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1.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2.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4.xml" ContentType="application/vnd.openxmlformats-officedocument.drawing+xml"/>
  <Override PartName="/xl/charts/chartEx1.xml" ContentType="application/vnd.ms-office.chartex+xml"/>
  <Override PartName="/xl/charts/style4.xml" ContentType="application/vnd.ms-office.chartstyle+xml"/>
  <Override PartName="/xl/charts/colors4.xml" ContentType="application/vnd.ms-office.chartcolorstyle+xml"/>
  <Override PartName="/xl/drawings/drawing5.xml" ContentType="application/vnd.openxmlformats-officedocument.drawing+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drawings/drawing6.xml" ContentType="application/vnd.openxmlformats-officedocument.drawingml.chartshapes+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drawings/drawing7.xml" ContentType="application/vnd.openxmlformats-officedocument.drawingml.chartshapes+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drawings/drawing8.xml" ContentType="application/vnd.openxmlformats-officedocument.drawingml.chartshapes+xml"/>
  <Override PartName="/xl/charts/chart7.xml" ContentType="application/vnd.openxmlformats-officedocument.drawingml.chart+xml"/>
  <Override PartName="/xl/charts/style8.xml" ContentType="application/vnd.ms-office.chartstyle+xml"/>
  <Override PartName="/xl/charts/colors8.xml" ContentType="application/vnd.ms-office.chartcolorstyle+xml"/>
  <Override PartName="/xl/drawings/drawing9.xml" ContentType="application/vnd.openxmlformats-officedocument.drawingml.chartshapes+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drawings/drawing10.xml" ContentType="application/vnd.openxmlformats-officedocument.drawing+xml"/>
  <Override PartName="/xl/charts/chart8.xml" ContentType="application/vnd.openxmlformats-officedocument.drawingml.chart+xml"/>
  <Override PartName="/xl/charts/style9.xml" ContentType="application/vnd.ms-office.chartstyle+xml"/>
  <Override PartName="/xl/charts/colors9.xml" ContentType="application/vnd.ms-office.chartcolorstyle+xml"/>
  <Override PartName="/xl/drawings/drawing11.xml" ContentType="application/vnd.openxmlformats-officedocument.drawing+xml"/>
  <Override PartName="/xl/slicers/slicer1.xml" ContentType="application/vnd.ms-excel.slicer+xml"/>
  <Override PartName="/xl/charts/chart9.xml" ContentType="application/vnd.openxmlformats-officedocument.drawingml.chart+xml"/>
  <Override PartName="/xl/charts/style10.xml" ContentType="application/vnd.ms-office.chartstyle+xml"/>
  <Override PartName="/xl/charts/colors10.xml" ContentType="application/vnd.ms-office.chartcolorstyle+xml"/>
  <Override PartName="/xl/charts/chart10.xml" ContentType="application/vnd.openxmlformats-officedocument.drawingml.chart+xml"/>
  <Override PartName="/xl/charts/style11.xml" ContentType="application/vnd.ms-office.chartstyle+xml"/>
  <Override PartName="/xl/charts/colors11.xml" ContentType="application/vnd.ms-office.chartcolorstyle+xml"/>
  <Override PartName="/xl/drawings/drawing12.xml" ContentType="application/vnd.openxmlformats-officedocument.drawingml.chartshapes+xml"/>
  <Override PartName="/xl/charts/chart11.xml" ContentType="application/vnd.openxmlformats-officedocument.drawingml.chart+xml"/>
  <Override PartName="/xl/charts/style12.xml" ContentType="application/vnd.ms-office.chartstyle+xml"/>
  <Override PartName="/xl/charts/colors12.xml" ContentType="application/vnd.ms-office.chartcolorstyle+xml"/>
  <Override PartName="/xl/drawings/drawing13.xml" ContentType="application/vnd.openxmlformats-officedocument.drawingml.chartshapes+xml"/>
  <Override PartName="/xl/charts/chart12.xml" ContentType="application/vnd.openxmlformats-officedocument.drawingml.chart+xml"/>
  <Override PartName="/xl/charts/style13.xml" ContentType="application/vnd.ms-office.chartstyle+xml"/>
  <Override PartName="/xl/charts/colors13.xml" ContentType="application/vnd.ms-office.chartcolorstyle+xml"/>
  <Override PartName="/xl/drawings/drawing14.xml" ContentType="application/vnd.openxmlformats-officedocument.drawingml.chartshapes+xml"/>
  <Override PartName="/xl/charts/chart13.xml" ContentType="application/vnd.openxmlformats-officedocument.drawingml.chart+xml"/>
  <Override PartName="/xl/charts/style14.xml" ContentType="application/vnd.ms-office.chartstyle+xml"/>
  <Override PartName="/xl/charts/colors14.xml" ContentType="application/vnd.ms-office.chartcolorstyle+xml"/>
  <Override PartName="/xl/drawings/drawing15.xml" ContentType="application/vnd.openxmlformats-officedocument.drawingml.chartshapes+xml"/>
  <Override PartName="/xl/charts/chart14.xml" ContentType="application/vnd.openxmlformats-officedocument.drawingml.chart+xml"/>
  <Override PartName="/xl/charts/style15.xml" ContentType="application/vnd.ms-office.chartstyle+xml"/>
  <Override PartName="/xl/charts/colors15.xml" ContentType="application/vnd.ms-office.chartcolorstyle+xml"/>
  <Override PartName="/xl/charts/chartEx2.xml" ContentType="application/vnd.ms-office.chartex+xml"/>
  <Override PartName="/xl/charts/style16.xml" ContentType="application/vnd.ms-office.chartstyle+xml"/>
  <Override PartName="/xl/charts/colors16.xml" ContentType="application/vnd.ms-office.chartcolorstyle+xml"/>
  <Override PartName="/xl/charts/chart15.xml" ContentType="application/vnd.openxmlformats-officedocument.drawingml.chart+xml"/>
  <Override PartName="/xl/charts/style17.xml" ContentType="application/vnd.ms-office.chartstyle+xml"/>
  <Override PartName="/xl/charts/colors17.xml" ContentType="application/vnd.ms-office.chartcolorstyle+xml"/>
  <Override PartName="/xl/charts/chart16.xml" ContentType="application/vnd.openxmlformats-officedocument.drawingml.chart+xml"/>
  <Override PartName="/xl/charts/style18.xml" ContentType="application/vnd.ms-office.chartstyle+xml"/>
  <Override PartName="/xl/charts/colors18.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hidePivotFieldList="1" defaultThemeVersion="166925"/>
  <mc:AlternateContent xmlns:mc="http://schemas.openxmlformats.org/markup-compatibility/2006">
    <mc:Choice Requires="x15">
      <x15ac:absPath xmlns:x15ac="http://schemas.microsoft.com/office/spreadsheetml/2010/11/ac" url="K:\VelevaRT\"/>
    </mc:Choice>
  </mc:AlternateContent>
  <xr:revisionPtr revIDLastSave="0" documentId="13_ncr:1_{86BE07C9-453B-41C7-A04F-85C0552FE8BB}" xr6:coauthVersionLast="47" xr6:coauthVersionMax="47" xr10:uidLastSave="{00000000-0000-0000-0000-000000000000}"/>
  <bookViews>
    <workbookView xWindow="-120" yWindow="-120" windowWidth="29040" windowHeight="15840" activeTab="7" xr2:uid="{703848CB-F839-2E4A-9D04-577B2E3851CA}"/>
  </bookViews>
  <sheets>
    <sheet name="Sales Data" sheetId="1" r:id="rId1"/>
    <sheet name="Pace" sheetId="11" state="hidden" r:id="rId2"/>
    <sheet name="Items Sold" sheetId="2" state="hidden" r:id="rId3"/>
    <sheet name="Sales" sheetId="4" state="hidden" r:id="rId4"/>
    <sheet name="Ratios" sheetId="5" state="hidden" r:id="rId5"/>
    <sheet name="KPI" sheetId="8" state="hidden" r:id="rId6"/>
    <sheet name="Profits" sheetId="9" state="hidden" r:id="rId7"/>
    <sheet name="Dashboard" sheetId="10" r:id="rId8"/>
  </sheets>
  <definedNames>
    <definedName name="_xlnm._FilterDatabase" localSheetId="0" hidden="1">'Sales Data'!$A$1:$Z$2396</definedName>
    <definedName name="_xlchart.v1.0" hidden="1">Ratios!$H$2:$H$11</definedName>
    <definedName name="_xlchart.v1.1" hidden="1">Ratios!$I$2:$I$11</definedName>
    <definedName name="_xlchart.v1.2" hidden="1">Ratios!$H$2:$H$11</definedName>
    <definedName name="_xlchart.v1.3" hidden="1">Ratios!$I$2:$I$11</definedName>
    <definedName name="Slicer_Category">#N/A</definedName>
  </definedNames>
  <calcPr calcId="191029"/>
  <pivotCaches>
    <pivotCache cacheId="0" r:id="rId9"/>
  </pivotCaches>
  <extLst>
    <ext xmlns:x14="http://schemas.microsoft.com/office/spreadsheetml/2009/9/main" uri="{BBE1A952-AA13-448e-AADC-164F8A28A991}">
      <x14:slicerCaches>
        <x14:slicerCache r:id="rId10"/>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5" i="8" l="1"/>
  <c r="B5" i="8"/>
  <c r="E4" i="8"/>
  <c r="B4" i="8"/>
  <c r="E3" i="8"/>
  <c r="D3" i="8"/>
  <c r="C3" i="8"/>
  <c r="B3" i="8"/>
  <c r="D2" i="8"/>
  <c r="C2" i="8"/>
  <c r="B2" i="8"/>
  <c r="G6" i="1"/>
  <c r="BD3" i="1"/>
  <c r="BD4" i="1"/>
  <c r="BC3" i="1"/>
  <c r="BC5" i="1"/>
  <c r="BA5" i="1"/>
  <c r="BA4" i="1"/>
  <c r="BB3" i="1"/>
  <c r="BA3" i="1"/>
  <c r="BC2" i="1"/>
  <c r="BB2" i="1"/>
  <c r="BA2" i="1"/>
  <c r="AW3" i="1"/>
  <c r="AW4" i="1"/>
  <c r="AW5" i="1"/>
  <c r="AW6" i="1"/>
  <c r="AW7" i="1"/>
  <c r="AW8" i="1"/>
  <c r="AW9" i="1"/>
  <c r="AW10" i="1"/>
  <c r="AW2" i="1"/>
  <c r="AT10" i="1"/>
  <c r="AT9" i="1"/>
  <c r="AT8" i="1"/>
  <c r="AT7" i="1"/>
  <c r="AT6" i="1"/>
  <c r="AT5" i="1"/>
  <c r="AT4" i="1"/>
  <c r="AT3" i="1"/>
  <c r="AT2" i="1"/>
  <c r="AQ10" i="1"/>
  <c r="AQ9" i="1"/>
  <c r="AQ8" i="1"/>
  <c r="AQ7" i="1"/>
  <c r="AQ6" i="1"/>
  <c r="AQ5" i="1"/>
  <c r="AQ4" i="1"/>
  <c r="AQ3" i="1"/>
  <c r="AQ2" i="1"/>
  <c r="AN3" i="1"/>
  <c r="AN4" i="1"/>
  <c r="AN5" i="1"/>
  <c r="AN6" i="1"/>
  <c r="AN7" i="1"/>
  <c r="AN8" i="1"/>
  <c r="AN9" i="1"/>
  <c r="AN10" i="1"/>
  <c r="AN2" i="1"/>
  <c r="R14" i="1"/>
  <c r="AH2" i="1"/>
  <c r="AH11" i="1" s="1"/>
  <c r="AH9" i="1"/>
  <c r="AH8" i="1"/>
  <c r="AH7" i="1"/>
  <c r="AH6" i="1"/>
  <c r="G4" i="1"/>
  <c r="M2" i="1"/>
  <c r="AG2" i="1"/>
  <c r="G3" i="1"/>
  <c r="G8" i="1"/>
  <c r="G9" i="1"/>
  <c r="G10" i="1"/>
  <c r="G11" i="1"/>
  <c r="G12" i="1"/>
  <c r="G13" i="1"/>
  <c r="G14" i="1"/>
  <c r="G16" i="1"/>
  <c r="G17" i="1"/>
  <c r="G18" i="1"/>
  <c r="G19" i="1"/>
  <c r="G20" i="1"/>
  <c r="G21" i="1"/>
  <c r="G22" i="1"/>
  <c r="G23" i="1"/>
  <c r="G24" i="1"/>
  <c r="G25" i="1"/>
  <c r="G26" i="1"/>
  <c r="G27" i="1"/>
  <c r="G28" i="1"/>
  <c r="G29" i="1"/>
  <c r="G30" i="1"/>
  <c r="G31" i="1"/>
  <c r="G32" i="1"/>
  <c r="G33" i="1"/>
  <c r="G34" i="1"/>
  <c r="G35" i="1"/>
  <c r="G36" i="1"/>
  <c r="G37" i="1"/>
  <c r="G38" i="1"/>
  <c r="G39" i="1"/>
  <c r="G40" i="1"/>
  <c r="G41" i="1"/>
  <c r="G42" i="1"/>
  <c r="G43" i="1"/>
  <c r="G44" i="1"/>
  <c r="G45" i="1"/>
  <c r="G46" i="1"/>
  <c r="G47" i="1"/>
  <c r="G48" i="1"/>
  <c r="G49" i="1"/>
  <c r="G50" i="1"/>
  <c r="G51" i="1"/>
  <c r="G52" i="1"/>
  <c r="G53" i="1"/>
  <c r="G54" i="1"/>
  <c r="G55" i="1"/>
  <c r="G56" i="1"/>
  <c r="G57" i="1"/>
  <c r="G58" i="1"/>
  <c r="G59" i="1"/>
  <c r="G60" i="1"/>
  <c r="G61" i="1"/>
  <c r="G62" i="1"/>
  <c r="G63" i="1"/>
  <c r="G64" i="1"/>
  <c r="G65" i="1"/>
  <c r="G66" i="1"/>
  <c r="G67" i="1"/>
  <c r="G68" i="1"/>
  <c r="G69" i="1"/>
  <c r="G70" i="1"/>
  <c r="G71" i="1"/>
  <c r="G72" i="1"/>
  <c r="G73" i="1"/>
  <c r="G74" i="1"/>
  <c r="G75" i="1"/>
  <c r="G76" i="1"/>
  <c r="G77" i="1"/>
  <c r="G78" i="1"/>
  <c r="G79" i="1"/>
  <c r="G80" i="1"/>
  <c r="G81" i="1"/>
  <c r="G82" i="1"/>
  <c r="G83" i="1"/>
  <c r="G84" i="1"/>
  <c r="G85" i="1"/>
  <c r="G86" i="1"/>
  <c r="G87" i="1"/>
  <c r="G88" i="1"/>
  <c r="G89" i="1"/>
  <c r="G90" i="1"/>
  <c r="G91" i="1"/>
  <c r="G92" i="1"/>
  <c r="G93" i="1"/>
  <c r="G94" i="1"/>
  <c r="G95" i="1"/>
  <c r="G96" i="1"/>
  <c r="G97" i="1"/>
  <c r="G98" i="1"/>
  <c r="G99" i="1"/>
  <c r="G100" i="1"/>
  <c r="G101" i="1"/>
  <c r="G102" i="1"/>
  <c r="G103" i="1"/>
  <c r="G104" i="1"/>
  <c r="G105" i="1"/>
  <c r="G106" i="1"/>
  <c r="G107" i="1"/>
  <c r="G108" i="1"/>
  <c r="G109" i="1"/>
  <c r="G110" i="1"/>
  <c r="G111" i="1"/>
  <c r="G112" i="1"/>
  <c r="G113" i="1"/>
  <c r="G114" i="1"/>
  <c r="G115" i="1"/>
  <c r="G116" i="1"/>
  <c r="G117" i="1"/>
  <c r="G118" i="1"/>
  <c r="G119" i="1"/>
  <c r="G120" i="1"/>
  <c r="G121" i="1"/>
  <c r="G122" i="1"/>
  <c r="G123" i="1"/>
  <c r="G124" i="1"/>
  <c r="G125" i="1"/>
  <c r="G126" i="1"/>
  <c r="G127" i="1"/>
  <c r="G128" i="1"/>
  <c r="G129" i="1"/>
  <c r="G130" i="1"/>
  <c r="G131" i="1"/>
  <c r="G132" i="1"/>
  <c r="G133" i="1"/>
  <c r="G134" i="1"/>
  <c r="G135" i="1"/>
  <c r="G136" i="1"/>
  <c r="G137" i="1"/>
  <c r="G138" i="1"/>
  <c r="G139" i="1"/>
  <c r="G140" i="1"/>
  <c r="G141" i="1"/>
  <c r="G142" i="1"/>
  <c r="G143" i="1"/>
  <c r="G144" i="1"/>
  <c r="G145" i="1"/>
  <c r="G146" i="1"/>
  <c r="G147" i="1"/>
  <c r="G148" i="1"/>
  <c r="G149" i="1"/>
  <c r="G150" i="1"/>
  <c r="G151" i="1"/>
  <c r="G152" i="1"/>
  <c r="G153" i="1"/>
  <c r="G154" i="1"/>
  <c r="G155" i="1"/>
  <c r="G156" i="1"/>
  <c r="G157" i="1"/>
  <c r="G158" i="1"/>
  <c r="G159" i="1"/>
  <c r="G160" i="1"/>
  <c r="G161" i="1"/>
  <c r="G162" i="1"/>
  <c r="G163" i="1"/>
  <c r="G164" i="1"/>
  <c r="G165" i="1"/>
  <c r="G166" i="1"/>
  <c r="G167" i="1"/>
  <c r="G168" i="1"/>
  <c r="G169" i="1"/>
  <c r="G170" i="1"/>
  <c r="G171" i="1"/>
  <c r="G172" i="1"/>
  <c r="G173" i="1"/>
  <c r="G174" i="1"/>
  <c r="G175" i="1"/>
  <c r="G176" i="1"/>
  <c r="G177" i="1"/>
  <c r="G178" i="1"/>
  <c r="G179" i="1"/>
  <c r="G180" i="1"/>
  <c r="G181" i="1"/>
  <c r="G182" i="1"/>
  <c r="G183" i="1"/>
  <c r="G184" i="1"/>
  <c r="G185" i="1"/>
  <c r="G186" i="1"/>
  <c r="G187" i="1"/>
  <c r="G188" i="1"/>
  <c r="G189" i="1"/>
  <c r="G190" i="1"/>
  <c r="G191" i="1"/>
  <c r="G192" i="1"/>
  <c r="G193" i="1"/>
  <c r="G194" i="1"/>
  <c r="G195" i="1"/>
  <c r="G196" i="1"/>
  <c r="G197" i="1"/>
  <c r="G198" i="1"/>
  <c r="G199" i="1"/>
  <c r="G200" i="1"/>
  <c r="G201" i="1"/>
  <c r="G202" i="1"/>
  <c r="G203" i="1"/>
  <c r="G204" i="1"/>
  <c r="G205" i="1"/>
  <c r="G206" i="1"/>
  <c r="G207" i="1"/>
  <c r="G208" i="1"/>
  <c r="G209" i="1"/>
  <c r="G210" i="1"/>
  <c r="G211" i="1"/>
  <c r="G212" i="1"/>
  <c r="G213" i="1"/>
  <c r="G214" i="1"/>
  <c r="G215" i="1"/>
  <c r="G216" i="1"/>
  <c r="G217" i="1"/>
  <c r="G218" i="1"/>
  <c r="G219" i="1"/>
  <c r="G220" i="1"/>
  <c r="G221" i="1"/>
  <c r="G222" i="1"/>
  <c r="G223" i="1"/>
  <c r="G224" i="1"/>
  <c r="G225" i="1"/>
  <c r="G226" i="1"/>
  <c r="G227" i="1"/>
  <c r="G228" i="1"/>
  <c r="G229" i="1"/>
  <c r="G230" i="1"/>
  <c r="G231" i="1"/>
  <c r="G232" i="1"/>
  <c r="G233" i="1"/>
  <c r="G234" i="1"/>
  <c r="G235" i="1"/>
  <c r="G236" i="1"/>
  <c r="G237" i="1"/>
  <c r="G238" i="1"/>
  <c r="G239" i="1"/>
  <c r="G240" i="1"/>
  <c r="G241" i="1"/>
  <c r="G242" i="1"/>
  <c r="G243" i="1"/>
  <c r="G244" i="1"/>
  <c r="G245" i="1"/>
  <c r="G246" i="1"/>
  <c r="G247" i="1"/>
  <c r="G248" i="1"/>
  <c r="G249" i="1"/>
  <c r="G250" i="1"/>
  <c r="G251" i="1"/>
  <c r="G252" i="1"/>
  <c r="G253" i="1"/>
  <c r="G254" i="1"/>
  <c r="G255" i="1"/>
  <c r="G256" i="1"/>
  <c r="G257" i="1"/>
  <c r="G258" i="1"/>
  <c r="G259" i="1"/>
  <c r="G260" i="1"/>
  <c r="G261" i="1"/>
  <c r="G262" i="1"/>
  <c r="G263" i="1"/>
  <c r="G264" i="1"/>
  <c r="G265" i="1"/>
  <c r="G266" i="1"/>
  <c r="G267" i="1"/>
  <c r="G268" i="1"/>
  <c r="G269" i="1"/>
  <c r="G270" i="1"/>
  <c r="G271" i="1"/>
  <c r="G272" i="1"/>
  <c r="G273" i="1"/>
  <c r="G274" i="1"/>
  <c r="G275" i="1"/>
  <c r="G276" i="1"/>
  <c r="G277" i="1"/>
  <c r="G278" i="1"/>
  <c r="G279" i="1"/>
  <c r="G280" i="1"/>
  <c r="G281" i="1"/>
  <c r="G282" i="1"/>
  <c r="G283" i="1"/>
  <c r="G284" i="1"/>
  <c r="G285" i="1"/>
  <c r="G286" i="1"/>
  <c r="G287" i="1"/>
  <c r="G288" i="1"/>
  <c r="G289" i="1"/>
  <c r="G290" i="1"/>
  <c r="G291" i="1"/>
  <c r="G292" i="1"/>
  <c r="G293" i="1"/>
  <c r="G294" i="1"/>
  <c r="G295" i="1"/>
  <c r="G296" i="1"/>
  <c r="G297" i="1"/>
  <c r="G298" i="1"/>
  <c r="G299" i="1"/>
  <c r="G300" i="1"/>
  <c r="G301" i="1"/>
  <c r="G302" i="1"/>
  <c r="G303" i="1"/>
  <c r="G304" i="1"/>
  <c r="G305" i="1"/>
  <c r="G306" i="1"/>
  <c r="G307" i="1"/>
  <c r="G308" i="1"/>
  <c r="G309" i="1"/>
  <c r="G310" i="1"/>
  <c r="G311" i="1"/>
  <c r="G312" i="1"/>
  <c r="G313" i="1"/>
  <c r="G314" i="1"/>
  <c r="G315" i="1"/>
  <c r="G316" i="1"/>
  <c r="G317" i="1"/>
  <c r="G318" i="1"/>
  <c r="G319" i="1"/>
  <c r="G320" i="1"/>
  <c r="G321" i="1"/>
  <c r="G322" i="1"/>
  <c r="G323" i="1"/>
  <c r="G324" i="1"/>
  <c r="G325" i="1"/>
  <c r="G326" i="1"/>
  <c r="G327" i="1"/>
  <c r="G328" i="1"/>
  <c r="G329" i="1"/>
  <c r="G330" i="1"/>
  <c r="G331" i="1"/>
  <c r="G332" i="1"/>
  <c r="G333" i="1"/>
  <c r="G334" i="1"/>
  <c r="G335" i="1"/>
  <c r="G336" i="1"/>
  <c r="G337" i="1"/>
  <c r="G338" i="1"/>
  <c r="G339" i="1"/>
  <c r="G340" i="1"/>
  <c r="G341" i="1"/>
  <c r="G342" i="1"/>
  <c r="G343" i="1"/>
  <c r="G344" i="1"/>
  <c r="G345" i="1"/>
  <c r="G346" i="1"/>
  <c r="G347" i="1"/>
  <c r="G348" i="1"/>
  <c r="G349" i="1"/>
  <c r="G350" i="1"/>
  <c r="G351" i="1"/>
  <c r="G352" i="1"/>
  <c r="G353" i="1"/>
  <c r="G354" i="1"/>
  <c r="G355" i="1"/>
  <c r="G356" i="1"/>
  <c r="G357" i="1"/>
  <c r="G358" i="1"/>
  <c r="G359" i="1"/>
  <c r="G360" i="1"/>
  <c r="G361" i="1"/>
  <c r="G362" i="1"/>
  <c r="G363" i="1"/>
  <c r="G364" i="1"/>
  <c r="G365" i="1"/>
  <c r="G366" i="1"/>
  <c r="G367" i="1"/>
  <c r="G368" i="1"/>
  <c r="G369" i="1"/>
  <c r="G370" i="1"/>
  <c r="G371" i="1"/>
  <c r="G372" i="1"/>
  <c r="G373" i="1"/>
  <c r="G374" i="1"/>
  <c r="G375" i="1"/>
  <c r="G376" i="1"/>
  <c r="G377" i="1"/>
  <c r="G378" i="1"/>
  <c r="G379" i="1"/>
  <c r="G380" i="1"/>
  <c r="G381" i="1"/>
  <c r="G382" i="1"/>
  <c r="G383" i="1"/>
  <c r="G384" i="1"/>
  <c r="G385" i="1"/>
  <c r="G386" i="1"/>
  <c r="G387" i="1"/>
  <c r="G388" i="1"/>
  <c r="G389" i="1"/>
  <c r="G390" i="1"/>
  <c r="G391" i="1"/>
  <c r="G392" i="1"/>
  <c r="G393" i="1"/>
  <c r="G394" i="1"/>
  <c r="G395" i="1"/>
  <c r="G396" i="1"/>
  <c r="G397" i="1"/>
  <c r="G398" i="1"/>
  <c r="G399" i="1"/>
  <c r="G400" i="1"/>
  <c r="G401" i="1"/>
  <c r="G402" i="1"/>
  <c r="G403" i="1"/>
  <c r="G404" i="1"/>
  <c r="G405" i="1"/>
  <c r="G406" i="1"/>
  <c r="G407" i="1"/>
  <c r="G408" i="1"/>
  <c r="G409" i="1"/>
  <c r="G410" i="1"/>
  <c r="G411" i="1"/>
  <c r="G412" i="1"/>
  <c r="G413" i="1"/>
  <c r="G414" i="1"/>
  <c r="G415" i="1"/>
  <c r="G416" i="1"/>
  <c r="G417" i="1"/>
  <c r="G418" i="1"/>
  <c r="G419" i="1"/>
  <c r="G420" i="1"/>
  <c r="G421" i="1"/>
  <c r="G422" i="1"/>
  <c r="G423" i="1"/>
  <c r="G424" i="1"/>
  <c r="G425" i="1"/>
  <c r="G426" i="1"/>
  <c r="G427" i="1"/>
  <c r="G428" i="1"/>
  <c r="G429" i="1"/>
  <c r="G430" i="1"/>
  <c r="G431" i="1"/>
  <c r="G432" i="1"/>
  <c r="G433" i="1"/>
  <c r="G434" i="1"/>
  <c r="G435" i="1"/>
  <c r="G436" i="1"/>
  <c r="G437" i="1"/>
  <c r="G438" i="1"/>
  <c r="G439" i="1"/>
  <c r="G440" i="1"/>
  <c r="G441" i="1"/>
  <c r="G442" i="1"/>
  <c r="G443" i="1"/>
  <c r="G444" i="1"/>
  <c r="G445" i="1"/>
  <c r="G446" i="1"/>
  <c r="G447" i="1"/>
  <c r="G448" i="1"/>
  <c r="G449" i="1"/>
  <c r="G450" i="1"/>
  <c r="G451" i="1"/>
  <c r="G452" i="1"/>
  <c r="G453" i="1"/>
  <c r="G454" i="1"/>
  <c r="G455" i="1"/>
  <c r="G456" i="1"/>
  <c r="G457" i="1"/>
  <c r="G458" i="1"/>
  <c r="G459" i="1"/>
  <c r="G460" i="1"/>
  <c r="G461" i="1"/>
  <c r="G462" i="1"/>
  <c r="G463" i="1"/>
  <c r="G464" i="1"/>
  <c r="G465" i="1"/>
  <c r="G466" i="1"/>
  <c r="G467" i="1"/>
  <c r="G468" i="1"/>
  <c r="G469" i="1"/>
  <c r="G470" i="1"/>
  <c r="G471" i="1"/>
  <c r="G472" i="1"/>
  <c r="G473" i="1"/>
  <c r="G474" i="1"/>
  <c r="G475" i="1"/>
  <c r="G476" i="1"/>
  <c r="G477" i="1"/>
  <c r="G478" i="1"/>
  <c r="G479" i="1"/>
  <c r="G480" i="1"/>
  <c r="G481" i="1"/>
  <c r="G482" i="1"/>
  <c r="G483" i="1"/>
  <c r="G484" i="1"/>
  <c r="G485" i="1"/>
  <c r="G486" i="1"/>
  <c r="G487" i="1"/>
  <c r="G488" i="1"/>
  <c r="G489" i="1"/>
  <c r="G490" i="1"/>
  <c r="G491" i="1"/>
  <c r="G492" i="1"/>
  <c r="G493" i="1"/>
  <c r="G494" i="1"/>
  <c r="G495" i="1"/>
  <c r="G496" i="1"/>
  <c r="G497" i="1"/>
  <c r="G498" i="1"/>
  <c r="G499" i="1"/>
  <c r="G500" i="1"/>
  <c r="G501" i="1"/>
  <c r="G502" i="1"/>
  <c r="G503" i="1"/>
  <c r="G504" i="1"/>
  <c r="G505" i="1"/>
  <c r="G506" i="1"/>
  <c r="G507" i="1"/>
  <c r="G508" i="1"/>
  <c r="G509" i="1"/>
  <c r="G510" i="1"/>
  <c r="G511" i="1"/>
  <c r="G512" i="1"/>
  <c r="G513" i="1"/>
  <c r="G514" i="1"/>
  <c r="G515" i="1"/>
  <c r="G516" i="1"/>
  <c r="G517" i="1"/>
  <c r="G518" i="1"/>
  <c r="G519" i="1"/>
  <c r="G520" i="1"/>
  <c r="G521" i="1"/>
  <c r="G522" i="1"/>
  <c r="G523" i="1"/>
  <c r="G524" i="1"/>
  <c r="G525" i="1"/>
  <c r="G526" i="1"/>
  <c r="G527" i="1"/>
  <c r="G528" i="1"/>
  <c r="G529" i="1"/>
  <c r="G530" i="1"/>
  <c r="G531" i="1"/>
  <c r="G532" i="1"/>
  <c r="G533" i="1"/>
  <c r="G534" i="1"/>
  <c r="G535" i="1"/>
  <c r="G536" i="1"/>
  <c r="G537" i="1"/>
  <c r="G538" i="1"/>
  <c r="G539" i="1"/>
  <c r="G540" i="1"/>
  <c r="G541" i="1"/>
  <c r="G542" i="1"/>
  <c r="G543" i="1"/>
  <c r="G544" i="1"/>
  <c r="G545" i="1"/>
  <c r="G546" i="1"/>
  <c r="G547" i="1"/>
  <c r="G548" i="1"/>
  <c r="G549" i="1"/>
  <c r="G550" i="1"/>
  <c r="G551" i="1"/>
  <c r="G552" i="1"/>
  <c r="G553" i="1"/>
  <c r="G554" i="1"/>
  <c r="G555" i="1"/>
  <c r="G556" i="1"/>
  <c r="G557" i="1"/>
  <c r="G558" i="1"/>
  <c r="G559" i="1"/>
  <c r="G560" i="1"/>
  <c r="G561" i="1"/>
  <c r="G562" i="1"/>
  <c r="G563" i="1"/>
  <c r="G564" i="1"/>
  <c r="G565" i="1"/>
  <c r="G566" i="1"/>
  <c r="G567" i="1"/>
  <c r="G568" i="1"/>
  <c r="G569" i="1"/>
  <c r="G570" i="1"/>
  <c r="G571" i="1"/>
  <c r="G572" i="1"/>
  <c r="G573" i="1"/>
  <c r="G574" i="1"/>
  <c r="G575" i="1"/>
  <c r="G576" i="1"/>
  <c r="G577" i="1"/>
  <c r="G578" i="1"/>
  <c r="G579" i="1"/>
  <c r="G580" i="1"/>
  <c r="G581" i="1"/>
  <c r="G582" i="1"/>
  <c r="G583" i="1"/>
  <c r="G584" i="1"/>
  <c r="G585" i="1"/>
  <c r="G586" i="1"/>
  <c r="G587" i="1"/>
  <c r="G588" i="1"/>
  <c r="G589" i="1"/>
  <c r="G590" i="1"/>
  <c r="G591" i="1"/>
  <c r="G592" i="1"/>
  <c r="G593" i="1"/>
  <c r="G594" i="1"/>
  <c r="G595" i="1"/>
  <c r="G596" i="1"/>
  <c r="G597" i="1"/>
  <c r="G598" i="1"/>
  <c r="G599" i="1"/>
  <c r="G600" i="1"/>
  <c r="G601" i="1"/>
  <c r="G602" i="1"/>
  <c r="G603" i="1"/>
  <c r="G604" i="1"/>
  <c r="G605" i="1"/>
  <c r="G606" i="1"/>
  <c r="G607" i="1"/>
  <c r="G608" i="1"/>
  <c r="G609" i="1"/>
  <c r="G610" i="1"/>
  <c r="G611" i="1"/>
  <c r="G612" i="1"/>
  <c r="G613" i="1"/>
  <c r="G614" i="1"/>
  <c r="G615" i="1"/>
  <c r="G616" i="1"/>
  <c r="G617" i="1"/>
  <c r="G618" i="1"/>
  <c r="G619" i="1"/>
  <c r="G620" i="1"/>
  <c r="G621" i="1"/>
  <c r="G622" i="1"/>
  <c r="G623" i="1"/>
  <c r="G624" i="1"/>
  <c r="G625" i="1"/>
  <c r="G626" i="1"/>
  <c r="G627" i="1"/>
  <c r="G628" i="1"/>
  <c r="G629" i="1"/>
  <c r="G630" i="1"/>
  <c r="G631" i="1"/>
  <c r="G632" i="1"/>
  <c r="G633" i="1"/>
  <c r="G634" i="1"/>
  <c r="G635" i="1"/>
  <c r="G636" i="1"/>
  <c r="G637" i="1"/>
  <c r="G638" i="1"/>
  <c r="G639" i="1"/>
  <c r="G640" i="1"/>
  <c r="G641" i="1"/>
  <c r="G642" i="1"/>
  <c r="G643" i="1"/>
  <c r="G644" i="1"/>
  <c r="G645" i="1"/>
  <c r="G646" i="1"/>
  <c r="G647" i="1"/>
  <c r="G648" i="1"/>
  <c r="G649" i="1"/>
  <c r="G650" i="1"/>
  <c r="G651" i="1"/>
  <c r="G652" i="1"/>
  <c r="G653" i="1"/>
  <c r="G654" i="1"/>
  <c r="G655" i="1"/>
  <c r="G656" i="1"/>
  <c r="G657" i="1"/>
  <c r="G658" i="1"/>
  <c r="G659" i="1"/>
  <c r="G660" i="1"/>
  <c r="G661" i="1"/>
  <c r="G662" i="1"/>
  <c r="G663" i="1"/>
  <c r="G664" i="1"/>
  <c r="G665" i="1"/>
  <c r="G666" i="1"/>
  <c r="G667" i="1"/>
  <c r="G668" i="1"/>
  <c r="G669" i="1"/>
  <c r="G670" i="1"/>
  <c r="G671" i="1"/>
  <c r="G672" i="1"/>
  <c r="G673" i="1"/>
  <c r="G674" i="1"/>
  <c r="G675" i="1"/>
  <c r="G676" i="1"/>
  <c r="G677" i="1"/>
  <c r="G678" i="1"/>
  <c r="G679" i="1"/>
  <c r="G680" i="1"/>
  <c r="G681" i="1"/>
  <c r="G682" i="1"/>
  <c r="G683" i="1"/>
  <c r="G684" i="1"/>
  <c r="G685" i="1"/>
  <c r="G686" i="1"/>
  <c r="G687" i="1"/>
  <c r="G688" i="1"/>
  <c r="G689" i="1"/>
  <c r="G690" i="1"/>
  <c r="G691" i="1"/>
  <c r="G692" i="1"/>
  <c r="G693" i="1"/>
  <c r="G694" i="1"/>
  <c r="G695" i="1"/>
  <c r="G696" i="1"/>
  <c r="G697" i="1"/>
  <c r="G698" i="1"/>
  <c r="G699" i="1"/>
  <c r="G700" i="1"/>
  <c r="G701" i="1"/>
  <c r="G702" i="1"/>
  <c r="G703" i="1"/>
  <c r="G704" i="1"/>
  <c r="G705" i="1"/>
  <c r="G706" i="1"/>
  <c r="G707" i="1"/>
  <c r="G708" i="1"/>
  <c r="G709" i="1"/>
  <c r="G710" i="1"/>
  <c r="G711" i="1"/>
  <c r="G712" i="1"/>
  <c r="G713" i="1"/>
  <c r="G714" i="1"/>
  <c r="G715" i="1"/>
  <c r="G716" i="1"/>
  <c r="G717" i="1"/>
  <c r="G718" i="1"/>
  <c r="G719" i="1"/>
  <c r="G720" i="1"/>
  <c r="G721" i="1"/>
  <c r="G722" i="1"/>
  <c r="G723" i="1"/>
  <c r="G724" i="1"/>
  <c r="G725" i="1"/>
  <c r="G726" i="1"/>
  <c r="G727" i="1"/>
  <c r="G728" i="1"/>
  <c r="G729" i="1"/>
  <c r="G730" i="1"/>
  <c r="G731" i="1"/>
  <c r="G732" i="1"/>
  <c r="G733" i="1"/>
  <c r="G734" i="1"/>
  <c r="G735" i="1"/>
  <c r="G736" i="1"/>
  <c r="G737" i="1"/>
  <c r="G738" i="1"/>
  <c r="G739" i="1"/>
  <c r="G740" i="1"/>
  <c r="G741" i="1"/>
  <c r="G742" i="1"/>
  <c r="G743" i="1"/>
  <c r="G744" i="1"/>
  <c r="G745" i="1"/>
  <c r="G746" i="1"/>
  <c r="G747" i="1"/>
  <c r="G748" i="1"/>
  <c r="G749" i="1"/>
  <c r="G750" i="1"/>
  <c r="G751" i="1"/>
  <c r="G752" i="1"/>
  <c r="G753" i="1"/>
  <c r="G754" i="1"/>
  <c r="G755" i="1"/>
  <c r="G756" i="1"/>
  <c r="G757" i="1"/>
  <c r="G758" i="1"/>
  <c r="G759" i="1"/>
  <c r="G760" i="1"/>
  <c r="G761" i="1"/>
  <c r="G762" i="1"/>
  <c r="G763" i="1"/>
  <c r="G764" i="1"/>
  <c r="G765" i="1"/>
  <c r="G766" i="1"/>
  <c r="G767" i="1"/>
  <c r="G768" i="1"/>
  <c r="G769" i="1"/>
  <c r="G770" i="1"/>
  <c r="G771" i="1"/>
  <c r="G772" i="1"/>
  <c r="G773" i="1"/>
  <c r="G774" i="1"/>
  <c r="G775" i="1"/>
  <c r="G776" i="1"/>
  <c r="G777" i="1"/>
  <c r="G778" i="1"/>
  <c r="G779" i="1"/>
  <c r="G780" i="1"/>
  <c r="G781" i="1"/>
  <c r="G782" i="1"/>
  <c r="G783" i="1"/>
  <c r="G784" i="1"/>
  <c r="G785" i="1"/>
  <c r="G786" i="1"/>
  <c r="G787" i="1"/>
  <c r="G788" i="1"/>
  <c r="G789" i="1"/>
  <c r="G790" i="1"/>
  <c r="G791" i="1"/>
  <c r="G792" i="1"/>
  <c r="G793" i="1"/>
  <c r="G794" i="1"/>
  <c r="G795" i="1"/>
  <c r="G796" i="1"/>
  <c r="G797" i="1"/>
  <c r="G798" i="1"/>
  <c r="G799" i="1"/>
  <c r="G800" i="1"/>
  <c r="G801" i="1"/>
  <c r="G802" i="1"/>
  <c r="G803" i="1"/>
  <c r="G804" i="1"/>
  <c r="G805" i="1"/>
  <c r="G806" i="1"/>
  <c r="G807" i="1"/>
  <c r="G808" i="1"/>
  <c r="G809" i="1"/>
  <c r="G810" i="1"/>
  <c r="G811" i="1"/>
  <c r="G812" i="1"/>
  <c r="G813" i="1"/>
  <c r="G814" i="1"/>
  <c r="G815" i="1"/>
  <c r="G816" i="1"/>
  <c r="G817" i="1"/>
  <c r="G818" i="1"/>
  <c r="G819" i="1"/>
  <c r="G820" i="1"/>
  <c r="G821" i="1"/>
  <c r="G822" i="1"/>
  <c r="G823" i="1"/>
  <c r="G824" i="1"/>
  <c r="G825" i="1"/>
  <c r="G826" i="1"/>
  <c r="G827" i="1"/>
  <c r="G828" i="1"/>
  <c r="G829" i="1"/>
  <c r="G830" i="1"/>
  <c r="G831" i="1"/>
  <c r="G832" i="1"/>
  <c r="G833" i="1"/>
  <c r="G834" i="1"/>
  <c r="G835" i="1"/>
  <c r="G836" i="1"/>
  <c r="G837" i="1"/>
  <c r="G838" i="1"/>
  <c r="G839" i="1"/>
  <c r="G840" i="1"/>
  <c r="G841" i="1"/>
  <c r="G842" i="1"/>
  <c r="G843" i="1"/>
  <c r="G844" i="1"/>
  <c r="G845" i="1"/>
  <c r="G846" i="1"/>
  <c r="G847" i="1"/>
  <c r="G848" i="1"/>
  <c r="G849" i="1"/>
  <c r="G850" i="1"/>
  <c r="G851" i="1"/>
  <c r="G852" i="1"/>
  <c r="G853" i="1"/>
  <c r="G854" i="1"/>
  <c r="G855" i="1"/>
  <c r="G856" i="1"/>
  <c r="G857" i="1"/>
  <c r="G858" i="1"/>
  <c r="G859" i="1"/>
  <c r="G860" i="1"/>
  <c r="G861" i="1"/>
  <c r="G862" i="1"/>
  <c r="G863" i="1"/>
  <c r="G864" i="1"/>
  <c r="G865" i="1"/>
  <c r="G866" i="1"/>
  <c r="G867" i="1"/>
  <c r="G868" i="1"/>
  <c r="G869" i="1"/>
  <c r="G870" i="1"/>
  <c r="G871" i="1"/>
  <c r="G872" i="1"/>
  <c r="G873" i="1"/>
  <c r="G874" i="1"/>
  <c r="G875" i="1"/>
  <c r="G876" i="1"/>
  <c r="G877" i="1"/>
  <c r="G878" i="1"/>
  <c r="G879" i="1"/>
  <c r="G880" i="1"/>
  <c r="G881" i="1"/>
  <c r="G882" i="1"/>
  <c r="G883" i="1"/>
  <c r="G884" i="1"/>
  <c r="G885" i="1"/>
  <c r="G886" i="1"/>
  <c r="G887" i="1"/>
  <c r="G888" i="1"/>
  <c r="G889" i="1"/>
  <c r="G890" i="1"/>
  <c r="G891" i="1"/>
  <c r="G892" i="1"/>
  <c r="G893" i="1"/>
  <c r="G894" i="1"/>
  <c r="G895" i="1"/>
  <c r="G896" i="1"/>
  <c r="G897" i="1"/>
  <c r="G898" i="1"/>
  <c r="G899" i="1"/>
  <c r="G900" i="1"/>
  <c r="G901" i="1"/>
  <c r="G902" i="1"/>
  <c r="G903" i="1"/>
  <c r="G904" i="1"/>
  <c r="G905" i="1"/>
  <c r="G906" i="1"/>
  <c r="G907" i="1"/>
  <c r="G908" i="1"/>
  <c r="G909" i="1"/>
  <c r="G910" i="1"/>
  <c r="G911" i="1"/>
  <c r="G912" i="1"/>
  <c r="G913" i="1"/>
  <c r="G914" i="1"/>
  <c r="G915" i="1"/>
  <c r="G916" i="1"/>
  <c r="G917" i="1"/>
  <c r="G918" i="1"/>
  <c r="G919" i="1"/>
  <c r="G920" i="1"/>
  <c r="G921" i="1"/>
  <c r="G922" i="1"/>
  <c r="G923" i="1"/>
  <c r="G924" i="1"/>
  <c r="G925" i="1"/>
  <c r="G926" i="1"/>
  <c r="G927" i="1"/>
  <c r="G928" i="1"/>
  <c r="G929" i="1"/>
  <c r="G930" i="1"/>
  <c r="G931" i="1"/>
  <c r="G932" i="1"/>
  <c r="G933" i="1"/>
  <c r="G934" i="1"/>
  <c r="G935" i="1"/>
  <c r="G936" i="1"/>
  <c r="G937" i="1"/>
  <c r="G938" i="1"/>
  <c r="G939" i="1"/>
  <c r="G940" i="1"/>
  <c r="G941" i="1"/>
  <c r="G942" i="1"/>
  <c r="G943" i="1"/>
  <c r="G944" i="1"/>
  <c r="G945" i="1"/>
  <c r="G946" i="1"/>
  <c r="G947" i="1"/>
  <c r="G948" i="1"/>
  <c r="G949" i="1"/>
  <c r="G950" i="1"/>
  <c r="G951" i="1"/>
  <c r="G952" i="1"/>
  <c r="G953" i="1"/>
  <c r="G954" i="1"/>
  <c r="G955" i="1"/>
  <c r="G956" i="1"/>
  <c r="G957" i="1"/>
  <c r="G958" i="1"/>
  <c r="G959" i="1"/>
  <c r="G960" i="1"/>
  <c r="G961" i="1"/>
  <c r="G962" i="1"/>
  <c r="G963" i="1"/>
  <c r="G964" i="1"/>
  <c r="G965" i="1"/>
  <c r="G966" i="1"/>
  <c r="G967" i="1"/>
  <c r="G968" i="1"/>
  <c r="G969" i="1"/>
  <c r="G970" i="1"/>
  <c r="G971" i="1"/>
  <c r="G972" i="1"/>
  <c r="G973" i="1"/>
  <c r="G974" i="1"/>
  <c r="G975" i="1"/>
  <c r="G976" i="1"/>
  <c r="G977" i="1"/>
  <c r="G978" i="1"/>
  <c r="G979" i="1"/>
  <c r="G980" i="1"/>
  <c r="G981" i="1"/>
  <c r="G982" i="1"/>
  <c r="G983" i="1"/>
  <c r="G984" i="1"/>
  <c r="G985" i="1"/>
  <c r="G986" i="1"/>
  <c r="G987" i="1"/>
  <c r="G988" i="1"/>
  <c r="G989" i="1"/>
  <c r="G990" i="1"/>
  <c r="G991" i="1"/>
  <c r="G992" i="1"/>
  <c r="G993" i="1"/>
  <c r="G994" i="1"/>
  <c r="G995" i="1"/>
  <c r="G996" i="1"/>
  <c r="G997" i="1"/>
  <c r="G998" i="1"/>
  <c r="G999" i="1"/>
  <c r="G1000" i="1"/>
  <c r="G1001" i="1"/>
  <c r="G1002" i="1"/>
  <c r="G1003" i="1"/>
  <c r="G1004" i="1"/>
  <c r="G1005" i="1"/>
  <c r="G1006" i="1"/>
  <c r="G1007" i="1"/>
  <c r="G1008" i="1"/>
  <c r="G1009" i="1"/>
  <c r="G1010" i="1"/>
  <c r="G1011" i="1"/>
  <c r="G1012" i="1"/>
  <c r="G1013" i="1"/>
  <c r="G1014" i="1"/>
  <c r="G1015" i="1"/>
  <c r="G1016" i="1"/>
  <c r="G1017" i="1"/>
  <c r="G1018" i="1"/>
  <c r="G1019" i="1"/>
  <c r="G1020" i="1"/>
  <c r="G1021" i="1"/>
  <c r="G1022" i="1"/>
  <c r="G1023" i="1"/>
  <c r="G1024" i="1"/>
  <c r="G1025" i="1"/>
  <c r="G1026" i="1"/>
  <c r="G1027" i="1"/>
  <c r="G1028" i="1"/>
  <c r="G1029" i="1"/>
  <c r="G1030" i="1"/>
  <c r="G1031" i="1"/>
  <c r="G1032" i="1"/>
  <c r="G1033" i="1"/>
  <c r="G1034" i="1"/>
  <c r="G1035" i="1"/>
  <c r="G1036" i="1"/>
  <c r="G1037" i="1"/>
  <c r="G1038" i="1"/>
  <c r="G1039" i="1"/>
  <c r="G1040" i="1"/>
  <c r="G1041" i="1"/>
  <c r="G1042" i="1"/>
  <c r="G1043" i="1"/>
  <c r="G1044" i="1"/>
  <c r="G1045" i="1"/>
  <c r="G1046" i="1"/>
  <c r="G1047" i="1"/>
  <c r="G1048" i="1"/>
  <c r="G1049" i="1"/>
  <c r="G1050" i="1"/>
  <c r="G1051" i="1"/>
  <c r="G1052" i="1"/>
  <c r="G1053" i="1"/>
  <c r="G1054" i="1"/>
  <c r="G1055" i="1"/>
  <c r="G1056" i="1"/>
  <c r="G1057" i="1"/>
  <c r="G1058" i="1"/>
  <c r="G1059" i="1"/>
  <c r="G1060" i="1"/>
  <c r="G1061" i="1"/>
  <c r="G1062" i="1"/>
  <c r="G1063" i="1"/>
  <c r="G1064" i="1"/>
  <c r="G1065" i="1"/>
  <c r="G1066" i="1"/>
  <c r="G1067" i="1"/>
  <c r="G1068" i="1"/>
  <c r="G1069" i="1"/>
  <c r="G1070" i="1"/>
  <c r="G1071" i="1"/>
  <c r="G1072" i="1"/>
  <c r="G1073" i="1"/>
  <c r="G1074" i="1"/>
  <c r="G1075" i="1"/>
  <c r="G1076" i="1"/>
  <c r="G1077" i="1"/>
  <c r="G1078" i="1"/>
  <c r="G1079" i="1"/>
  <c r="G1080" i="1"/>
  <c r="G1081" i="1"/>
  <c r="G1082" i="1"/>
  <c r="G1083" i="1"/>
  <c r="G1084" i="1"/>
  <c r="G1085" i="1"/>
  <c r="G1086" i="1"/>
  <c r="G1087" i="1"/>
  <c r="G1088" i="1"/>
  <c r="G1089" i="1"/>
  <c r="G1090" i="1"/>
  <c r="G1091" i="1"/>
  <c r="G1092" i="1"/>
  <c r="G1093" i="1"/>
  <c r="G1094" i="1"/>
  <c r="G1095" i="1"/>
  <c r="G1096" i="1"/>
  <c r="G1097" i="1"/>
  <c r="G1098" i="1"/>
  <c r="G1099" i="1"/>
  <c r="G1100" i="1"/>
  <c r="G1101" i="1"/>
  <c r="G1102" i="1"/>
  <c r="G1103" i="1"/>
  <c r="G1104" i="1"/>
  <c r="G1105" i="1"/>
  <c r="G1106" i="1"/>
  <c r="G1107" i="1"/>
  <c r="G1108" i="1"/>
  <c r="G1109" i="1"/>
  <c r="G1110" i="1"/>
  <c r="G1111" i="1"/>
  <c r="G1112" i="1"/>
  <c r="G1113" i="1"/>
  <c r="G1114" i="1"/>
  <c r="G1115" i="1"/>
  <c r="G1116" i="1"/>
  <c r="G1117" i="1"/>
  <c r="G1118" i="1"/>
  <c r="G1119" i="1"/>
  <c r="G1120" i="1"/>
  <c r="G1121" i="1"/>
  <c r="G1122" i="1"/>
  <c r="G1123" i="1"/>
  <c r="G1124" i="1"/>
  <c r="G1125" i="1"/>
  <c r="G1126" i="1"/>
  <c r="G1127" i="1"/>
  <c r="G1128" i="1"/>
  <c r="G1129" i="1"/>
  <c r="G1130" i="1"/>
  <c r="G1131" i="1"/>
  <c r="G1132" i="1"/>
  <c r="G1133" i="1"/>
  <c r="G1134" i="1"/>
  <c r="G1135" i="1"/>
  <c r="G1136" i="1"/>
  <c r="G1137" i="1"/>
  <c r="G1138" i="1"/>
  <c r="G1139" i="1"/>
  <c r="G1140" i="1"/>
  <c r="G1141" i="1"/>
  <c r="G1142" i="1"/>
  <c r="G1143" i="1"/>
  <c r="G1144" i="1"/>
  <c r="G1145" i="1"/>
  <c r="G1146" i="1"/>
  <c r="G1147" i="1"/>
  <c r="G1148" i="1"/>
  <c r="G1149" i="1"/>
  <c r="G1150" i="1"/>
  <c r="G1151" i="1"/>
  <c r="G1152" i="1"/>
  <c r="G1153" i="1"/>
  <c r="G1154" i="1"/>
  <c r="G1155" i="1"/>
  <c r="G1156" i="1"/>
  <c r="G1157" i="1"/>
  <c r="G1158" i="1"/>
  <c r="G1159" i="1"/>
  <c r="G1160" i="1"/>
  <c r="G1161" i="1"/>
  <c r="G1162" i="1"/>
  <c r="G1163" i="1"/>
  <c r="G1164" i="1"/>
  <c r="G1165" i="1"/>
  <c r="G1166" i="1"/>
  <c r="G1167" i="1"/>
  <c r="G1168" i="1"/>
  <c r="G1169" i="1"/>
  <c r="G1170" i="1"/>
  <c r="G1171" i="1"/>
  <c r="G1172" i="1"/>
  <c r="G1173" i="1"/>
  <c r="G1174" i="1"/>
  <c r="G1175" i="1"/>
  <c r="G1176" i="1"/>
  <c r="G1177" i="1"/>
  <c r="G1178" i="1"/>
  <c r="G1179" i="1"/>
  <c r="G1180" i="1"/>
  <c r="G1181" i="1"/>
  <c r="G1182" i="1"/>
  <c r="G1183" i="1"/>
  <c r="G1184" i="1"/>
  <c r="G1185" i="1"/>
  <c r="G1186" i="1"/>
  <c r="G1187" i="1"/>
  <c r="G1188" i="1"/>
  <c r="G1189" i="1"/>
  <c r="G1190" i="1"/>
  <c r="G1191" i="1"/>
  <c r="G1192" i="1"/>
  <c r="G1193" i="1"/>
  <c r="G1194" i="1"/>
  <c r="G1195" i="1"/>
  <c r="G1196" i="1"/>
  <c r="G1197" i="1"/>
  <c r="G1198" i="1"/>
  <c r="G1199" i="1"/>
  <c r="G1200" i="1"/>
  <c r="G1201" i="1"/>
  <c r="G1202" i="1"/>
  <c r="G1203" i="1"/>
  <c r="G1204" i="1"/>
  <c r="G1205" i="1"/>
  <c r="G1206" i="1"/>
  <c r="G1207" i="1"/>
  <c r="G1208" i="1"/>
  <c r="G1209" i="1"/>
  <c r="G1210" i="1"/>
  <c r="G1211" i="1"/>
  <c r="G1212" i="1"/>
  <c r="G1213" i="1"/>
  <c r="G1214" i="1"/>
  <c r="G1215" i="1"/>
  <c r="G1216" i="1"/>
  <c r="G1217" i="1"/>
  <c r="G1218" i="1"/>
  <c r="G1219" i="1"/>
  <c r="G1220" i="1"/>
  <c r="G1221" i="1"/>
  <c r="G1222" i="1"/>
  <c r="G1223" i="1"/>
  <c r="G1224" i="1"/>
  <c r="G1225" i="1"/>
  <c r="G1226" i="1"/>
  <c r="G1227" i="1"/>
  <c r="G1228" i="1"/>
  <c r="G1229" i="1"/>
  <c r="G1230" i="1"/>
  <c r="G1231" i="1"/>
  <c r="G1232" i="1"/>
  <c r="G1233" i="1"/>
  <c r="G1234" i="1"/>
  <c r="G1235" i="1"/>
  <c r="G1236" i="1"/>
  <c r="G1237" i="1"/>
  <c r="G1238" i="1"/>
  <c r="G1239" i="1"/>
  <c r="G1240" i="1"/>
  <c r="G1241" i="1"/>
  <c r="G1242" i="1"/>
  <c r="G1243" i="1"/>
  <c r="G1244" i="1"/>
  <c r="G1245" i="1"/>
  <c r="G1246" i="1"/>
  <c r="G1247" i="1"/>
  <c r="G1248" i="1"/>
  <c r="G1249" i="1"/>
  <c r="G1250" i="1"/>
  <c r="G1251" i="1"/>
  <c r="G1252" i="1"/>
  <c r="G1253" i="1"/>
  <c r="G1254" i="1"/>
  <c r="G1255" i="1"/>
  <c r="G1256" i="1"/>
  <c r="G1257" i="1"/>
  <c r="G1258" i="1"/>
  <c r="G1259" i="1"/>
  <c r="G1260" i="1"/>
  <c r="G1261" i="1"/>
  <c r="G1262" i="1"/>
  <c r="G1263" i="1"/>
  <c r="G1264" i="1"/>
  <c r="G1265" i="1"/>
  <c r="G1266" i="1"/>
  <c r="G1267" i="1"/>
  <c r="G1268" i="1"/>
  <c r="G1269" i="1"/>
  <c r="G1270" i="1"/>
  <c r="G1271" i="1"/>
  <c r="G1272" i="1"/>
  <c r="G1273" i="1"/>
  <c r="G1274" i="1"/>
  <c r="G1275" i="1"/>
  <c r="G1276" i="1"/>
  <c r="G1277" i="1"/>
  <c r="G1278" i="1"/>
  <c r="G1279" i="1"/>
  <c r="G1280" i="1"/>
  <c r="G1281" i="1"/>
  <c r="G1282" i="1"/>
  <c r="G1283" i="1"/>
  <c r="G1284" i="1"/>
  <c r="G1285" i="1"/>
  <c r="G1286" i="1"/>
  <c r="G1287" i="1"/>
  <c r="G1288" i="1"/>
  <c r="G1289" i="1"/>
  <c r="G1290" i="1"/>
  <c r="G1291" i="1"/>
  <c r="G1292" i="1"/>
  <c r="G1293" i="1"/>
  <c r="G1294" i="1"/>
  <c r="G1295" i="1"/>
  <c r="G1296" i="1"/>
  <c r="G1297" i="1"/>
  <c r="G1298" i="1"/>
  <c r="G1299" i="1"/>
  <c r="G1300" i="1"/>
  <c r="G1301" i="1"/>
  <c r="G1302" i="1"/>
  <c r="G1303" i="1"/>
  <c r="G1304" i="1"/>
  <c r="G1305" i="1"/>
  <c r="G1306" i="1"/>
  <c r="G1307" i="1"/>
  <c r="G1308" i="1"/>
  <c r="G1309" i="1"/>
  <c r="G1310" i="1"/>
  <c r="G1311" i="1"/>
  <c r="G1312" i="1"/>
  <c r="G1313" i="1"/>
  <c r="G1314" i="1"/>
  <c r="G1315" i="1"/>
  <c r="G1316" i="1"/>
  <c r="G1317" i="1"/>
  <c r="G1318" i="1"/>
  <c r="G1319" i="1"/>
  <c r="G1320" i="1"/>
  <c r="G1321" i="1"/>
  <c r="G1322" i="1"/>
  <c r="G1323" i="1"/>
  <c r="G1324" i="1"/>
  <c r="G1325" i="1"/>
  <c r="G1326" i="1"/>
  <c r="G1327" i="1"/>
  <c r="G1328" i="1"/>
  <c r="G1329" i="1"/>
  <c r="G1330" i="1"/>
  <c r="G1331" i="1"/>
  <c r="G1332" i="1"/>
  <c r="G1333" i="1"/>
  <c r="G1334" i="1"/>
  <c r="G1335" i="1"/>
  <c r="G1336" i="1"/>
  <c r="G1337" i="1"/>
  <c r="G1338" i="1"/>
  <c r="G1339" i="1"/>
  <c r="G1340" i="1"/>
  <c r="G1341" i="1"/>
  <c r="G1342" i="1"/>
  <c r="G1343" i="1"/>
  <c r="G1344" i="1"/>
  <c r="G1345" i="1"/>
  <c r="G1346" i="1"/>
  <c r="G1347" i="1"/>
  <c r="G1348" i="1"/>
  <c r="G1349" i="1"/>
  <c r="G1350" i="1"/>
  <c r="G1351" i="1"/>
  <c r="G1352" i="1"/>
  <c r="G1353" i="1"/>
  <c r="G1354" i="1"/>
  <c r="G1355" i="1"/>
  <c r="G1356" i="1"/>
  <c r="G1357" i="1"/>
  <c r="G1358" i="1"/>
  <c r="G1359" i="1"/>
  <c r="G1360" i="1"/>
  <c r="G1361" i="1"/>
  <c r="G1362" i="1"/>
  <c r="G1363" i="1"/>
  <c r="G1364" i="1"/>
  <c r="G1365" i="1"/>
  <c r="G1366" i="1"/>
  <c r="G1367" i="1"/>
  <c r="G1368" i="1"/>
  <c r="G1369" i="1"/>
  <c r="G1370" i="1"/>
  <c r="G1371" i="1"/>
  <c r="G1372" i="1"/>
  <c r="G1373" i="1"/>
  <c r="G1374" i="1"/>
  <c r="G1375" i="1"/>
  <c r="G1376" i="1"/>
  <c r="G1377" i="1"/>
  <c r="G1378" i="1"/>
  <c r="G1379" i="1"/>
  <c r="G1380" i="1"/>
  <c r="G1381" i="1"/>
  <c r="G1382" i="1"/>
  <c r="G1383" i="1"/>
  <c r="G1384" i="1"/>
  <c r="G1385" i="1"/>
  <c r="G1386" i="1"/>
  <c r="G1387" i="1"/>
  <c r="G1388" i="1"/>
  <c r="G1389" i="1"/>
  <c r="G1390" i="1"/>
  <c r="G1391" i="1"/>
  <c r="G1392" i="1"/>
  <c r="G1393" i="1"/>
  <c r="G1394" i="1"/>
  <c r="G1395" i="1"/>
  <c r="G1396" i="1"/>
  <c r="G1397" i="1"/>
  <c r="G1398" i="1"/>
  <c r="G1399" i="1"/>
  <c r="G1400" i="1"/>
  <c r="G1401" i="1"/>
  <c r="G1402" i="1"/>
  <c r="G1403" i="1"/>
  <c r="G1404" i="1"/>
  <c r="G1405" i="1"/>
  <c r="G1406" i="1"/>
  <c r="G1407" i="1"/>
  <c r="G1408" i="1"/>
  <c r="G1409" i="1"/>
  <c r="G1410" i="1"/>
  <c r="G1411" i="1"/>
  <c r="G1412" i="1"/>
  <c r="G1413" i="1"/>
  <c r="G1414" i="1"/>
  <c r="G1415" i="1"/>
  <c r="G1416" i="1"/>
  <c r="G1417" i="1"/>
  <c r="G1418" i="1"/>
  <c r="G1419" i="1"/>
  <c r="G1420" i="1"/>
  <c r="G1421" i="1"/>
  <c r="G1422" i="1"/>
  <c r="G1423" i="1"/>
  <c r="G1424" i="1"/>
  <c r="G1425" i="1"/>
  <c r="G1426" i="1"/>
  <c r="G1427" i="1"/>
  <c r="G1428" i="1"/>
  <c r="G1429" i="1"/>
  <c r="G1430" i="1"/>
  <c r="G1431" i="1"/>
  <c r="G1432" i="1"/>
  <c r="G1433" i="1"/>
  <c r="G1434" i="1"/>
  <c r="G1435" i="1"/>
  <c r="G1436" i="1"/>
  <c r="G1437" i="1"/>
  <c r="G1438" i="1"/>
  <c r="G1439" i="1"/>
  <c r="G1440" i="1"/>
  <c r="G1441" i="1"/>
  <c r="G1442" i="1"/>
  <c r="G1443" i="1"/>
  <c r="G1444" i="1"/>
  <c r="G1445" i="1"/>
  <c r="G1446" i="1"/>
  <c r="G1447" i="1"/>
  <c r="G1448" i="1"/>
  <c r="G1449" i="1"/>
  <c r="G1450" i="1"/>
  <c r="G1451" i="1"/>
  <c r="G1452" i="1"/>
  <c r="G1453" i="1"/>
  <c r="G1454" i="1"/>
  <c r="G1455" i="1"/>
  <c r="G1456" i="1"/>
  <c r="G1457" i="1"/>
  <c r="G1458" i="1"/>
  <c r="G1459" i="1"/>
  <c r="G1460" i="1"/>
  <c r="G1461" i="1"/>
  <c r="G1462" i="1"/>
  <c r="G1463" i="1"/>
  <c r="G1464" i="1"/>
  <c r="G1465" i="1"/>
  <c r="G1466" i="1"/>
  <c r="G1467" i="1"/>
  <c r="G1468" i="1"/>
  <c r="G1469" i="1"/>
  <c r="G1470" i="1"/>
  <c r="G1471" i="1"/>
  <c r="G1472" i="1"/>
  <c r="G1473" i="1"/>
  <c r="G1474" i="1"/>
  <c r="G1475" i="1"/>
  <c r="G1476" i="1"/>
  <c r="G1477" i="1"/>
  <c r="G1478" i="1"/>
  <c r="G1479" i="1"/>
  <c r="G1480" i="1"/>
  <c r="G1481" i="1"/>
  <c r="G1482" i="1"/>
  <c r="G1483" i="1"/>
  <c r="G1484" i="1"/>
  <c r="G1485" i="1"/>
  <c r="G1486" i="1"/>
  <c r="G1487" i="1"/>
  <c r="G1488" i="1"/>
  <c r="G1489" i="1"/>
  <c r="G1490" i="1"/>
  <c r="G1491" i="1"/>
  <c r="G1492" i="1"/>
  <c r="G1493" i="1"/>
  <c r="G1494" i="1"/>
  <c r="G1495" i="1"/>
  <c r="G1496" i="1"/>
  <c r="G1497" i="1"/>
  <c r="G1498" i="1"/>
  <c r="G1499" i="1"/>
  <c r="G1500" i="1"/>
  <c r="G1501" i="1"/>
  <c r="G1502" i="1"/>
  <c r="G1503" i="1"/>
  <c r="G1504" i="1"/>
  <c r="G1505" i="1"/>
  <c r="G1506" i="1"/>
  <c r="G1507" i="1"/>
  <c r="G1508" i="1"/>
  <c r="G1509" i="1"/>
  <c r="G1510" i="1"/>
  <c r="G1511" i="1"/>
  <c r="G1512" i="1"/>
  <c r="G1513" i="1"/>
  <c r="G1514" i="1"/>
  <c r="G1515" i="1"/>
  <c r="G1516" i="1"/>
  <c r="G1517" i="1"/>
  <c r="G1518" i="1"/>
  <c r="G1519" i="1"/>
  <c r="G1520" i="1"/>
  <c r="G1521" i="1"/>
  <c r="G1522" i="1"/>
  <c r="G1523" i="1"/>
  <c r="G1524" i="1"/>
  <c r="G1525" i="1"/>
  <c r="G1526" i="1"/>
  <c r="G1527" i="1"/>
  <c r="G1528" i="1"/>
  <c r="G1529" i="1"/>
  <c r="G1530" i="1"/>
  <c r="G1531" i="1"/>
  <c r="G1532" i="1"/>
  <c r="G1533" i="1"/>
  <c r="G1534" i="1"/>
  <c r="G1535" i="1"/>
  <c r="G1536" i="1"/>
  <c r="G1537" i="1"/>
  <c r="G1538" i="1"/>
  <c r="G1539" i="1"/>
  <c r="G1540" i="1"/>
  <c r="G1541" i="1"/>
  <c r="G1542" i="1"/>
  <c r="G1543" i="1"/>
  <c r="G1544" i="1"/>
  <c r="G1545" i="1"/>
  <c r="G1546" i="1"/>
  <c r="G1547" i="1"/>
  <c r="G1548" i="1"/>
  <c r="G1549" i="1"/>
  <c r="G1550" i="1"/>
  <c r="G1551" i="1"/>
  <c r="G1552" i="1"/>
  <c r="G1553" i="1"/>
  <c r="G1554" i="1"/>
  <c r="G1555" i="1"/>
  <c r="G1556" i="1"/>
  <c r="G1557" i="1"/>
  <c r="G1558" i="1"/>
  <c r="G1559" i="1"/>
  <c r="G1560" i="1"/>
  <c r="G1561" i="1"/>
  <c r="G1562" i="1"/>
  <c r="G1563" i="1"/>
  <c r="G1564" i="1"/>
  <c r="G1565" i="1"/>
  <c r="G1566" i="1"/>
  <c r="G1567" i="1"/>
  <c r="G1568" i="1"/>
  <c r="G1569" i="1"/>
  <c r="G1570" i="1"/>
  <c r="G1571" i="1"/>
  <c r="G1572" i="1"/>
  <c r="G1573" i="1"/>
  <c r="G1574" i="1"/>
  <c r="G1575" i="1"/>
  <c r="G1576" i="1"/>
  <c r="G1577" i="1"/>
  <c r="G1578" i="1"/>
  <c r="G1579" i="1"/>
  <c r="G1580" i="1"/>
  <c r="G1581" i="1"/>
  <c r="G1582" i="1"/>
  <c r="G1583" i="1"/>
  <c r="G1584" i="1"/>
  <c r="G1585" i="1"/>
  <c r="G1586" i="1"/>
  <c r="G1587" i="1"/>
  <c r="G1588" i="1"/>
  <c r="G1589" i="1"/>
  <c r="G1590" i="1"/>
  <c r="G1591" i="1"/>
  <c r="G1592" i="1"/>
  <c r="G1593" i="1"/>
  <c r="G1594" i="1"/>
  <c r="G1595" i="1"/>
  <c r="G1596" i="1"/>
  <c r="G1597" i="1"/>
  <c r="G1598" i="1"/>
  <c r="G1599" i="1"/>
  <c r="G1600" i="1"/>
  <c r="G1601" i="1"/>
  <c r="G1602" i="1"/>
  <c r="G1603" i="1"/>
  <c r="G1604" i="1"/>
  <c r="G1605" i="1"/>
  <c r="G1606" i="1"/>
  <c r="G1607" i="1"/>
  <c r="G1608" i="1"/>
  <c r="G1609" i="1"/>
  <c r="G1610" i="1"/>
  <c r="G1611" i="1"/>
  <c r="G1612" i="1"/>
  <c r="G1613" i="1"/>
  <c r="G1614" i="1"/>
  <c r="G1615" i="1"/>
  <c r="G1616" i="1"/>
  <c r="G1617" i="1"/>
  <c r="G1618" i="1"/>
  <c r="G1619" i="1"/>
  <c r="G1620" i="1"/>
  <c r="G1621" i="1"/>
  <c r="G1622" i="1"/>
  <c r="G1623" i="1"/>
  <c r="G1624" i="1"/>
  <c r="G1625" i="1"/>
  <c r="G1626" i="1"/>
  <c r="G1627" i="1"/>
  <c r="G1628" i="1"/>
  <c r="G1629" i="1"/>
  <c r="G1630" i="1"/>
  <c r="G1631" i="1"/>
  <c r="G1632" i="1"/>
  <c r="G1633" i="1"/>
  <c r="G1634" i="1"/>
  <c r="G1635" i="1"/>
  <c r="G1636" i="1"/>
  <c r="G1637" i="1"/>
  <c r="G1638" i="1"/>
  <c r="G1639" i="1"/>
  <c r="G1640" i="1"/>
  <c r="G1641" i="1"/>
  <c r="G1642" i="1"/>
  <c r="G1643" i="1"/>
  <c r="G1644" i="1"/>
  <c r="G1645" i="1"/>
  <c r="G1646" i="1"/>
  <c r="G1647" i="1"/>
  <c r="G1648" i="1"/>
  <c r="G1649" i="1"/>
  <c r="G1650" i="1"/>
  <c r="G1651" i="1"/>
  <c r="G1652" i="1"/>
  <c r="G1653" i="1"/>
  <c r="G1654" i="1"/>
  <c r="G1655" i="1"/>
  <c r="G1656" i="1"/>
  <c r="G1657" i="1"/>
  <c r="G1658" i="1"/>
  <c r="G1659" i="1"/>
  <c r="G1660" i="1"/>
  <c r="G1661" i="1"/>
  <c r="G1662" i="1"/>
  <c r="G1663" i="1"/>
  <c r="G1664" i="1"/>
  <c r="G1665" i="1"/>
  <c r="G1666" i="1"/>
  <c r="G1667" i="1"/>
  <c r="G1668" i="1"/>
  <c r="G1669" i="1"/>
  <c r="G1670" i="1"/>
  <c r="G1671" i="1"/>
  <c r="G1672" i="1"/>
  <c r="G1673" i="1"/>
  <c r="G1674" i="1"/>
  <c r="G1675" i="1"/>
  <c r="G1676" i="1"/>
  <c r="G1677" i="1"/>
  <c r="G1678" i="1"/>
  <c r="G1679" i="1"/>
  <c r="G1680" i="1"/>
  <c r="G1681" i="1"/>
  <c r="G1682" i="1"/>
  <c r="G1683" i="1"/>
  <c r="G1684" i="1"/>
  <c r="G1685" i="1"/>
  <c r="G1686" i="1"/>
  <c r="G1687" i="1"/>
  <c r="G1688" i="1"/>
  <c r="G1689" i="1"/>
  <c r="G1690" i="1"/>
  <c r="G1691" i="1"/>
  <c r="G1692" i="1"/>
  <c r="G1693" i="1"/>
  <c r="G1694" i="1"/>
  <c r="G1695" i="1"/>
  <c r="G1696" i="1"/>
  <c r="G1697" i="1"/>
  <c r="G1698" i="1"/>
  <c r="G1699" i="1"/>
  <c r="G1700" i="1"/>
  <c r="G1701" i="1"/>
  <c r="G1702" i="1"/>
  <c r="G1703" i="1"/>
  <c r="G1704" i="1"/>
  <c r="G1705" i="1"/>
  <c r="G1706" i="1"/>
  <c r="G1707" i="1"/>
  <c r="G1708" i="1"/>
  <c r="G1709" i="1"/>
  <c r="G1710" i="1"/>
  <c r="G1711" i="1"/>
  <c r="G1712" i="1"/>
  <c r="G1713" i="1"/>
  <c r="G1714" i="1"/>
  <c r="G1715" i="1"/>
  <c r="G1716" i="1"/>
  <c r="G1717" i="1"/>
  <c r="G1718" i="1"/>
  <c r="G1719" i="1"/>
  <c r="G1720" i="1"/>
  <c r="G1721" i="1"/>
  <c r="G1722" i="1"/>
  <c r="G1723" i="1"/>
  <c r="G1724" i="1"/>
  <c r="G1725" i="1"/>
  <c r="G1726" i="1"/>
  <c r="G1727" i="1"/>
  <c r="G1728" i="1"/>
  <c r="G1729" i="1"/>
  <c r="G1730" i="1"/>
  <c r="G1731" i="1"/>
  <c r="G1732" i="1"/>
  <c r="G1733" i="1"/>
  <c r="G1734" i="1"/>
  <c r="G1735" i="1"/>
  <c r="G1736" i="1"/>
  <c r="G1737" i="1"/>
  <c r="G1738" i="1"/>
  <c r="G1739" i="1"/>
  <c r="G1740" i="1"/>
  <c r="G1741" i="1"/>
  <c r="G1742" i="1"/>
  <c r="G1743" i="1"/>
  <c r="G1744" i="1"/>
  <c r="G1745" i="1"/>
  <c r="G1746" i="1"/>
  <c r="G1747" i="1"/>
  <c r="G1748" i="1"/>
  <c r="G1749" i="1"/>
  <c r="G1750" i="1"/>
  <c r="G1751" i="1"/>
  <c r="G1752" i="1"/>
  <c r="G1753" i="1"/>
  <c r="G1754" i="1"/>
  <c r="G1755" i="1"/>
  <c r="G1756" i="1"/>
  <c r="G1757" i="1"/>
  <c r="G1758" i="1"/>
  <c r="G1759" i="1"/>
  <c r="G1760" i="1"/>
  <c r="G1761" i="1"/>
  <c r="G1762" i="1"/>
  <c r="G1763" i="1"/>
  <c r="G1764" i="1"/>
  <c r="G1765" i="1"/>
  <c r="G1766" i="1"/>
  <c r="G1767" i="1"/>
  <c r="G1768" i="1"/>
  <c r="G1769" i="1"/>
  <c r="G1770" i="1"/>
  <c r="G1771" i="1"/>
  <c r="G1772" i="1"/>
  <c r="G1773" i="1"/>
  <c r="G1774" i="1"/>
  <c r="G1775" i="1"/>
  <c r="G1776" i="1"/>
  <c r="G1777" i="1"/>
  <c r="G1778" i="1"/>
  <c r="G1779" i="1"/>
  <c r="G1780" i="1"/>
  <c r="G1781" i="1"/>
  <c r="G1782" i="1"/>
  <c r="G1783" i="1"/>
  <c r="G1784" i="1"/>
  <c r="G1785" i="1"/>
  <c r="G1786" i="1"/>
  <c r="G1787" i="1"/>
  <c r="G1788" i="1"/>
  <c r="G1789" i="1"/>
  <c r="G1790" i="1"/>
  <c r="G1791" i="1"/>
  <c r="G1792" i="1"/>
  <c r="G1793" i="1"/>
  <c r="G1794" i="1"/>
  <c r="G1795" i="1"/>
  <c r="G1796" i="1"/>
  <c r="G1797" i="1"/>
  <c r="G1798" i="1"/>
  <c r="G1799" i="1"/>
  <c r="G1800" i="1"/>
  <c r="G1801" i="1"/>
  <c r="G1802" i="1"/>
  <c r="G1803" i="1"/>
  <c r="G1804" i="1"/>
  <c r="G1805" i="1"/>
  <c r="G1806" i="1"/>
  <c r="G1807" i="1"/>
  <c r="G1808" i="1"/>
  <c r="G1809" i="1"/>
  <c r="G1810" i="1"/>
  <c r="G1811" i="1"/>
  <c r="G1812" i="1"/>
  <c r="G1813" i="1"/>
  <c r="G1814" i="1"/>
  <c r="G1815" i="1"/>
  <c r="G1816" i="1"/>
  <c r="G1817" i="1"/>
  <c r="G1818" i="1"/>
  <c r="G1819" i="1"/>
  <c r="G1820" i="1"/>
  <c r="G1821" i="1"/>
  <c r="G1822" i="1"/>
  <c r="G1823" i="1"/>
  <c r="G1824" i="1"/>
  <c r="G1825" i="1"/>
  <c r="G1826" i="1"/>
  <c r="G1827" i="1"/>
  <c r="G1828" i="1"/>
  <c r="G1829" i="1"/>
  <c r="G1830" i="1"/>
  <c r="G1831" i="1"/>
  <c r="G1832" i="1"/>
  <c r="G1833" i="1"/>
  <c r="G1834" i="1"/>
  <c r="G1835" i="1"/>
  <c r="G1836" i="1"/>
  <c r="G1837" i="1"/>
  <c r="G1838" i="1"/>
  <c r="G1839" i="1"/>
  <c r="G1840" i="1"/>
  <c r="G1841" i="1"/>
  <c r="G1842" i="1"/>
  <c r="G1843" i="1"/>
  <c r="G1844" i="1"/>
  <c r="G1845" i="1"/>
  <c r="G1846" i="1"/>
  <c r="G1847" i="1"/>
  <c r="G1848" i="1"/>
  <c r="G1849" i="1"/>
  <c r="G1850" i="1"/>
  <c r="G1851" i="1"/>
  <c r="G1852" i="1"/>
  <c r="G1853" i="1"/>
  <c r="G1854" i="1"/>
  <c r="G1855" i="1"/>
  <c r="G1856" i="1"/>
  <c r="G1857" i="1"/>
  <c r="G1858" i="1"/>
  <c r="G1859" i="1"/>
  <c r="G1860" i="1"/>
  <c r="G1861" i="1"/>
  <c r="G1862" i="1"/>
  <c r="G1863" i="1"/>
  <c r="G1864" i="1"/>
  <c r="G1865" i="1"/>
  <c r="G1866" i="1"/>
  <c r="G1867" i="1"/>
  <c r="G1868" i="1"/>
  <c r="G1869" i="1"/>
  <c r="G1870" i="1"/>
  <c r="G1871" i="1"/>
  <c r="G1872" i="1"/>
  <c r="G1873" i="1"/>
  <c r="G1874" i="1"/>
  <c r="G1875" i="1"/>
  <c r="G1876" i="1"/>
  <c r="G1877" i="1"/>
  <c r="G1878" i="1"/>
  <c r="G1879" i="1"/>
  <c r="G1880" i="1"/>
  <c r="G1881" i="1"/>
  <c r="G1882" i="1"/>
  <c r="G1883" i="1"/>
  <c r="G1884" i="1"/>
  <c r="G1885" i="1"/>
  <c r="G1886" i="1"/>
  <c r="G1887" i="1"/>
  <c r="G1888" i="1"/>
  <c r="G1889" i="1"/>
  <c r="G1890" i="1"/>
  <c r="G1891" i="1"/>
  <c r="G1892" i="1"/>
  <c r="G1893" i="1"/>
  <c r="G1894" i="1"/>
  <c r="G1895" i="1"/>
  <c r="G1896" i="1"/>
  <c r="G1897" i="1"/>
  <c r="G1898" i="1"/>
  <c r="G1899" i="1"/>
  <c r="G1900" i="1"/>
  <c r="G1901" i="1"/>
  <c r="G1902" i="1"/>
  <c r="G1903" i="1"/>
  <c r="G1904" i="1"/>
  <c r="G1905" i="1"/>
  <c r="G1906" i="1"/>
  <c r="G1907" i="1"/>
  <c r="G1908" i="1"/>
  <c r="G1909" i="1"/>
  <c r="G1910" i="1"/>
  <c r="G1911" i="1"/>
  <c r="G1912" i="1"/>
  <c r="G1913" i="1"/>
  <c r="G1914" i="1"/>
  <c r="G1915" i="1"/>
  <c r="G1916" i="1"/>
  <c r="G1917" i="1"/>
  <c r="G1918" i="1"/>
  <c r="G1919" i="1"/>
  <c r="G1920" i="1"/>
  <c r="G1921" i="1"/>
  <c r="G1922" i="1"/>
  <c r="G1923" i="1"/>
  <c r="G1924" i="1"/>
  <c r="G1925" i="1"/>
  <c r="G1926" i="1"/>
  <c r="G1927" i="1"/>
  <c r="G1928" i="1"/>
  <c r="G1929" i="1"/>
  <c r="G1930" i="1"/>
  <c r="G1931" i="1"/>
  <c r="G1932" i="1"/>
  <c r="G1933" i="1"/>
  <c r="G1934" i="1"/>
  <c r="G1935" i="1"/>
  <c r="G1936" i="1"/>
  <c r="G1937" i="1"/>
  <c r="G1938" i="1"/>
  <c r="G1939" i="1"/>
  <c r="G1940" i="1"/>
  <c r="G1941" i="1"/>
  <c r="G1942" i="1"/>
  <c r="G1943" i="1"/>
  <c r="G1944" i="1"/>
  <c r="G1945" i="1"/>
  <c r="G1946" i="1"/>
  <c r="G1947" i="1"/>
  <c r="G1948" i="1"/>
  <c r="G1949" i="1"/>
  <c r="G1950" i="1"/>
  <c r="G1951" i="1"/>
  <c r="G1952" i="1"/>
  <c r="G1953" i="1"/>
  <c r="G1954" i="1"/>
  <c r="G1955" i="1"/>
  <c r="G1956" i="1"/>
  <c r="G1957" i="1"/>
  <c r="G1958" i="1"/>
  <c r="G1959" i="1"/>
  <c r="G1960" i="1"/>
  <c r="G1961" i="1"/>
  <c r="G1962" i="1"/>
  <c r="G1963" i="1"/>
  <c r="G1964" i="1"/>
  <c r="G1965" i="1"/>
  <c r="G1966" i="1"/>
  <c r="G1967" i="1"/>
  <c r="G1968" i="1"/>
  <c r="G1969" i="1"/>
  <c r="G1970" i="1"/>
  <c r="G1971" i="1"/>
  <c r="G1972" i="1"/>
  <c r="G1973" i="1"/>
  <c r="G1974" i="1"/>
  <c r="G1975" i="1"/>
  <c r="G1976" i="1"/>
  <c r="G1977" i="1"/>
  <c r="G1978" i="1"/>
  <c r="G1979" i="1"/>
  <c r="G1980" i="1"/>
  <c r="G1981" i="1"/>
  <c r="G1982" i="1"/>
  <c r="G1983" i="1"/>
  <c r="G1984" i="1"/>
  <c r="G1985" i="1"/>
  <c r="G1986" i="1"/>
  <c r="G1987" i="1"/>
  <c r="G1988" i="1"/>
  <c r="G1989" i="1"/>
  <c r="G1990" i="1"/>
  <c r="G1991" i="1"/>
  <c r="G1992" i="1"/>
  <c r="G1993" i="1"/>
  <c r="G1994" i="1"/>
  <c r="G1995" i="1"/>
  <c r="G1996" i="1"/>
  <c r="G1997" i="1"/>
  <c r="G1998" i="1"/>
  <c r="G1999" i="1"/>
  <c r="G2000" i="1"/>
  <c r="G2001" i="1"/>
  <c r="G2002" i="1"/>
  <c r="G2003" i="1"/>
  <c r="G2004" i="1"/>
  <c r="G2005" i="1"/>
  <c r="G2006" i="1"/>
  <c r="G2007" i="1"/>
  <c r="G2008" i="1"/>
  <c r="G2009" i="1"/>
  <c r="G2010" i="1"/>
  <c r="G2011" i="1"/>
  <c r="G2012" i="1"/>
  <c r="G2013" i="1"/>
  <c r="G2014" i="1"/>
  <c r="G2015" i="1"/>
  <c r="G2016" i="1"/>
  <c r="G2017" i="1"/>
  <c r="G2018" i="1"/>
  <c r="G2019" i="1"/>
  <c r="G2020" i="1"/>
  <c r="G2021" i="1"/>
  <c r="G2022" i="1"/>
  <c r="G2023" i="1"/>
  <c r="G2024" i="1"/>
  <c r="G2025" i="1"/>
  <c r="G2026" i="1"/>
  <c r="G2027" i="1"/>
  <c r="G2028" i="1"/>
  <c r="G2029" i="1"/>
  <c r="G2030" i="1"/>
  <c r="G2031" i="1"/>
  <c r="G2032" i="1"/>
  <c r="G2033" i="1"/>
  <c r="G2034" i="1"/>
  <c r="G2035" i="1"/>
  <c r="G2036" i="1"/>
  <c r="G2037" i="1"/>
  <c r="G2038" i="1"/>
  <c r="G2039" i="1"/>
  <c r="G2040" i="1"/>
  <c r="G2041" i="1"/>
  <c r="G2042" i="1"/>
  <c r="G2043" i="1"/>
  <c r="G2044" i="1"/>
  <c r="G2045" i="1"/>
  <c r="G2046" i="1"/>
  <c r="G2047" i="1"/>
  <c r="G2048" i="1"/>
  <c r="G2049" i="1"/>
  <c r="G2050" i="1"/>
  <c r="G2051" i="1"/>
  <c r="G2052" i="1"/>
  <c r="G2053" i="1"/>
  <c r="G2054" i="1"/>
  <c r="G2055" i="1"/>
  <c r="G2056" i="1"/>
  <c r="G2057" i="1"/>
  <c r="G2058" i="1"/>
  <c r="G2059" i="1"/>
  <c r="G2060" i="1"/>
  <c r="G2061" i="1"/>
  <c r="G2062" i="1"/>
  <c r="G2063" i="1"/>
  <c r="G2064" i="1"/>
  <c r="G2065" i="1"/>
  <c r="G2066" i="1"/>
  <c r="G2067" i="1"/>
  <c r="G2068" i="1"/>
  <c r="G2069" i="1"/>
  <c r="G2070" i="1"/>
  <c r="G2071" i="1"/>
  <c r="G2072" i="1"/>
  <c r="G2073" i="1"/>
  <c r="G2074" i="1"/>
  <c r="G2075" i="1"/>
  <c r="G2076" i="1"/>
  <c r="G2077" i="1"/>
  <c r="G2078" i="1"/>
  <c r="G2079" i="1"/>
  <c r="G2080" i="1"/>
  <c r="G2081" i="1"/>
  <c r="G2082" i="1"/>
  <c r="G2083" i="1"/>
  <c r="G2084" i="1"/>
  <c r="G2085" i="1"/>
  <c r="G2086" i="1"/>
  <c r="G2087" i="1"/>
  <c r="G2088" i="1"/>
  <c r="G2089" i="1"/>
  <c r="G2090" i="1"/>
  <c r="G2091" i="1"/>
  <c r="G2092" i="1"/>
  <c r="G2093" i="1"/>
  <c r="G2094" i="1"/>
  <c r="G2095" i="1"/>
  <c r="G2096" i="1"/>
  <c r="G2097" i="1"/>
  <c r="G2098" i="1"/>
  <c r="G2099" i="1"/>
  <c r="G2100" i="1"/>
  <c r="G2101" i="1"/>
  <c r="G2102" i="1"/>
  <c r="G2103" i="1"/>
  <c r="G2104" i="1"/>
  <c r="G2105" i="1"/>
  <c r="G2106" i="1"/>
  <c r="G2107" i="1"/>
  <c r="G2108" i="1"/>
  <c r="G2109" i="1"/>
  <c r="G2110" i="1"/>
  <c r="G2111" i="1"/>
  <c r="G2112" i="1"/>
  <c r="G2113" i="1"/>
  <c r="G2114" i="1"/>
  <c r="G2115" i="1"/>
  <c r="G2116" i="1"/>
  <c r="G2117" i="1"/>
  <c r="G2118" i="1"/>
  <c r="G2119" i="1"/>
  <c r="G2120" i="1"/>
  <c r="G2121" i="1"/>
  <c r="G2122" i="1"/>
  <c r="G2123" i="1"/>
  <c r="G2124" i="1"/>
  <c r="G2125" i="1"/>
  <c r="G2126" i="1"/>
  <c r="G2127" i="1"/>
  <c r="G2128" i="1"/>
  <c r="G2129" i="1"/>
  <c r="G2130" i="1"/>
  <c r="G2131" i="1"/>
  <c r="G2132" i="1"/>
  <c r="G2133" i="1"/>
  <c r="G2134" i="1"/>
  <c r="G2135" i="1"/>
  <c r="G2136" i="1"/>
  <c r="G2137" i="1"/>
  <c r="G2138" i="1"/>
  <c r="G2139" i="1"/>
  <c r="G2140" i="1"/>
  <c r="G2141" i="1"/>
  <c r="G2142" i="1"/>
  <c r="G2143" i="1"/>
  <c r="G2144" i="1"/>
  <c r="G2145" i="1"/>
  <c r="G2146" i="1"/>
  <c r="G2147" i="1"/>
  <c r="G2148" i="1"/>
  <c r="G2149" i="1"/>
  <c r="G2150" i="1"/>
  <c r="G2151" i="1"/>
  <c r="G2152" i="1"/>
  <c r="G2153" i="1"/>
  <c r="G2154" i="1"/>
  <c r="G2155" i="1"/>
  <c r="G2156" i="1"/>
  <c r="G2157" i="1"/>
  <c r="G2158" i="1"/>
  <c r="G2159" i="1"/>
  <c r="G2160" i="1"/>
  <c r="G2161" i="1"/>
  <c r="G2162" i="1"/>
  <c r="G2163" i="1"/>
  <c r="G2164" i="1"/>
  <c r="G2165" i="1"/>
  <c r="G2166" i="1"/>
  <c r="G2167" i="1"/>
  <c r="G2168" i="1"/>
  <c r="G2169" i="1"/>
  <c r="G2170" i="1"/>
  <c r="G2171" i="1"/>
  <c r="G2172" i="1"/>
  <c r="G2173" i="1"/>
  <c r="G2174" i="1"/>
  <c r="G2175" i="1"/>
  <c r="G2176" i="1"/>
  <c r="G2177" i="1"/>
  <c r="G2178" i="1"/>
  <c r="G2179" i="1"/>
  <c r="G2180" i="1"/>
  <c r="G2181" i="1"/>
  <c r="G2182" i="1"/>
  <c r="G2183" i="1"/>
  <c r="G2184" i="1"/>
  <c r="G2185" i="1"/>
  <c r="G2186" i="1"/>
  <c r="G2187" i="1"/>
  <c r="G2188" i="1"/>
  <c r="G2189" i="1"/>
  <c r="G2190" i="1"/>
  <c r="G2191" i="1"/>
  <c r="G2192" i="1"/>
  <c r="G2193" i="1"/>
  <c r="G2194" i="1"/>
  <c r="G2195" i="1"/>
  <c r="G2196" i="1"/>
  <c r="G2197" i="1"/>
  <c r="G2198" i="1"/>
  <c r="G2199" i="1"/>
  <c r="G2200" i="1"/>
  <c r="G2201" i="1"/>
  <c r="G2202" i="1"/>
  <c r="G2203" i="1"/>
  <c r="G2204" i="1"/>
  <c r="G2205" i="1"/>
  <c r="G2206" i="1"/>
  <c r="G2207" i="1"/>
  <c r="G2208" i="1"/>
  <c r="G2209" i="1"/>
  <c r="G2210" i="1"/>
  <c r="G2211" i="1"/>
  <c r="G2212" i="1"/>
  <c r="G2213" i="1"/>
  <c r="G2214" i="1"/>
  <c r="G2215" i="1"/>
  <c r="G2216" i="1"/>
  <c r="G2217" i="1"/>
  <c r="G2218" i="1"/>
  <c r="G2219" i="1"/>
  <c r="G2220" i="1"/>
  <c r="G2221" i="1"/>
  <c r="G2222" i="1"/>
  <c r="G2223" i="1"/>
  <c r="G2224" i="1"/>
  <c r="G2225" i="1"/>
  <c r="G2226" i="1"/>
  <c r="G2227" i="1"/>
  <c r="G2228" i="1"/>
  <c r="G2229" i="1"/>
  <c r="G2230" i="1"/>
  <c r="G2231" i="1"/>
  <c r="G2232" i="1"/>
  <c r="G2233" i="1"/>
  <c r="G2234" i="1"/>
  <c r="G2235" i="1"/>
  <c r="G2236" i="1"/>
  <c r="G2237" i="1"/>
  <c r="G2238" i="1"/>
  <c r="G2239" i="1"/>
  <c r="G2240" i="1"/>
  <c r="G2241" i="1"/>
  <c r="G2242" i="1"/>
  <c r="G2243" i="1"/>
  <c r="G2244" i="1"/>
  <c r="G2245" i="1"/>
  <c r="G2246" i="1"/>
  <c r="G2247" i="1"/>
  <c r="G2248" i="1"/>
  <c r="G2249" i="1"/>
  <c r="G2250" i="1"/>
  <c r="G2251" i="1"/>
  <c r="G2252" i="1"/>
  <c r="G2253" i="1"/>
  <c r="G2254" i="1"/>
  <c r="G2255" i="1"/>
  <c r="G2256" i="1"/>
  <c r="G2257" i="1"/>
  <c r="G2258" i="1"/>
  <c r="G2259" i="1"/>
  <c r="G2260" i="1"/>
  <c r="G2261" i="1"/>
  <c r="G2262" i="1"/>
  <c r="G2263" i="1"/>
  <c r="G2264" i="1"/>
  <c r="G2265" i="1"/>
  <c r="G2266" i="1"/>
  <c r="G2267" i="1"/>
  <c r="G2268" i="1"/>
  <c r="G2269" i="1"/>
  <c r="G2270" i="1"/>
  <c r="G2271" i="1"/>
  <c r="G2272" i="1"/>
  <c r="G2273" i="1"/>
  <c r="G2274" i="1"/>
  <c r="G2275" i="1"/>
  <c r="G2276" i="1"/>
  <c r="G2277" i="1"/>
  <c r="G2278" i="1"/>
  <c r="G2279" i="1"/>
  <c r="G2280" i="1"/>
  <c r="G2281" i="1"/>
  <c r="G2282" i="1"/>
  <c r="G2283" i="1"/>
  <c r="G2284" i="1"/>
  <c r="G2285" i="1"/>
  <c r="G2286" i="1"/>
  <c r="G2287" i="1"/>
  <c r="G2288" i="1"/>
  <c r="G2289" i="1"/>
  <c r="G2290" i="1"/>
  <c r="G2291" i="1"/>
  <c r="G2292" i="1"/>
  <c r="G2293" i="1"/>
  <c r="G2294" i="1"/>
  <c r="G2295" i="1"/>
  <c r="G2296" i="1"/>
  <c r="G2297" i="1"/>
  <c r="G2298" i="1"/>
  <c r="G2299" i="1"/>
  <c r="G2300" i="1"/>
  <c r="G2301" i="1"/>
  <c r="G2302" i="1"/>
  <c r="G2303" i="1"/>
  <c r="G2304" i="1"/>
  <c r="G2305" i="1"/>
  <c r="G2306" i="1"/>
  <c r="G2307" i="1"/>
  <c r="G2308" i="1"/>
  <c r="G2309" i="1"/>
  <c r="G2310" i="1"/>
  <c r="G2311" i="1"/>
  <c r="G2312" i="1"/>
  <c r="G2313" i="1"/>
  <c r="G2314" i="1"/>
  <c r="G2315" i="1"/>
  <c r="G2316" i="1"/>
  <c r="G2317" i="1"/>
  <c r="G2318" i="1"/>
  <c r="G2319" i="1"/>
  <c r="G2320" i="1"/>
  <c r="G2321" i="1"/>
  <c r="G2322" i="1"/>
  <c r="G2323" i="1"/>
  <c r="G2324" i="1"/>
  <c r="G2325" i="1"/>
  <c r="G2326" i="1"/>
  <c r="G2327" i="1"/>
  <c r="G2328" i="1"/>
  <c r="G2329" i="1"/>
  <c r="G2330" i="1"/>
  <c r="G2331" i="1"/>
  <c r="G2332" i="1"/>
  <c r="G2333" i="1"/>
  <c r="G2334" i="1"/>
  <c r="G2335" i="1"/>
  <c r="G2336" i="1"/>
  <c r="G2337" i="1"/>
  <c r="G2338" i="1"/>
  <c r="G2339" i="1"/>
  <c r="G2340" i="1"/>
  <c r="G2341" i="1"/>
  <c r="G2342" i="1"/>
  <c r="G2343" i="1"/>
  <c r="G2344" i="1"/>
  <c r="G2345" i="1"/>
  <c r="G2346" i="1"/>
  <c r="G2347" i="1"/>
  <c r="G2348" i="1"/>
  <c r="G2349" i="1"/>
  <c r="G2350" i="1"/>
  <c r="G2351" i="1"/>
  <c r="G2352" i="1"/>
  <c r="G2353" i="1"/>
  <c r="G2354" i="1"/>
  <c r="G2355" i="1"/>
  <c r="G2356" i="1"/>
  <c r="G2357" i="1"/>
  <c r="G2358" i="1"/>
  <c r="G2359" i="1"/>
  <c r="G2360" i="1"/>
  <c r="G2361" i="1"/>
  <c r="G2362" i="1"/>
  <c r="G2363" i="1"/>
  <c r="G2364" i="1"/>
  <c r="G2365" i="1"/>
  <c r="G2366" i="1"/>
  <c r="G2367" i="1"/>
  <c r="G2368" i="1"/>
  <c r="G2369" i="1"/>
  <c r="G2370" i="1"/>
  <c r="G2371" i="1"/>
  <c r="G2372" i="1"/>
  <c r="G2373" i="1"/>
  <c r="G2374" i="1"/>
  <c r="G2375" i="1"/>
  <c r="G2376" i="1"/>
  <c r="G2377" i="1"/>
  <c r="G2378" i="1"/>
  <c r="G2379" i="1"/>
  <c r="G2380" i="1"/>
  <c r="G2381" i="1"/>
  <c r="G2382" i="1"/>
  <c r="G2383" i="1"/>
  <c r="G2384" i="1"/>
  <c r="G2385" i="1"/>
  <c r="G2386" i="1"/>
  <c r="G2387" i="1"/>
  <c r="G2388" i="1"/>
  <c r="G2389" i="1"/>
  <c r="G2390" i="1"/>
  <c r="G2391" i="1"/>
  <c r="G2392" i="1"/>
  <c r="G2393" i="1"/>
  <c r="G2394" i="1"/>
  <c r="G2395" i="1"/>
  <c r="G2396" i="1"/>
  <c r="G2" i="1"/>
  <c r="Q9" i="1"/>
  <c r="Q3" i="1"/>
  <c r="Q4" i="1"/>
  <c r="Q5" i="1"/>
  <c r="Q6" i="1"/>
  <c r="Q7" i="1"/>
  <c r="Q8" i="1"/>
  <c r="Q10" i="1"/>
  <c r="Q11" i="1"/>
  <c r="Q12" i="1"/>
  <c r="Q13" i="1"/>
  <c r="Q14" i="1"/>
  <c r="Q15" i="1"/>
  <c r="Q16" i="1"/>
  <c r="Q17" i="1"/>
  <c r="Q18" i="1"/>
  <c r="Q19" i="1"/>
  <c r="Q20" i="1"/>
  <c r="Q21" i="1"/>
  <c r="Q22" i="1"/>
  <c r="Q23" i="1"/>
  <c r="Q24" i="1"/>
  <c r="Q25" i="1"/>
  <c r="Q26" i="1"/>
  <c r="Q27" i="1"/>
  <c r="Q28" i="1"/>
  <c r="Q29" i="1"/>
  <c r="Q30" i="1"/>
  <c r="Q31" i="1"/>
  <c r="Q32" i="1"/>
  <c r="Q33" i="1"/>
  <c r="Q34" i="1"/>
  <c r="Q35" i="1"/>
  <c r="Q36" i="1"/>
  <c r="Q37" i="1"/>
  <c r="Q38" i="1"/>
  <c r="Q39" i="1"/>
  <c r="Q40" i="1"/>
  <c r="Q41" i="1"/>
  <c r="Q42" i="1"/>
  <c r="Q43" i="1"/>
  <c r="Q44" i="1"/>
  <c r="Q45" i="1"/>
  <c r="Q46" i="1"/>
  <c r="Q47" i="1"/>
  <c r="Q48" i="1"/>
  <c r="Q49" i="1"/>
  <c r="Q50" i="1"/>
  <c r="Q51" i="1"/>
  <c r="Q52" i="1"/>
  <c r="Q53" i="1"/>
  <c r="Q54" i="1"/>
  <c r="Q55" i="1"/>
  <c r="Q56" i="1"/>
  <c r="Q57" i="1"/>
  <c r="Q58" i="1"/>
  <c r="Q59" i="1"/>
  <c r="Q60" i="1"/>
  <c r="Q61" i="1"/>
  <c r="Q62" i="1"/>
  <c r="Q63" i="1"/>
  <c r="Q64" i="1"/>
  <c r="Q65" i="1"/>
  <c r="Q66" i="1"/>
  <c r="Q67" i="1"/>
  <c r="Q68" i="1"/>
  <c r="Q69" i="1"/>
  <c r="Q70" i="1"/>
  <c r="Q71" i="1"/>
  <c r="Q72" i="1"/>
  <c r="Q73" i="1"/>
  <c r="Q74" i="1"/>
  <c r="Q75" i="1"/>
  <c r="Q76" i="1"/>
  <c r="Q77" i="1"/>
  <c r="Q78" i="1"/>
  <c r="Q79" i="1"/>
  <c r="Q80" i="1"/>
  <c r="Q81" i="1"/>
  <c r="Q82" i="1"/>
  <c r="Q83" i="1"/>
  <c r="Q84" i="1"/>
  <c r="Q85" i="1"/>
  <c r="Q86" i="1"/>
  <c r="Q87" i="1"/>
  <c r="Q88" i="1"/>
  <c r="Q89" i="1"/>
  <c r="Q90" i="1"/>
  <c r="Q91" i="1"/>
  <c r="Q92" i="1"/>
  <c r="Q93" i="1"/>
  <c r="Q94" i="1"/>
  <c r="Q95" i="1"/>
  <c r="Q96" i="1"/>
  <c r="Q97" i="1"/>
  <c r="Q98" i="1"/>
  <c r="Q99" i="1"/>
  <c r="Q100" i="1"/>
  <c r="Q101" i="1"/>
  <c r="Q102" i="1"/>
  <c r="Q103" i="1"/>
  <c r="Q104" i="1"/>
  <c r="Q105" i="1"/>
  <c r="Q106" i="1"/>
  <c r="Q107" i="1"/>
  <c r="Q108" i="1"/>
  <c r="Q109" i="1"/>
  <c r="Q110" i="1"/>
  <c r="Q111" i="1"/>
  <c r="Q112" i="1"/>
  <c r="Q113" i="1"/>
  <c r="Q114" i="1"/>
  <c r="Q115" i="1"/>
  <c r="Q116" i="1"/>
  <c r="Q117" i="1"/>
  <c r="Q118" i="1"/>
  <c r="Q119" i="1"/>
  <c r="Q120" i="1"/>
  <c r="Q121" i="1"/>
  <c r="Q122" i="1"/>
  <c r="Q123" i="1"/>
  <c r="Q124" i="1"/>
  <c r="Q125" i="1"/>
  <c r="Q126" i="1"/>
  <c r="Q127" i="1"/>
  <c r="Q128" i="1"/>
  <c r="Q129" i="1"/>
  <c r="Q130" i="1"/>
  <c r="Q131" i="1"/>
  <c r="Q132" i="1"/>
  <c r="Q133" i="1"/>
  <c r="Q134" i="1"/>
  <c r="Q135" i="1"/>
  <c r="Q136" i="1"/>
  <c r="Q137" i="1"/>
  <c r="Q138" i="1"/>
  <c r="Q139" i="1"/>
  <c r="Q140" i="1"/>
  <c r="Q141" i="1"/>
  <c r="Q142" i="1"/>
  <c r="Q143" i="1"/>
  <c r="Q144" i="1"/>
  <c r="Q145" i="1"/>
  <c r="Q146" i="1"/>
  <c r="Q147" i="1"/>
  <c r="Q148" i="1"/>
  <c r="Q149" i="1"/>
  <c r="Q150" i="1"/>
  <c r="Q151" i="1"/>
  <c r="Q152" i="1"/>
  <c r="Q153" i="1"/>
  <c r="Q154" i="1"/>
  <c r="Q155" i="1"/>
  <c r="Q156" i="1"/>
  <c r="Q157" i="1"/>
  <c r="Q158" i="1"/>
  <c r="Q159" i="1"/>
  <c r="Q160" i="1"/>
  <c r="Q161" i="1"/>
  <c r="Q162" i="1"/>
  <c r="Q163" i="1"/>
  <c r="Q164" i="1"/>
  <c r="Q165" i="1"/>
  <c r="Q166" i="1"/>
  <c r="Q167" i="1"/>
  <c r="Q168" i="1"/>
  <c r="Q169" i="1"/>
  <c r="Q170" i="1"/>
  <c r="Q171" i="1"/>
  <c r="Q172" i="1"/>
  <c r="Q173" i="1"/>
  <c r="Q174" i="1"/>
  <c r="Q175" i="1"/>
  <c r="Q176" i="1"/>
  <c r="Q177" i="1"/>
  <c r="Q178" i="1"/>
  <c r="Q179" i="1"/>
  <c r="Q180" i="1"/>
  <c r="Q181" i="1"/>
  <c r="Q182" i="1"/>
  <c r="Q183" i="1"/>
  <c r="Q184" i="1"/>
  <c r="Q185" i="1"/>
  <c r="Q186" i="1"/>
  <c r="Q187" i="1"/>
  <c r="Q188" i="1"/>
  <c r="Q189" i="1"/>
  <c r="Q190" i="1"/>
  <c r="Q191" i="1"/>
  <c r="Q192" i="1"/>
  <c r="Q193" i="1"/>
  <c r="Q194" i="1"/>
  <c r="Q195" i="1"/>
  <c r="Q196" i="1"/>
  <c r="Q197" i="1"/>
  <c r="Q198" i="1"/>
  <c r="Q199" i="1"/>
  <c r="Q200" i="1"/>
  <c r="Q201" i="1"/>
  <c r="Q202" i="1"/>
  <c r="Q203" i="1"/>
  <c r="Q204" i="1"/>
  <c r="Q205" i="1"/>
  <c r="Q206" i="1"/>
  <c r="Q207" i="1"/>
  <c r="Q208" i="1"/>
  <c r="Q209" i="1"/>
  <c r="Q210" i="1"/>
  <c r="Q211" i="1"/>
  <c r="Q212" i="1"/>
  <c r="Q213" i="1"/>
  <c r="Q214" i="1"/>
  <c r="Q215" i="1"/>
  <c r="Q216" i="1"/>
  <c r="Q217" i="1"/>
  <c r="Q218" i="1"/>
  <c r="Q219" i="1"/>
  <c r="Q220" i="1"/>
  <c r="Q221" i="1"/>
  <c r="Q222" i="1"/>
  <c r="Q223" i="1"/>
  <c r="Q224" i="1"/>
  <c r="Q225" i="1"/>
  <c r="Q226" i="1"/>
  <c r="Q227" i="1"/>
  <c r="Q228" i="1"/>
  <c r="Q229" i="1"/>
  <c r="Q230" i="1"/>
  <c r="Q231" i="1"/>
  <c r="Q232" i="1"/>
  <c r="Q233" i="1"/>
  <c r="Q234" i="1"/>
  <c r="Q235" i="1"/>
  <c r="Q236" i="1"/>
  <c r="Q237" i="1"/>
  <c r="Q238" i="1"/>
  <c r="Q239" i="1"/>
  <c r="Q240" i="1"/>
  <c r="Q241" i="1"/>
  <c r="Q242" i="1"/>
  <c r="Q243" i="1"/>
  <c r="Q244" i="1"/>
  <c r="Q245" i="1"/>
  <c r="Q246" i="1"/>
  <c r="Q247" i="1"/>
  <c r="Q248" i="1"/>
  <c r="Q249" i="1"/>
  <c r="Q250" i="1"/>
  <c r="Q251" i="1"/>
  <c r="Q252" i="1"/>
  <c r="Q253" i="1"/>
  <c r="Q254" i="1"/>
  <c r="Q255" i="1"/>
  <c r="Q256" i="1"/>
  <c r="Q257" i="1"/>
  <c r="Q258" i="1"/>
  <c r="Q259" i="1"/>
  <c r="Q260" i="1"/>
  <c r="Q261" i="1"/>
  <c r="Q262" i="1"/>
  <c r="Q263" i="1"/>
  <c r="Q264" i="1"/>
  <c r="Q265" i="1"/>
  <c r="Q266" i="1"/>
  <c r="Q267" i="1"/>
  <c r="Q268" i="1"/>
  <c r="Q269" i="1"/>
  <c r="Q270" i="1"/>
  <c r="Q271" i="1"/>
  <c r="Q272" i="1"/>
  <c r="Q273" i="1"/>
  <c r="Q274" i="1"/>
  <c r="Q275" i="1"/>
  <c r="Q276" i="1"/>
  <c r="Q277" i="1"/>
  <c r="Q278" i="1"/>
  <c r="Q279" i="1"/>
  <c r="Q280" i="1"/>
  <c r="Q281" i="1"/>
  <c r="Q282" i="1"/>
  <c r="Q283" i="1"/>
  <c r="Q284" i="1"/>
  <c r="Q285" i="1"/>
  <c r="Q286" i="1"/>
  <c r="Q287" i="1"/>
  <c r="Q288" i="1"/>
  <c r="Q289" i="1"/>
  <c r="Q290" i="1"/>
  <c r="Q291" i="1"/>
  <c r="Q292" i="1"/>
  <c r="Q293" i="1"/>
  <c r="Q294" i="1"/>
  <c r="Q295" i="1"/>
  <c r="Q296" i="1"/>
  <c r="Q297" i="1"/>
  <c r="Q298" i="1"/>
  <c r="Q299" i="1"/>
  <c r="Q300" i="1"/>
  <c r="Q301" i="1"/>
  <c r="Q302" i="1"/>
  <c r="Q303" i="1"/>
  <c r="Q304" i="1"/>
  <c r="Q305" i="1"/>
  <c r="Q306" i="1"/>
  <c r="Q307" i="1"/>
  <c r="Q308" i="1"/>
  <c r="Q309" i="1"/>
  <c r="Q310" i="1"/>
  <c r="Q311" i="1"/>
  <c r="Q312" i="1"/>
  <c r="Q313" i="1"/>
  <c r="Q314" i="1"/>
  <c r="Q315" i="1"/>
  <c r="Q316" i="1"/>
  <c r="Q317" i="1"/>
  <c r="Q318" i="1"/>
  <c r="Q319" i="1"/>
  <c r="Q320" i="1"/>
  <c r="Q321" i="1"/>
  <c r="Q322" i="1"/>
  <c r="Q323" i="1"/>
  <c r="Q324" i="1"/>
  <c r="Q325" i="1"/>
  <c r="Q326" i="1"/>
  <c r="Q327" i="1"/>
  <c r="Q328" i="1"/>
  <c r="Q329" i="1"/>
  <c r="Q330" i="1"/>
  <c r="Q331" i="1"/>
  <c r="Q332" i="1"/>
  <c r="Q333" i="1"/>
  <c r="Q334" i="1"/>
  <c r="Q335" i="1"/>
  <c r="Q336" i="1"/>
  <c r="Q337" i="1"/>
  <c r="Q338" i="1"/>
  <c r="Q339" i="1"/>
  <c r="Q340" i="1"/>
  <c r="Q341" i="1"/>
  <c r="Q342" i="1"/>
  <c r="Q343" i="1"/>
  <c r="Q344" i="1"/>
  <c r="Q345" i="1"/>
  <c r="Q346" i="1"/>
  <c r="Q347" i="1"/>
  <c r="Q348" i="1"/>
  <c r="Q349" i="1"/>
  <c r="Q350" i="1"/>
  <c r="Q351" i="1"/>
  <c r="Q352" i="1"/>
  <c r="Q353" i="1"/>
  <c r="Q354" i="1"/>
  <c r="Q355" i="1"/>
  <c r="Q356" i="1"/>
  <c r="Q357" i="1"/>
  <c r="Q358" i="1"/>
  <c r="Q359" i="1"/>
  <c r="Q360" i="1"/>
  <c r="Q361" i="1"/>
  <c r="Q362" i="1"/>
  <c r="Q363" i="1"/>
  <c r="Q364" i="1"/>
  <c r="Q365" i="1"/>
  <c r="Q366" i="1"/>
  <c r="Q367" i="1"/>
  <c r="Q368" i="1"/>
  <c r="Q369" i="1"/>
  <c r="Q370" i="1"/>
  <c r="Q371" i="1"/>
  <c r="Q372" i="1"/>
  <c r="Q373" i="1"/>
  <c r="Q374" i="1"/>
  <c r="Q375" i="1"/>
  <c r="Q376" i="1"/>
  <c r="Q377" i="1"/>
  <c r="Q378" i="1"/>
  <c r="Q379" i="1"/>
  <c r="Q380" i="1"/>
  <c r="Q381" i="1"/>
  <c r="Q382" i="1"/>
  <c r="Q383" i="1"/>
  <c r="Q384" i="1"/>
  <c r="Q385" i="1"/>
  <c r="Q386" i="1"/>
  <c r="Q387" i="1"/>
  <c r="Q388" i="1"/>
  <c r="Q389" i="1"/>
  <c r="Q390" i="1"/>
  <c r="Q391" i="1"/>
  <c r="Q392" i="1"/>
  <c r="Q393" i="1"/>
  <c r="Q394" i="1"/>
  <c r="Q395" i="1"/>
  <c r="Q396" i="1"/>
  <c r="Q397" i="1"/>
  <c r="Q398" i="1"/>
  <c r="Q399" i="1"/>
  <c r="Q400" i="1"/>
  <c r="Q401" i="1"/>
  <c r="Q402" i="1"/>
  <c r="Q403" i="1"/>
  <c r="Q404" i="1"/>
  <c r="Q405" i="1"/>
  <c r="Q406" i="1"/>
  <c r="Q407" i="1"/>
  <c r="Q408" i="1"/>
  <c r="Q409" i="1"/>
  <c r="Q410" i="1"/>
  <c r="Q411" i="1"/>
  <c r="Q412" i="1"/>
  <c r="Q413" i="1"/>
  <c r="Q414" i="1"/>
  <c r="Q415" i="1"/>
  <c r="Q416" i="1"/>
  <c r="Q417" i="1"/>
  <c r="Q418" i="1"/>
  <c r="Q419" i="1"/>
  <c r="Q420" i="1"/>
  <c r="Q421" i="1"/>
  <c r="Q422" i="1"/>
  <c r="Q423" i="1"/>
  <c r="Q424" i="1"/>
  <c r="Q425" i="1"/>
  <c r="Q426" i="1"/>
  <c r="Q427" i="1"/>
  <c r="Q428" i="1"/>
  <c r="Q429" i="1"/>
  <c r="Q430" i="1"/>
  <c r="Q431" i="1"/>
  <c r="Q432" i="1"/>
  <c r="Q433" i="1"/>
  <c r="Q434" i="1"/>
  <c r="Q435" i="1"/>
  <c r="Q436" i="1"/>
  <c r="Q437" i="1"/>
  <c r="Q438" i="1"/>
  <c r="Q439" i="1"/>
  <c r="Q440" i="1"/>
  <c r="Q441" i="1"/>
  <c r="Q442" i="1"/>
  <c r="Q443" i="1"/>
  <c r="Q444" i="1"/>
  <c r="Q445" i="1"/>
  <c r="Q446" i="1"/>
  <c r="Q447" i="1"/>
  <c r="Q448" i="1"/>
  <c r="Q449" i="1"/>
  <c r="Q450" i="1"/>
  <c r="Q451" i="1"/>
  <c r="Q452" i="1"/>
  <c r="Q453" i="1"/>
  <c r="Q454" i="1"/>
  <c r="Q455" i="1"/>
  <c r="Q456" i="1"/>
  <c r="Q457" i="1"/>
  <c r="Q458" i="1"/>
  <c r="Q459" i="1"/>
  <c r="Q460" i="1"/>
  <c r="Q461" i="1"/>
  <c r="Q462" i="1"/>
  <c r="Q463" i="1"/>
  <c r="Q464" i="1"/>
  <c r="Q465" i="1"/>
  <c r="Q466" i="1"/>
  <c r="Q467" i="1"/>
  <c r="Q468" i="1"/>
  <c r="Q469" i="1"/>
  <c r="Q470" i="1"/>
  <c r="Q471" i="1"/>
  <c r="Q472" i="1"/>
  <c r="Q473" i="1"/>
  <c r="Q474" i="1"/>
  <c r="Q475" i="1"/>
  <c r="Q476" i="1"/>
  <c r="Q477" i="1"/>
  <c r="Q478" i="1"/>
  <c r="Q479" i="1"/>
  <c r="Q480" i="1"/>
  <c r="Q481" i="1"/>
  <c r="Q482" i="1"/>
  <c r="Q483" i="1"/>
  <c r="Q484" i="1"/>
  <c r="Q485" i="1"/>
  <c r="Q486" i="1"/>
  <c r="Q487" i="1"/>
  <c r="Q488" i="1"/>
  <c r="Q489" i="1"/>
  <c r="Q490" i="1"/>
  <c r="Q491" i="1"/>
  <c r="Q492" i="1"/>
  <c r="Q493" i="1"/>
  <c r="Q494" i="1"/>
  <c r="Q495" i="1"/>
  <c r="Q496" i="1"/>
  <c r="Q497" i="1"/>
  <c r="Q498" i="1"/>
  <c r="Q499" i="1"/>
  <c r="Q500" i="1"/>
  <c r="Q501" i="1"/>
  <c r="Q502" i="1"/>
  <c r="Q503" i="1"/>
  <c r="Q504" i="1"/>
  <c r="Q505" i="1"/>
  <c r="Q506" i="1"/>
  <c r="Q507" i="1"/>
  <c r="Q508" i="1"/>
  <c r="Q509" i="1"/>
  <c r="Q510" i="1"/>
  <c r="Q511" i="1"/>
  <c r="Q512" i="1"/>
  <c r="Q513" i="1"/>
  <c r="Q514" i="1"/>
  <c r="Q515" i="1"/>
  <c r="Q516" i="1"/>
  <c r="Q517" i="1"/>
  <c r="Q518" i="1"/>
  <c r="Q519" i="1"/>
  <c r="Q520" i="1"/>
  <c r="Q521" i="1"/>
  <c r="Q522" i="1"/>
  <c r="Q523" i="1"/>
  <c r="Q524" i="1"/>
  <c r="Q525" i="1"/>
  <c r="Q526" i="1"/>
  <c r="Q527" i="1"/>
  <c r="Q528" i="1"/>
  <c r="Q529" i="1"/>
  <c r="Q530" i="1"/>
  <c r="Q531" i="1"/>
  <c r="Q532" i="1"/>
  <c r="Q533" i="1"/>
  <c r="Q534" i="1"/>
  <c r="Q535" i="1"/>
  <c r="Q536" i="1"/>
  <c r="Q537" i="1"/>
  <c r="Q538" i="1"/>
  <c r="Q539" i="1"/>
  <c r="Q540" i="1"/>
  <c r="Q541" i="1"/>
  <c r="Q542" i="1"/>
  <c r="Q543" i="1"/>
  <c r="Q544" i="1"/>
  <c r="Q545" i="1"/>
  <c r="Q546" i="1"/>
  <c r="Q547" i="1"/>
  <c r="Q548" i="1"/>
  <c r="Q549" i="1"/>
  <c r="Q550" i="1"/>
  <c r="Q551" i="1"/>
  <c r="Q552" i="1"/>
  <c r="Q553" i="1"/>
  <c r="Q554" i="1"/>
  <c r="Q555" i="1"/>
  <c r="Q556" i="1"/>
  <c r="Q557" i="1"/>
  <c r="Q558" i="1"/>
  <c r="Q559" i="1"/>
  <c r="Q560" i="1"/>
  <c r="Q561" i="1"/>
  <c r="Q562" i="1"/>
  <c r="Q563" i="1"/>
  <c r="Q564" i="1"/>
  <c r="Q565" i="1"/>
  <c r="Q566" i="1"/>
  <c r="Q567" i="1"/>
  <c r="Q568" i="1"/>
  <c r="Q569" i="1"/>
  <c r="Q570" i="1"/>
  <c r="Q571" i="1"/>
  <c r="Q572" i="1"/>
  <c r="Q573" i="1"/>
  <c r="Q574" i="1"/>
  <c r="Q575" i="1"/>
  <c r="Q576" i="1"/>
  <c r="Q577" i="1"/>
  <c r="Q578" i="1"/>
  <c r="Q579" i="1"/>
  <c r="Q580" i="1"/>
  <c r="Q581" i="1"/>
  <c r="Q582" i="1"/>
  <c r="Q583" i="1"/>
  <c r="Q584" i="1"/>
  <c r="Q585" i="1"/>
  <c r="Q586" i="1"/>
  <c r="Q587" i="1"/>
  <c r="Q588" i="1"/>
  <c r="Q589" i="1"/>
  <c r="Q590" i="1"/>
  <c r="Q591" i="1"/>
  <c r="Q592" i="1"/>
  <c r="Q593" i="1"/>
  <c r="Q594" i="1"/>
  <c r="Q595" i="1"/>
  <c r="Q596" i="1"/>
  <c r="Q597" i="1"/>
  <c r="Q598" i="1"/>
  <c r="Q599" i="1"/>
  <c r="Q600" i="1"/>
  <c r="Q601" i="1"/>
  <c r="Q602" i="1"/>
  <c r="Q603" i="1"/>
  <c r="Q604" i="1"/>
  <c r="Q605" i="1"/>
  <c r="Q606" i="1"/>
  <c r="Q607" i="1"/>
  <c r="Q608" i="1"/>
  <c r="Q609" i="1"/>
  <c r="Q610" i="1"/>
  <c r="Q611" i="1"/>
  <c r="Q612" i="1"/>
  <c r="Q613" i="1"/>
  <c r="Q614" i="1"/>
  <c r="Q615" i="1"/>
  <c r="Q616" i="1"/>
  <c r="Q617" i="1"/>
  <c r="Q618" i="1"/>
  <c r="Q619" i="1"/>
  <c r="Q620" i="1"/>
  <c r="Q621" i="1"/>
  <c r="Q622" i="1"/>
  <c r="Q623" i="1"/>
  <c r="Q624" i="1"/>
  <c r="Q625" i="1"/>
  <c r="Q626" i="1"/>
  <c r="Q627" i="1"/>
  <c r="Q628" i="1"/>
  <c r="Q629" i="1"/>
  <c r="Q630" i="1"/>
  <c r="Q631" i="1"/>
  <c r="Q632" i="1"/>
  <c r="Q633" i="1"/>
  <c r="Q634" i="1"/>
  <c r="Q635" i="1"/>
  <c r="Q636" i="1"/>
  <c r="Q637" i="1"/>
  <c r="Q638" i="1"/>
  <c r="Q639" i="1"/>
  <c r="Q640" i="1"/>
  <c r="Q641" i="1"/>
  <c r="Q642" i="1"/>
  <c r="Q643" i="1"/>
  <c r="Q644" i="1"/>
  <c r="Q645" i="1"/>
  <c r="Q646" i="1"/>
  <c r="Q647" i="1"/>
  <c r="Q648" i="1"/>
  <c r="Q649" i="1"/>
  <c r="Q650" i="1"/>
  <c r="Q651" i="1"/>
  <c r="Q652" i="1"/>
  <c r="Q653" i="1"/>
  <c r="Q654" i="1"/>
  <c r="Q655" i="1"/>
  <c r="Q656" i="1"/>
  <c r="Q657" i="1"/>
  <c r="Q658" i="1"/>
  <c r="Q659" i="1"/>
  <c r="Q660" i="1"/>
  <c r="Q661" i="1"/>
  <c r="Q662" i="1"/>
  <c r="Q663" i="1"/>
  <c r="Q664" i="1"/>
  <c r="Q665" i="1"/>
  <c r="Q666" i="1"/>
  <c r="Q667" i="1"/>
  <c r="Q668" i="1"/>
  <c r="Q669" i="1"/>
  <c r="Q670" i="1"/>
  <c r="Q671" i="1"/>
  <c r="Q672" i="1"/>
  <c r="Q673" i="1"/>
  <c r="Q674" i="1"/>
  <c r="Q675" i="1"/>
  <c r="Q676" i="1"/>
  <c r="Q677" i="1"/>
  <c r="Q678" i="1"/>
  <c r="Q679" i="1"/>
  <c r="Q680" i="1"/>
  <c r="Q681" i="1"/>
  <c r="Q682" i="1"/>
  <c r="Q683" i="1"/>
  <c r="Q684" i="1"/>
  <c r="Q685" i="1"/>
  <c r="Q686" i="1"/>
  <c r="Q687" i="1"/>
  <c r="Q688" i="1"/>
  <c r="Q689" i="1"/>
  <c r="Q690" i="1"/>
  <c r="Q691" i="1"/>
  <c r="Q692" i="1"/>
  <c r="Q693" i="1"/>
  <c r="Q694" i="1"/>
  <c r="Q695" i="1"/>
  <c r="Q696" i="1"/>
  <c r="Q697" i="1"/>
  <c r="Q698" i="1"/>
  <c r="Q699" i="1"/>
  <c r="Q700" i="1"/>
  <c r="Q701" i="1"/>
  <c r="Q702" i="1"/>
  <c r="Q703" i="1"/>
  <c r="Q704" i="1"/>
  <c r="Q705" i="1"/>
  <c r="Q706" i="1"/>
  <c r="Q707" i="1"/>
  <c r="Q708" i="1"/>
  <c r="Q709" i="1"/>
  <c r="Q710" i="1"/>
  <c r="Q711" i="1"/>
  <c r="Q712" i="1"/>
  <c r="Q713" i="1"/>
  <c r="Q714" i="1"/>
  <c r="Q715" i="1"/>
  <c r="Q716" i="1"/>
  <c r="Q717" i="1"/>
  <c r="Q718" i="1"/>
  <c r="Q719" i="1"/>
  <c r="Q720" i="1"/>
  <c r="Q721" i="1"/>
  <c r="Q722" i="1"/>
  <c r="Q723" i="1"/>
  <c r="Q724" i="1"/>
  <c r="Q725" i="1"/>
  <c r="Q726" i="1"/>
  <c r="Q727" i="1"/>
  <c r="Q728" i="1"/>
  <c r="Q729" i="1"/>
  <c r="Q730" i="1"/>
  <c r="Q731" i="1"/>
  <c r="Q732" i="1"/>
  <c r="Q733" i="1"/>
  <c r="Q734" i="1"/>
  <c r="Q735" i="1"/>
  <c r="Q736" i="1"/>
  <c r="Q737" i="1"/>
  <c r="Q738" i="1"/>
  <c r="Q739" i="1"/>
  <c r="Q740" i="1"/>
  <c r="Q741" i="1"/>
  <c r="Q742" i="1"/>
  <c r="Q743" i="1"/>
  <c r="Q744" i="1"/>
  <c r="Q745" i="1"/>
  <c r="Q746" i="1"/>
  <c r="Q747" i="1"/>
  <c r="Q748" i="1"/>
  <c r="Q749" i="1"/>
  <c r="Q750" i="1"/>
  <c r="Q751" i="1"/>
  <c r="Q752" i="1"/>
  <c r="Q753" i="1"/>
  <c r="Q754" i="1"/>
  <c r="Q755" i="1"/>
  <c r="Q756" i="1"/>
  <c r="Q757" i="1"/>
  <c r="Q758" i="1"/>
  <c r="Q759" i="1"/>
  <c r="Q760" i="1"/>
  <c r="Q761" i="1"/>
  <c r="Q762" i="1"/>
  <c r="Q763" i="1"/>
  <c r="Q764" i="1"/>
  <c r="Q765" i="1"/>
  <c r="Q766" i="1"/>
  <c r="Q767" i="1"/>
  <c r="Q768" i="1"/>
  <c r="Q769" i="1"/>
  <c r="Q770" i="1"/>
  <c r="Q771" i="1"/>
  <c r="Q772" i="1"/>
  <c r="Q773" i="1"/>
  <c r="Q774" i="1"/>
  <c r="Q775" i="1"/>
  <c r="Q776" i="1"/>
  <c r="Q777" i="1"/>
  <c r="Q778" i="1"/>
  <c r="Q779" i="1"/>
  <c r="Q780" i="1"/>
  <c r="Q781" i="1"/>
  <c r="Q782" i="1"/>
  <c r="Q783" i="1"/>
  <c r="Q784" i="1"/>
  <c r="Q785" i="1"/>
  <c r="Q786" i="1"/>
  <c r="Q787" i="1"/>
  <c r="Q788" i="1"/>
  <c r="Q789" i="1"/>
  <c r="Q790" i="1"/>
  <c r="Q791" i="1"/>
  <c r="Q792" i="1"/>
  <c r="Q793" i="1"/>
  <c r="Q794" i="1"/>
  <c r="Q795" i="1"/>
  <c r="Q796" i="1"/>
  <c r="Q797" i="1"/>
  <c r="Q798" i="1"/>
  <c r="Q799" i="1"/>
  <c r="Q800" i="1"/>
  <c r="Q801" i="1"/>
  <c r="Q802" i="1"/>
  <c r="Q803" i="1"/>
  <c r="Q804" i="1"/>
  <c r="Q805" i="1"/>
  <c r="Q806" i="1"/>
  <c r="Q807" i="1"/>
  <c r="Q808" i="1"/>
  <c r="Q809" i="1"/>
  <c r="Q810" i="1"/>
  <c r="Q811" i="1"/>
  <c r="Q812" i="1"/>
  <c r="Q813" i="1"/>
  <c r="Q814" i="1"/>
  <c r="Q815" i="1"/>
  <c r="Q816" i="1"/>
  <c r="Q817" i="1"/>
  <c r="Q818" i="1"/>
  <c r="Q819" i="1"/>
  <c r="Q820" i="1"/>
  <c r="Q821" i="1"/>
  <c r="Q822" i="1"/>
  <c r="Q823" i="1"/>
  <c r="Q824" i="1"/>
  <c r="Q825" i="1"/>
  <c r="Q826" i="1"/>
  <c r="Q827" i="1"/>
  <c r="Q828" i="1"/>
  <c r="Q829" i="1"/>
  <c r="Q830" i="1"/>
  <c r="Q831" i="1"/>
  <c r="Q832" i="1"/>
  <c r="Q833" i="1"/>
  <c r="Q834" i="1"/>
  <c r="Q835" i="1"/>
  <c r="Q836" i="1"/>
  <c r="Q837" i="1"/>
  <c r="Q838" i="1"/>
  <c r="Q839" i="1"/>
  <c r="Q840" i="1"/>
  <c r="Q841" i="1"/>
  <c r="Q842" i="1"/>
  <c r="Q843" i="1"/>
  <c r="Q844" i="1"/>
  <c r="Q845" i="1"/>
  <c r="Q846" i="1"/>
  <c r="Q847" i="1"/>
  <c r="Q848" i="1"/>
  <c r="Q849" i="1"/>
  <c r="Q850" i="1"/>
  <c r="Q851" i="1"/>
  <c r="Q852" i="1"/>
  <c r="Q853" i="1"/>
  <c r="Q854" i="1"/>
  <c r="Q855" i="1"/>
  <c r="Q856" i="1"/>
  <c r="Q857" i="1"/>
  <c r="Q858" i="1"/>
  <c r="Q859" i="1"/>
  <c r="Q860" i="1"/>
  <c r="Q861" i="1"/>
  <c r="Q862" i="1"/>
  <c r="Q863" i="1"/>
  <c r="Q864" i="1"/>
  <c r="Q865" i="1"/>
  <c r="Q866" i="1"/>
  <c r="Q867" i="1"/>
  <c r="Q868" i="1"/>
  <c r="Q869" i="1"/>
  <c r="Q870" i="1"/>
  <c r="Q871" i="1"/>
  <c r="Q872" i="1"/>
  <c r="Q873" i="1"/>
  <c r="Q874" i="1"/>
  <c r="Q875" i="1"/>
  <c r="Q876" i="1"/>
  <c r="Q877" i="1"/>
  <c r="Q878" i="1"/>
  <c r="Q879" i="1"/>
  <c r="Q880" i="1"/>
  <c r="Q881" i="1"/>
  <c r="Q882" i="1"/>
  <c r="Q883" i="1"/>
  <c r="Q884" i="1"/>
  <c r="Q885" i="1"/>
  <c r="Q886" i="1"/>
  <c r="Q887" i="1"/>
  <c r="Q888" i="1"/>
  <c r="Q889" i="1"/>
  <c r="Q890" i="1"/>
  <c r="Q891" i="1"/>
  <c r="Q892" i="1"/>
  <c r="Q893" i="1"/>
  <c r="Q894" i="1"/>
  <c r="Q895" i="1"/>
  <c r="Q896" i="1"/>
  <c r="Q897" i="1"/>
  <c r="Q898" i="1"/>
  <c r="Q899" i="1"/>
  <c r="Q900" i="1"/>
  <c r="Q901" i="1"/>
  <c r="Q902" i="1"/>
  <c r="Q903" i="1"/>
  <c r="Q904" i="1"/>
  <c r="Q905" i="1"/>
  <c r="Q906" i="1"/>
  <c r="Q907" i="1"/>
  <c r="Q908" i="1"/>
  <c r="Q909" i="1"/>
  <c r="Q910" i="1"/>
  <c r="Q911" i="1"/>
  <c r="Q912" i="1"/>
  <c r="Q913" i="1"/>
  <c r="Q914" i="1"/>
  <c r="Q915" i="1"/>
  <c r="Q916" i="1"/>
  <c r="Q917" i="1"/>
  <c r="Q918" i="1"/>
  <c r="Q919" i="1"/>
  <c r="Q920" i="1"/>
  <c r="Q921" i="1"/>
  <c r="Q922" i="1"/>
  <c r="Q923" i="1"/>
  <c r="Q924" i="1"/>
  <c r="Q925" i="1"/>
  <c r="Q926" i="1"/>
  <c r="Q927" i="1"/>
  <c r="Q928" i="1"/>
  <c r="Q929" i="1"/>
  <c r="Q930" i="1"/>
  <c r="Q931" i="1"/>
  <c r="Q932" i="1"/>
  <c r="Q933" i="1"/>
  <c r="Q934" i="1"/>
  <c r="Q935" i="1"/>
  <c r="Q936" i="1"/>
  <c r="Q937" i="1"/>
  <c r="Q938" i="1"/>
  <c r="Q939" i="1"/>
  <c r="Q940" i="1"/>
  <c r="Q941" i="1"/>
  <c r="Q942" i="1"/>
  <c r="Q943" i="1"/>
  <c r="Q944" i="1"/>
  <c r="Q945" i="1"/>
  <c r="Q946" i="1"/>
  <c r="Q947" i="1"/>
  <c r="Q948" i="1"/>
  <c r="Q949" i="1"/>
  <c r="Q950" i="1"/>
  <c r="Q951" i="1"/>
  <c r="Q952" i="1"/>
  <c r="Q953" i="1"/>
  <c r="Q954" i="1"/>
  <c r="Q955" i="1"/>
  <c r="Q956" i="1"/>
  <c r="Q957" i="1"/>
  <c r="Q958" i="1"/>
  <c r="Q959" i="1"/>
  <c r="Q960" i="1"/>
  <c r="Q961" i="1"/>
  <c r="Q962" i="1"/>
  <c r="Q963" i="1"/>
  <c r="Q964" i="1"/>
  <c r="Q965" i="1"/>
  <c r="Q966" i="1"/>
  <c r="Q967" i="1"/>
  <c r="Q968" i="1"/>
  <c r="Q969" i="1"/>
  <c r="Q970" i="1"/>
  <c r="Q971" i="1"/>
  <c r="Q972" i="1"/>
  <c r="Q973" i="1"/>
  <c r="Q974" i="1"/>
  <c r="Q975" i="1"/>
  <c r="Q976" i="1"/>
  <c r="Q977" i="1"/>
  <c r="Q978" i="1"/>
  <c r="Q979" i="1"/>
  <c r="Q980" i="1"/>
  <c r="Q981" i="1"/>
  <c r="Q982" i="1"/>
  <c r="Q983" i="1"/>
  <c r="Q984" i="1"/>
  <c r="Q985" i="1"/>
  <c r="Q986" i="1"/>
  <c r="Q987" i="1"/>
  <c r="Q988" i="1"/>
  <c r="Q989" i="1"/>
  <c r="Q990" i="1"/>
  <c r="Q991" i="1"/>
  <c r="Q992" i="1"/>
  <c r="Q993" i="1"/>
  <c r="Q994" i="1"/>
  <c r="Q995" i="1"/>
  <c r="Q996" i="1"/>
  <c r="Q997" i="1"/>
  <c r="Q998" i="1"/>
  <c r="Q999" i="1"/>
  <c r="Q1000" i="1"/>
  <c r="Q1001" i="1"/>
  <c r="Q1002" i="1"/>
  <c r="Q1003" i="1"/>
  <c r="Q1004" i="1"/>
  <c r="Q1005" i="1"/>
  <c r="Q1006" i="1"/>
  <c r="Q1007" i="1"/>
  <c r="Q1008" i="1"/>
  <c r="Q1009" i="1"/>
  <c r="Q1010" i="1"/>
  <c r="Q1011" i="1"/>
  <c r="Q1012" i="1"/>
  <c r="Q1013" i="1"/>
  <c r="Q1014" i="1"/>
  <c r="Q1015" i="1"/>
  <c r="Q1016" i="1"/>
  <c r="Q1017" i="1"/>
  <c r="Q1018" i="1"/>
  <c r="Q1019" i="1"/>
  <c r="Q1020" i="1"/>
  <c r="Q1021" i="1"/>
  <c r="Q1022" i="1"/>
  <c r="Q1023" i="1"/>
  <c r="Q1024" i="1"/>
  <c r="Q1025" i="1"/>
  <c r="Q1026" i="1"/>
  <c r="Q1027" i="1"/>
  <c r="Q1028" i="1"/>
  <c r="Q1029" i="1"/>
  <c r="Q1030" i="1"/>
  <c r="Q1031" i="1"/>
  <c r="Q1032" i="1"/>
  <c r="Q1033" i="1"/>
  <c r="Q1034" i="1"/>
  <c r="Q1035" i="1"/>
  <c r="Q1036" i="1"/>
  <c r="Q1037" i="1"/>
  <c r="Q1038" i="1"/>
  <c r="Q1039" i="1"/>
  <c r="Q1040" i="1"/>
  <c r="Q1041" i="1"/>
  <c r="Q1042" i="1"/>
  <c r="Q1043" i="1"/>
  <c r="Q1044" i="1"/>
  <c r="Q1045" i="1"/>
  <c r="Q1046" i="1"/>
  <c r="Q1047" i="1"/>
  <c r="Q1048" i="1"/>
  <c r="Q1049" i="1"/>
  <c r="Q1050" i="1"/>
  <c r="Q1051" i="1"/>
  <c r="Q1052" i="1"/>
  <c r="Q1053" i="1"/>
  <c r="Q1054" i="1"/>
  <c r="Q1055" i="1"/>
  <c r="Q1056" i="1"/>
  <c r="Q1057" i="1"/>
  <c r="Q1058" i="1"/>
  <c r="Q1059" i="1"/>
  <c r="Q1060" i="1"/>
  <c r="Q1061" i="1"/>
  <c r="Q1062" i="1"/>
  <c r="Q1063" i="1"/>
  <c r="Q1064" i="1"/>
  <c r="Q1065" i="1"/>
  <c r="Q1066" i="1"/>
  <c r="Q1067" i="1"/>
  <c r="Q1068" i="1"/>
  <c r="Q1069" i="1"/>
  <c r="Q1070" i="1"/>
  <c r="Q1071" i="1"/>
  <c r="Q1072" i="1"/>
  <c r="Q1073" i="1"/>
  <c r="Q1074" i="1"/>
  <c r="Q1075" i="1"/>
  <c r="Q1076" i="1"/>
  <c r="Q1077" i="1"/>
  <c r="Q1078" i="1"/>
  <c r="Q1079" i="1"/>
  <c r="Q1080" i="1"/>
  <c r="Q1081" i="1"/>
  <c r="Q1082" i="1"/>
  <c r="Q1083" i="1"/>
  <c r="Q1084" i="1"/>
  <c r="Q1085" i="1"/>
  <c r="Q1086" i="1"/>
  <c r="Q1087" i="1"/>
  <c r="Q1088" i="1"/>
  <c r="Q1089" i="1"/>
  <c r="Q1090" i="1"/>
  <c r="Q1091" i="1"/>
  <c r="Q1092" i="1"/>
  <c r="Q1093" i="1"/>
  <c r="Q1094" i="1"/>
  <c r="Q1095" i="1"/>
  <c r="Q1096" i="1"/>
  <c r="Q1097" i="1"/>
  <c r="Q1098" i="1"/>
  <c r="Q1099" i="1"/>
  <c r="Q1100" i="1"/>
  <c r="Q1101" i="1"/>
  <c r="Q1102" i="1"/>
  <c r="Q1103" i="1"/>
  <c r="Q1104" i="1"/>
  <c r="Q1105" i="1"/>
  <c r="Q1106" i="1"/>
  <c r="Q1107" i="1"/>
  <c r="Q1108" i="1"/>
  <c r="Q1109" i="1"/>
  <c r="Q1110" i="1"/>
  <c r="Q1111" i="1"/>
  <c r="Q1112" i="1"/>
  <c r="Q1113" i="1"/>
  <c r="Q1114" i="1"/>
  <c r="Q1115" i="1"/>
  <c r="Q1116" i="1"/>
  <c r="Q1117" i="1"/>
  <c r="Q1118" i="1"/>
  <c r="Q1119" i="1"/>
  <c r="Q1120" i="1"/>
  <c r="Q1121" i="1"/>
  <c r="Q1122" i="1"/>
  <c r="Q1123" i="1"/>
  <c r="Q1124" i="1"/>
  <c r="Q1125" i="1"/>
  <c r="Q1126" i="1"/>
  <c r="Q1127" i="1"/>
  <c r="Q1128" i="1"/>
  <c r="Q1129" i="1"/>
  <c r="Q1130" i="1"/>
  <c r="Q1131" i="1"/>
  <c r="Q1132" i="1"/>
  <c r="Q1133" i="1"/>
  <c r="Q1134" i="1"/>
  <c r="Q1135" i="1"/>
  <c r="Q1136" i="1"/>
  <c r="Q1137" i="1"/>
  <c r="Q1138" i="1"/>
  <c r="Q1139" i="1"/>
  <c r="Q1140" i="1"/>
  <c r="Q1141" i="1"/>
  <c r="Q1142" i="1"/>
  <c r="Q1143" i="1"/>
  <c r="Q1144" i="1"/>
  <c r="Q1145" i="1"/>
  <c r="Q1146" i="1"/>
  <c r="Q1147" i="1"/>
  <c r="Q1148" i="1"/>
  <c r="Q1149" i="1"/>
  <c r="Q1150" i="1"/>
  <c r="Q1151" i="1"/>
  <c r="Q1152" i="1"/>
  <c r="Q1153" i="1"/>
  <c r="Q1154" i="1"/>
  <c r="Q1155" i="1"/>
  <c r="Q1156" i="1"/>
  <c r="Q1157" i="1"/>
  <c r="Q1158" i="1"/>
  <c r="Q1159" i="1"/>
  <c r="Q1160" i="1"/>
  <c r="Q1161" i="1"/>
  <c r="Q1162" i="1"/>
  <c r="Q1163" i="1"/>
  <c r="Q1164" i="1"/>
  <c r="Q1165" i="1"/>
  <c r="Q1166" i="1"/>
  <c r="Q1167" i="1"/>
  <c r="Q1168" i="1"/>
  <c r="Q1169" i="1"/>
  <c r="Q1170" i="1"/>
  <c r="Q1171" i="1"/>
  <c r="Q1172" i="1"/>
  <c r="Q1173" i="1"/>
  <c r="Q1174" i="1"/>
  <c r="Q1175" i="1"/>
  <c r="Q1176" i="1"/>
  <c r="Q1177" i="1"/>
  <c r="Q1178" i="1"/>
  <c r="Q1179" i="1"/>
  <c r="Q1180" i="1"/>
  <c r="Q1181" i="1"/>
  <c r="Q1182" i="1"/>
  <c r="Q1183" i="1"/>
  <c r="Q1184" i="1"/>
  <c r="Q1185" i="1"/>
  <c r="Q1186" i="1"/>
  <c r="Q1187" i="1"/>
  <c r="Q1188" i="1"/>
  <c r="Q1189" i="1"/>
  <c r="Q1190" i="1"/>
  <c r="Q1191" i="1"/>
  <c r="Q1192" i="1"/>
  <c r="Q1193" i="1"/>
  <c r="Q1194" i="1"/>
  <c r="Q1195" i="1"/>
  <c r="Q1196" i="1"/>
  <c r="Q1197" i="1"/>
  <c r="Q1198" i="1"/>
  <c r="Q1199" i="1"/>
  <c r="Q1200" i="1"/>
  <c r="Q1201" i="1"/>
  <c r="Q1202" i="1"/>
  <c r="Q1203" i="1"/>
  <c r="Q1204" i="1"/>
  <c r="Q1205" i="1"/>
  <c r="Q1206" i="1"/>
  <c r="Q1207" i="1"/>
  <c r="Q1208" i="1"/>
  <c r="Q1209" i="1"/>
  <c r="Q1210" i="1"/>
  <c r="Q1211" i="1"/>
  <c r="Q1212" i="1"/>
  <c r="Q1213" i="1"/>
  <c r="Q1214" i="1"/>
  <c r="Q1215" i="1"/>
  <c r="Q1216" i="1"/>
  <c r="Q1217" i="1"/>
  <c r="Q1218" i="1"/>
  <c r="Q1219" i="1"/>
  <c r="Q1220" i="1"/>
  <c r="Q1221" i="1"/>
  <c r="Q1222" i="1"/>
  <c r="Q1223" i="1"/>
  <c r="Q1224" i="1"/>
  <c r="Q1225" i="1"/>
  <c r="Q1226" i="1"/>
  <c r="Q1227" i="1"/>
  <c r="Q1228" i="1"/>
  <c r="Q1229" i="1"/>
  <c r="Q1230" i="1"/>
  <c r="Q1231" i="1"/>
  <c r="Q1232" i="1"/>
  <c r="Q1233" i="1"/>
  <c r="Q1234" i="1"/>
  <c r="Q1235" i="1"/>
  <c r="Q1236" i="1"/>
  <c r="Q1237" i="1"/>
  <c r="Q1238" i="1"/>
  <c r="Q1239" i="1"/>
  <c r="Q1240" i="1"/>
  <c r="Q1241" i="1"/>
  <c r="Q1242" i="1"/>
  <c r="Q1243" i="1"/>
  <c r="Q1244" i="1"/>
  <c r="Q1245" i="1"/>
  <c r="Q1246" i="1"/>
  <c r="Q1247" i="1"/>
  <c r="Q1248" i="1"/>
  <c r="Q1249" i="1"/>
  <c r="Q1250" i="1"/>
  <c r="Q1251" i="1"/>
  <c r="Q1252" i="1"/>
  <c r="Q1253" i="1"/>
  <c r="Q1254" i="1"/>
  <c r="Q1255" i="1"/>
  <c r="Q1256" i="1"/>
  <c r="Q1257" i="1"/>
  <c r="Q1258" i="1"/>
  <c r="Q1259" i="1"/>
  <c r="Q1260" i="1"/>
  <c r="Q1261" i="1"/>
  <c r="Q1262" i="1"/>
  <c r="Q1263" i="1"/>
  <c r="Q1264" i="1"/>
  <c r="Q1265" i="1"/>
  <c r="Q1266" i="1"/>
  <c r="Q1267" i="1"/>
  <c r="Q1268" i="1"/>
  <c r="Q1269" i="1"/>
  <c r="Q1270" i="1"/>
  <c r="Q1271" i="1"/>
  <c r="Q1272" i="1"/>
  <c r="Q1273" i="1"/>
  <c r="Q1274" i="1"/>
  <c r="Q1275" i="1"/>
  <c r="Q1276" i="1"/>
  <c r="Q1277" i="1"/>
  <c r="Q1278" i="1"/>
  <c r="Q1279" i="1"/>
  <c r="Q1280" i="1"/>
  <c r="Q1281" i="1"/>
  <c r="Q1282" i="1"/>
  <c r="Q1283" i="1"/>
  <c r="Q1284" i="1"/>
  <c r="Q1285" i="1"/>
  <c r="Q1286" i="1"/>
  <c r="Q1287" i="1"/>
  <c r="Q1288" i="1"/>
  <c r="Q1289" i="1"/>
  <c r="Q1290" i="1"/>
  <c r="Q1291" i="1"/>
  <c r="Q1292" i="1"/>
  <c r="Q1293" i="1"/>
  <c r="Q1294" i="1"/>
  <c r="Q1295" i="1"/>
  <c r="Q1296" i="1"/>
  <c r="Q1297" i="1"/>
  <c r="Q1298" i="1"/>
  <c r="Q1299" i="1"/>
  <c r="Q1300" i="1"/>
  <c r="Q1301" i="1"/>
  <c r="Q1302" i="1"/>
  <c r="Q1303" i="1"/>
  <c r="Q1304" i="1"/>
  <c r="Q1305" i="1"/>
  <c r="Q1306" i="1"/>
  <c r="Q1307" i="1"/>
  <c r="Q1308" i="1"/>
  <c r="Q1309" i="1"/>
  <c r="Q1310" i="1"/>
  <c r="Q1311" i="1"/>
  <c r="Q1312" i="1"/>
  <c r="Q1313" i="1"/>
  <c r="Q1314" i="1"/>
  <c r="Q1315" i="1"/>
  <c r="Q1316" i="1"/>
  <c r="Q1317" i="1"/>
  <c r="Q1318" i="1"/>
  <c r="Q1319" i="1"/>
  <c r="Q1320" i="1"/>
  <c r="Q1321" i="1"/>
  <c r="Q1322" i="1"/>
  <c r="Q1323" i="1"/>
  <c r="Q1324" i="1"/>
  <c r="Q1325" i="1"/>
  <c r="Q1326" i="1"/>
  <c r="Q1327" i="1"/>
  <c r="Q1328" i="1"/>
  <c r="Q1329" i="1"/>
  <c r="Q1330" i="1"/>
  <c r="Q1331" i="1"/>
  <c r="Q1332" i="1"/>
  <c r="Q1333" i="1"/>
  <c r="Q1334" i="1"/>
  <c r="Q1335" i="1"/>
  <c r="Q1336" i="1"/>
  <c r="Q1337" i="1"/>
  <c r="Q1338" i="1"/>
  <c r="Q1339" i="1"/>
  <c r="Q1340" i="1"/>
  <c r="Q1341" i="1"/>
  <c r="Q1342" i="1"/>
  <c r="Q1343" i="1"/>
  <c r="Q1344" i="1"/>
  <c r="Q1345" i="1"/>
  <c r="Q1346" i="1"/>
  <c r="Q1347" i="1"/>
  <c r="Q1348" i="1"/>
  <c r="Q1349" i="1"/>
  <c r="Q1350" i="1"/>
  <c r="Q1351" i="1"/>
  <c r="Q1352" i="1"/>
  <c r="Q1353" i="1"/>
  <c r="Q1354" i="1"/>
  <c r="Q1355" i="1"/>
  <c r="Q1356" i="1"/>
  <c r="Q1357" i="1"/>
  <c r="Q1358" i="1"/>
  <c r="Q1359" i="1"/>
  <c r="Q1360" i="1"/>
  <c r="Q1361" i="1"/>
  <c r="Q1362" i="1"/>
  <c r="Q1363" i="1"/>
  <c r="Q1364" i="1"/>
  <c r="Q1365" i="1"/>
  <c r="Q1366" i="1"/>
  <c r="Q1367" i="1"/>
  <c r="Q1368" i="1"/>
  <c r="Q1369" i="1"/>
  <c r="Q1370" i="1"/>
  <c r="Q1371" i="1"/>
  <c r="Q1372" i="1"/>
  <c r="Q1373" i="1"/>
  <c r="Q1374" i="1"/>
  <c r="Q1375" i="1"/>
  <c r="Q1376" i="1"/>
  <c r="Q1377" i="1"/>
  <c r="Q1378" i="1"/>
  <c r="Q1379" i="1"/>
  <c r="Q1380" i="1"/>
  <c r="Q1381" i="1"/>
  <c r="Q1382" i="1"/>
  <c r="Q1383" i="1"/>
  <c r="Q1384" i="1"/>
  <c r="Q1385" i="1"/>
  <c r="Q1386" i="1"/>
  <c r="Q1387" i="1"/>
  <c r="Q1388" i="1"/>
  <c r="Q1389" i="1"/>
  <c r="Q1390" i="1"/>
  <c r="Q1391" i="1"/>
  <c r="Q1392" i="1"/>
  <c r="Q1393" i="1"/>
  <c r="Q1394" i="1"/>
  <c r="Q1395" i="1"/>
  <c r="Q1396" i="1"/>
  <c r="Q1397" i="1"/>
  <c r="Q1398" i="1"/>
  <c r="Q1399" i="1"/>
  <c r="Q1400" i="1"/>
  <c r="Q1401" i="1"/>
  <c r="Q1402" i="1"/>
  <c r="Q1403" i="1"/>
  <c r="Q1404" i="1"/>
  <c r="Q1405" i="1"/>
  <c r="Q1406" i="1"/>
  <c r="Q1407" i="1"/>
  <c r="Q1408" i="1"/>
  <c r="Q1409" i="1"/>
  <c r="Q1410" i="1"/>
  <c r="Q1411" i="1"/>
  <c r="Q1412" i="1"/>
  <c r="Q1413" i="1"/>
  <c r="Q1414" i="1"/>
  <c r="Q1415" i="1"/>
  <c r="Q1416" i="1"/>
  <c r="Q1417" i="1"/>
  <c r="Q1418" i="1"/>
  <c r="Q1419" i="1"/>
  <c r="Q1420" i="1"/>
  <c r="Q1421" i="1"/>
  <c r="Q1422" i="1"/>
  <c r="Q1423" i="1"/>
  <c r="Q1424" i="1"/>
  <c r="Q1425" i="1"/>
  <c r="Q1426" i="1"/>
  <c r="Q1427" i="1"/>
  <c r="Q1428" i="1"/>
  <c r="Q1429" i="1"/>
  <c r="Q1430" i="1"/>
  <c r="Q1431" i="1"/>
  <c r="Q1432" i="1"/>
  <c r="Q1433" i="1"/>
  <c r="Q1434" i="1"/>
  <c r="Q1435" i="1"/>
  <c r="Q1436" i="1"/>
  <c r="Q1437" i="1"/>
  <c r="Q1438" i="1"/>
  <c r="Q1439" i="1"/>
  <c r="Q1440" i="1"/>
  <c r="Q1441" i="1"/>
  <c r="Q1442" i="1"/>
  <c r="Q1443" i="1"/>
  <c r="Q1444" i="1"/>
  <c r="Q1445" i="1"/>
  <c r="Q1446" i="1"/>
  <c r="Q1447" i="1"/>
  <c r="Q1448" i="1"/>
  <c r="Q1449" i="1"/>
  <c r="Q1450" i="1"/>
  <c r="Q1451" i="1"/>
  <c r="Q1452" i="1"/>
  <c r="Q1453" i="1"/>
  <c r="Q1454" i="1"/>
  <c r="Q1455" i="1"/>
  <c r="Q1456" i="1"/>
  <c r="Q1457" i="1"/>
  <c r="Q1458" i="1"/>
  <c r="Q1459" i="1"/>
  <c r="Q1460" i="1"/>
  <c r="Q1461" i="1"/>
  <c r="Q1462" i="1"/>
  <c r="Q1463" i="1"/>
  <c r="Q1464" i="1"/>
  <c r="Q1465" i="1"/>
  <c r="Q1466" i="1"/>
  <c r="Q1467" i="1"/>
  <c r="Q1468" i="1"/>
  <c r="Q1469" i="1"/>
  <c r="Q1470" i="1"/>
  <c r="Q1471" i="1"/>
  <c r="Q1472" i="1"/>
  <c r="Q1473" i="1"/>
  <c r="Q1474" i="1"/>
  <c r="Q1475" i="1"/>
  <c r="Q1476" i="1"/>
  <c r="Q1477" i="1"/>
  <c r="Q1478" i="1"/>
  <c r="Q1479" i="1"/>
  <c r="Q1480" i="1"/>
  <c r="Q1481" i="1"/>
  <c r="Q1482" i="1"/>
  <c r="Q1483" i="1"/>
  <c r="Q1484" i="1"/>
  <c r="Q1485" i="1"/>
  <c r="Q1486" i="1"/>
  <c r="Q1487" i="1"/>
  <c r="Q1488" i="1"/>
  <c r="Q1489" i="1"/>
  <c r="Q1490" i="1"/>
  <c r="Q1491" i="1"/>
  <c r="Q1492" i="1"/>
  <c r="Q1493" i="1"/>
  <c r="Q1494" i="1"/>
  <c r="Q1495" i="1"/>
  <c r="Q1496" i="1"/>
  <c r="Q1497" i="1"/>
  <c r="Q1498" i="1"/>
  <c r="Q1499" i="1"/>
  <c r="Q1500" i="1"/>
  <c r="Q1501" i="1"/>
  <c r="Q1502" i="1"/>
  <c r="Q1503" i="1"/>
  <c r="Q1504" i="1"/>
  <c r="Q1505" i="1"/>
  <c r="Q1506" i="1"/>
  <c r="Q1507" i="1"/>
  <c r="Q1508" i="1"/>
  <c r="Q1509" i="1"/>
  <c r="Q1510" i="1"/>
  <c r="Q1511" i="1"/>
  <c r="Q1512" i="1"/>
  <c r="Q1513" i="1"/>
  <c r="Q1514" i="1"/>
  <c r="Q1515" i="1"/>
  <c r="Q1516" i="1"/>
  <c r="Q1517" i="1"/>
  <c r="Q1518" i="1"/>
  <c r="Q1519" i="1"/>
  <c r="Q1520" i="1"/>
  <c r="Q1521" i="1"/>
  <c r="Q1522" i="1"/>
  <c r="Q1523" i="1"/>
  <c r="Q1524" i="1"/>
  <c r="Q1525" i="1"/>
  <c r="Q1526" i="1"/>
  <c r="Q1527" i="1"/>
  <c r="Q1528" i="1"/>
  <c r="Q1529" i="1"/>
  <c r="Q1530" i="1"/>
  <c r="Q1531" i="1"/>
  <c r="Q1532" i="1"/>
  <c r="Q1533" i="1"/>
  <c r="Q1534" i="1"/>
  <c r="Q1535" i="1"/>
  <c r="Q1536" i="1"/>
  <c r="Q1537" i="1"/>
  <c r="Q1538" i="1"/>
  <c r="Q1539" i="1"/>
  <c r="Q1540" i="1"/>
  <c r="Q1541" i="1"/>
  <c r="Q1542" i="1"/>
  <c r="Q1543" i="1"/>
  <c r="Q1544" i="1"/>
  <c r="Q1545" i="1"/>
  <c r="Q1546" i="1"/>
  <c r="Q1547" i="1"/>
  <c r="Q1548" i="1"/>
  <c r="Q1549" i="1"/>
  <c r="Q1550" i="1"/>
  <c r="Q1551" i="1"/>
  <c r="Q1552" i="1"/>
  <c r="Q1553" i="1"/>
  <c r="Q1554" i="1"/>
  <c r="Q1555" i="1"/>
  <c r="Q1556" i="1"/>
  <c r="Q1557" i="1"/>
  <c r="Q1558" i="1"/>
  <c r="Q1559" i="1"/>
  <c r="Q1560" i="1"/>
  <c r="Q1561" i="1"/>
  <c r="Q1562" i="1"/>
  <c r="Q1563" i="1"/>
  <c r="Q1564" i="1"/>
  <c r="Q1565" i="1"/>
  <c r="Q1566" i="1"/>
  <c r="Q1567" i="1"/>
  <c r="Q1568" i="1"/>
  <c r="Q1569" i="1"/>
  <c r="Q1570" i="1"/>
  <c r="Q1571" i="1"/>
  <c r="Q1572" i="1"/>
  <c r="Q1573" i="1"/>
  <c r="Q1574" i="1"/>
  <c r="Q1575" i="1"/>
  <c r="Q1576" i="1"/>
  <c r="Q1577" i="1"/>
  <c r="Q1578" i="1"/>
  <c r="Q1579" i="1"/>
  <c r="Q1580" i="1"/>
  <c r="Q1581" i="1"/>
  <c r="Q1582" i="1"/>
  <c r="Q1583" i="1"/>
  <c r="Q1584" i="1"/>
  <c r="Q1585" i="1"/>
  <c r="Q1586" i="1"/>
  <c r="Q1587" i="1"/>
  <c r="Q1588" i="1"/>
  <c r="Q1589" i="1"/>
  <c r="Q1590" i="1"/>
  <c r="Q1591" i="1"/>
  <c r="Q1592" i="1"/>
  <c r="Q1593" i="1"/>
  <c r="Q1594" i="1"/>
  <c r="Q1595" i="1"/>
  <c r="Q1596" i="1"/>
  <c r="Q1597" i="1"/>
  <c r="Q1598" i="1"/>
  <c r="Q1599" i="1"/>
  <c r="Q1600" i="1"/>
  <c r="Q1601" i="1"/>
  <c r="Q1602" i="1"/>
  <c r="Q1603" i="1"/>
  <c r="Q1604" i="1"/>
  <c r="Q1605" i="1"/>
  <c r="Q1606" i="1"/>
  <c r="Q1607" i="1"/>
  <c r="Q1608" i="1"/>
  <c r="Q1609" i="1"/>
  <c r="Q1610" i="1"/>
  <c r="Q1611" i="1"/>
  <c r="Q1612" i="1"/>
  <c r="Q1613" i="1"/>
  <c r="Q1614" i="1"/>
  <c r="Q1615" i="1"/>
  <c r="Q1616" i="1"/>
  <c r="Q1617" i="1"/>
  <c r="Q1618" i="1"/>
  <c r="Q1619" i="1"/>
  <c r="Q1620" i="1"/>
  <c r="Q1621" i="1"/>
  <c r="Q1622" i="1"/>
  <c r="Q1623" i="1"/>
  <c r="Q1624" i="1"/>
  <c r="Q1625" i="1"/>
  <c r="Q1626" i="1"/>
  <c r="Q1627" i="1"/>
  <c r="Q1628" i="1"/>
  <c r="Q1629" i="1"/>
  <c r="Q1630" i="1"/>
  <c r="Q1631" i="1"/>
  <c r="Q1632" i="1"/>
  <c r="Q1633" i="1"/>
  <c r="Q1634" i="1"/>
  <c r="Q1635" i="1"/>
  <c r="Q1636" i="1"/>
  <c r="Q1637" i="1"/>
  <c r="Q1638" i="1"/>
  <c r="Q1639" i="1"/>
  <c r="Q1640" i="1"/>
  <c r="Q1641" i="1"/>
  <c r="Q1642" i="1"/>
  <c r="Q1643" i="1"/>
  <c r="Q1644" i="1"/>
  <c r="Q1645" i="1"/>
  <c r="Q1646" i="1"/>
  <c r="Q1647" i="1"/>
  <c r="Q1648" i="1"/>
  <c r="Q1649" i="1"/>
  <c r="Q1650" i="1"/>
  <c r="Q1651" i="1"/>
  <c r="Q1652" i="1"/>
  <c r="Q1653" i="1"/>
  <c r="Q1654" i="1"/>
  <c r="Q1655" i="1"/>
  <c r="Q1656" i="1"/>
  <c r="Q1657" i="1"/>
  <c r="Q1658" i="1"/>
  <c r="Q1659" i="1"/>
  <c r="Q1660" i="1"/>
  <c r="Q1661" i="1"/>
  <c r="Q1662" i="1"/>
  <c r="Q1663" i="1"/>
  <c r="Q1664" i="1"/>
  <c r="Q1665" i="1"/>
  <c r="Q1666" i="1"/>
  <c r="Q1667" i="1"/>
  <c r="Q1668" i="1"/>
  <c r="Q1669" i="1"/>
  <c r="Q1670" i="1"/>
  <c r="Q1671" i="1"/>
  <c r="Q1672" i="1"/>
  <c r="Q1673" i="1"/>
  <c r="Q1674" i="1"/>
  <c r="Q1675" i="1"/>
  <c r="Q1676" i="1"/>
  <c r="Q1677" i="1"/>
  <c r="Q1678" i="1"/>
  <c r="Q1679" i="1"/>
  <c r="Q1680" i="1"/>
  <c r="Q1681" i="1"/>
  <c r="Q1682" i="1"/>
  <c r="Q1683" i="1"/>
  <c r="Q1684" i="1"/>
  <c r="Q1685" i="1"/>
  <c r="Q1686" i="1"/>
  <c r="Q1687" i="1"/>
  <c r="Q1688" i="1"/>
  <c r="Q1689" i="1"/>
  <c r="Q1690" i="1"/>
  <c r="Q1691" i="1"/>
  <c r="Q1692" i="1"/>
  <c r="Q1693" i="1"/>
  <c r="Q1694" i="1"/>
  <c r="Q1695" i="1"/>
  <c r="Q1696" i="1"/>
  <c r="Q1697" i="1"/>
  <c r="Q1698" i="1"/>
  <c r="Q1699" i="1"/>
  <c r="Q1700" i="1"/>
  <c r="Q1701" i="1"/>
  <c r="Q1702" i="1"/>
  <c r="Q1703" i="1"/>
  <c r="Q1704" i="1"/>
  <c r="Q1705" i="1"/>
  <c r="Q1706" i="1"/>
  <c r="Q1707" i="1"/>
  <c r="Q1708" i="1"/>
  <c r="Q1709" i="1"/>
  <c r="Q1710" i="1"/>
  <c r="Q1711" i="1"/>
  <c r="Q1712" i="1"/>
  <c r="Q1713" i="1"/>
  <c r="Q1714" i="1"/>
  <c r="Q1715" i="1"/>
  <c r="Q1716" i="1"/>
  <c r="Q1717" i="1"/>
  <c r="Q1718" i="1"/>
  <c r="Q1719" i="1"/>
  <c r="Q1720" i="1"/>
  <c r="Q1721" i="1"/>
  <c r="Q1722" i="1"/>
  <c r="Q1723" i="1"/>
  <c r="Q1724" i="1"/>
  <c r="Q1725" i="1"/>
  <c r="Q1726" i="1"/>
  <c r="Q1727" i="1"/>
  <c r="Q1728" i="1"/>
  <c r="Q1729" i="1"/>
  <c r="Q1730" i="1"/>
  <c r="Q1731" i="1"/>
  <c r="Q1732" i="1"/>
  <c r="Q1733" i="1"/>
  <c r="Q1734" i="1"/>
  <c r="Q1735" i="1"/>
  <c r="Q1736" i="1"/>
  <c r="Q1737" i="1"/>
  <c r="Q1738" i="1"/>
  <c r="Q1739" i="1"/>
  <c r="Q1740" i="1"/>
  <c r="Q1741" i="1"/>
  <c r="Q1742" i="1"/>
  <c r="Q1743" i="1"/>
  <c r="Q1744" i="1"/>
  <c r="Q1745" i="1"/>
  <c r="Q1746" i="1"/>
  <c r="Q1747" i="1"/>
  <c r="Q1748" i="1"/>
  <c r="Q1749" i="1"/>
  <c r="Q1750" i="1"/>
  <c r="Q1751" i="1"/>
  <c r="Q1752" i="1"/>
  <c r="Q1753" i="1"/>
  <c r="Q1754" i="1"/>
  <c r="Q1755" i="1"/>
  <c r="Q1756" i="1"/>
  <c r="Q1757" i="1"/>
  <c r="Q1758" i="1"/>
  <c r="Q1759" i="1"/>
  <c r="Q1760" i="1"/>
  <c r="Q1761" i="1"/>
  <c r="Q1762" i="1"/>
  <c r="Q1763" i="1"/>
  <c r="Q1764" i="1"/>
  <c r="Q1765" i="1"/>
  <c r="Q1766" i="1"/>
  <c r="Q1767" i="1"/>
  <c r="Q1768" i="1"/>
  <c r="Q1769" i="1"/>
  <c r="Q1770" i="1"/>
  <c r="Q1771" i="1"/>
  <c r="Q1772" i="1"/>
  <c r="Q1773" i="1"/>
  <c r="Q1774" i="1"/>
  <c r="Q1775" i="1"/>
  <c r="Q1776" i="1"/>
  <c r="Q1777" i="1"/>
  <c r="Q1778" i="1"/>
  <c r="Q1779" i="1"/>
  <c r="Q1780" i="1"/>
  <c r="Q1781" i="1"/>
  <c r="Q1782" i="1"/>
  <c r="Q1783" i="1"/>
  <c r="Q1784" i="1"/>
  <c r="Q1785" i="1"/>
  <c r="Q1786" i="1"/>
  <c r="Q1787" i="1"/>
  <c r="Q1788" i="1"/>
  <c r="Q1789" i="1"/>
  <c r="Q1790" i="1"/>
  <c r="Q1791" i="1"/>
  <c r="Q1792" i="1"/>
  <c r="Q1793" i="1"/>
  <c r="Q1794" i="1"/>
  <c r="Q1795" i="1"/>
  <c r="Q1796" i="1"/>
  <c r="Q1797" i="1"/>
  <c r="Q1798" i="1"/>
  <c r="Q1799" i="1"/>
  <c r="Q1800" i="1"/>
  <c r="Q1801" i="1"/>
  <c r="Q1802" i="1"/>
  <c r="Q1803" i="1"/>
  <c r="Q1804" i="1"/>
  <c r="Q1805" i="1"/>
  <c r="Q1806" i="1"/>
  <c r="Q1807" i="1"/>
  <c r="Q1808" i="1"/>
  <c r="Q1809" i="1"/>
  <c r="Q1810" i="1"/>
  <c r="Q1811" i="1"/>
  <c r="Q1812" i="1"/>
  <c r="Q1813" i="1"/>
  <c r="Q1814" i="1"/>
  <c r="Q1815" i="1"/>
  <c r="Q1816" i="1"/>
  <c r="Q1817" i="1"/>
  <c r="Q1818" i="1"/>
  <c r="Q1819" i="1"/>
  <c r="Q1820" i="1"/>
  <c r="Q1821" i="1"/>
  <c r="Q1822" i="1"/>
  <c r="Q1823" i="1"/>
  <c r="Q1824" i="1"/>
  <c r="Q1825" i="1"/>
  <c r="Q1826" i="1"/>
  <c r="Q1827" i="1"/>
  <c r="Q1828" i="1"/>
  <c r="Q1829" i="1"/>
  <c r="Q1830" i="1"/>
  <c r="Q1831" i="1"/>
  <c r="Q1832" i="1"/>
  <c r="Q1833" i="1"/>
  <c r="Q1834" i="1"/>
  <c r="Q1835" i="1"/>
  <c r="Q1836" i="1"/>
  <c r="Q1837" i="1"/>
  <c r="Q1838" i="1"/>
  <c r="Q1839" i="1"/>
  <c r="Q1840" i="1"/>
  <c r="Q1841" i="1"/>
  <c r="Q1842" i="1"/>
  <c r="Q1843" i="1"/>
  <c r="Q1844" i="1"/>
  <c r="Q1845" i="1"/>
  <c r="Q1846" i="1"/>
  <c r="Q1847" i="1"/>
  <c r="Q1848" i="1"/>
  <c r="Q1849" i="1"/>
  <c r="Q1850" i="1"/>
  <c r="Q1851" i="1"/>
  <c r="Q1852" i="1"/>
  <c r="Q1853" i="1"/>
  <c r="Q1854" i="1"/>
  <c r="Q1855" i="1"/>
  <c r="Q1856" i="1"/>
  <c r="Q1857" i="1"/>
  <c r="Q1858" i="1"/>
  <c r="Q1859" i="1"/>
  <c r="Q1860" i="1"/>
  <c r="Q1861" i="1"/>
  <c r="Q1862" i="1"/>
  <c r="Q1863" i="1"/>
  <c r="Q1864" i="1"/>
  <c r="Q1865" i="1"/>
  <c r="Q1866" i="1"/>
  <c r="Q1867" i="1"/>
  <c r="Q1868" i="1"/>
  <c r="Q1869" i="1"/>
  <c r="Q1870" i="1"/>
  <c r="Q1871" i="1"/>
  <c r="Q1872" i="1"/>
  <c r="Q1873" i="1"/>
  <c r="Q1874" i="1"/>
  <c r="Q1875" i="1"/>
  <c r="Q1876" i="1"/>
  <c r="Q1877" i="1"/>
  <c r="Q1878" i="1"/>
  <c r="Q1879" i="1"/>
  <c r="Q1880" i="1"/>
  <c r="Q1881" i="1"/>
  <c r="Q1882" i="1"/>
  <c r="Q1883" i="1"/>
  <c r="Q1884" i="1"/>
  <c r="Q1885" i="1"/>
  <c r="Q1886" i="1"/>
  <c r="Q1887" i="1"/>
  <c r="Q1888" i="1"/>
  <c r="Q1889" i="1"/>
  <c r="Q1890" i="1"/>
  <c r="Q1891" i="1"/>
  <c r="Q1892" i="1"/>
  <c r="Q1893" i="1"/>
  <c r="Q1894" i="1"/>
  <c r="Q1895" i="1"/>
  <c r="Q1896" i="1"/>
  <c r="Q1897" i="1"/>
  <c r="Q1898" i="1"/>
  <c r="Q1899" i="1"/>
  <c r="Q1900" i="1"/>
  <c r="Q1901" i="1"/>
  <c r="Q1902" i="1"/>
  <c r="Q1903" i="1"/>
  <c r="Q1904" i="1"/>
  <c r="Q1905" i="1"/>
  <c r="Q1906" i="1"/>
  <c r="Q1907" i="1"/>
  <c r="Q1908" i="1"/>
  <c r="Q1909" i="1"/>
  <c r="Q1910" i="1"/>
  <c r="Q1911" i="1"/>
  <c r="Q1912" i="1"/>
  <c r="Q1913" i="1"/>
  <c r="Q1914" i="1"/>
  <c r="Q1915" i="1"/>
  <c r="Q1916" i="1"/>
  <c r="Q1917" i="1"/>
  <c r="Q1918" i="1"/>
  <c r="Q1919" i="1"/>
  <c r="Q1920" i="1"/>
  <c r="Q1921" i="1"/>
  <c r="Q1922" i="1"/>
  <c r="Q1923" i="1"/>
  <c r="Q1924" i="1"/>
  <c r="Q1925" i="1"/>
  <c r="Q1926" i="1"/>
  <c r="Q1927" i="1"/>
  <c r="Q1928" i="1"/>
  <c r="Q1929" i="1"/>
  <c r="Q1930" i="1"/>
  <c r="Q1931" i="1"/>
  <c r="Q1932" i="1"/>
  <c r="Q1933" i="1"/>
  <c r="Q1934" i="1"/>
  <c r="Q1935" i="1"/>
  <c r="Q1936" i="1"/>
  <c r="Q1937" i="1"/>
  <c r="Q1938" i="1"/>
  <c r="Q1939" i="1"/>
  <c r="Q1940" i="1"/>
  <c r="Q1941" i="1"/>
  <c r="Q1942" i="1"/>
  <c r="Q1943" i="1"/>
  <c r="Q1944" i="1"/>
  <c r="Q1945" i="1"/>
  <c r="Q1946" i="1"/>
  <c r="Q1947" i="1"/>
  <c r="Q1948" i="1"/>
  <c r="Q1949" i="1"/>
  <c r="Q1950" i="1"/>
  <c r="Q1951" i="1"/>
  <c r="Q1952" i="1"/>
  <c r="Q1953" i="1"/>
  <c r="Q1954" i="1"/>
  <c r="Q1955" i="1"/>
  <c r="Q1956" i="1"/>
  <c r="Q1957" i="1"/>
  <c r="Q1958" i="1"/>
  <c r="Q1959" i="1"/>
  <c r="Q1960" i="1"/>
  <c r="Q1961" i="1"/>
  <c r="Q1962" i="1"/>
  <c r="Q1963" i="1"/>
  <c r="Q1964" i="1"/>
  <c r="Q1965" i="1"/>
  <c r="Q1966" i="1"/>
  <c r="Q1967" i="1"/>
  <c r="Q1968" i="1"/>
  <c r="Q1969" i="1"/>
  <c r="Q1970" i="1"/>
  <c r="Q1971" i="1"/>
  <c r="Q1972" i="1"/>
  <c r="Q1973" i="1"/>
  <c r="Q1974" i="1"/>
  <c r="Q1975" i="1"/>
  <c r="Q1976" i="1"/>
  <c r="Q1977" i="1"/>
  <c r="Q1978" i="1"/>
  <c r="Q1979" i="1"/>
  <c r="Q1980" i="1"/>
  <c r="Q1981" i="1"/>
  <c r="Q1982" i="1"/>
  <c r="Q1983" i="1"/>
  <c r="Q1984" i="1"/>
  <c r="Q1985" i="1"/>
  <c r="Q1986" i="1"/>
  <c r="Q1987" i="1"/>
  <c r="Q1988" i="1"/>
  <c r="Q1989" i="1"/>
  <c r="Q1990" i="1"/>
  <c r="Q1991" i="1"/>
  <c r="Q1992" i="1"/>
  <c r="Q1993" i="1"/>
  <c r="Q1994" i="1"/>
  <c r="Q1995" i="1"/>
  <c r="Q1996" i="1"/>
  <c r="Q1997" i="1"/>
  <c r="Q1998" i="1"/>
  <c r="Q1999" i="1"/>
  <c r="Q2000" i="1"/>
  <c r="Q2001" i="1"/>
  <c r="Q2002" i="1"/>
  <c r="Q2003" i="1"/>
  <c r="Q2004" i="1"/>
  <c r="Q2005" i="1"/>
  <c r="Q2006" i="1"/>
  <c r="Q2007" i="1"/>
  <c r="Q2008" i="1"/>
  <c r="Q2009" i="1"/>
  <c r="Q2010" i="1"/>
  <c r="Q2011" i="1"/>
  <c r="Q2012" i="1"/>
  <c r="Q2013" i="1"/>
  <c r="Q2014" i="1"/>
  <c r="Q2015" i="1"/>
  <c r="Q2016" i="1"/>
  <c r="Q2017" i="1"/>
  <c r="Q2018" i="1"/>
  <c r="Q2019" i="1"/>
  <c r="Q2020" i="1"/>
  <c r="Q2021" i="1"/>
  <c r="Q2022" i="1"/>
  <c r="Q2023" i="1"/>
  <c r="Q2024" i="1"/>
  <c r="Q2025" i="1"/>
  <c r="Q2026" i="1"/>
  <c r="Q2027" i="1"/>
  <c r="Q2028" i="1"/>
  <c r="Q2029" i="1"/>
  <c r="Q2030" i="1"/>
  <c r="Q2031" i="1"/>
  <c r="Q2032" i="1"/>
  <c r="Q2033" i="1"/>
  <c r="Q2034" i="1"/>
  <c r="Q2035" i="1"/>
  <c r="Q2036" i="1"/>
  <c r="Q2037" i="1"/>
  <c r="Q2038" i="1"/>
  <c r="Q2039" i="1"/>
  <c r="Q2040" i="1"/>
  <c r="Q2041" i="1"/>
  <c r="Q2042" i="1"/>
  <c r="Q2043" i="1"/>
  <c r="Q2044" i="1"/>
  <c r="Q2045" i="1"/>
  <c r="Q2046" i="1"/>
  <c r="Q2047" i="1"/>
  <c r="Q2048" i="1"/>
  <c r="Q2049" i="1"/>
  <c r="Q2050" i="1"/>
  <c r="Q2051" i="1"/>
  <c r="Q2052" i="1"/>
  <c r="Q2053" i="1"/>
  <c r="Q2054" i="1"/>
  <c r="Q2055" i="1"/>
  <c r="Q2056" i="1"/>
  <c r="Q2057" i="1"/>
  <c r="Q2058" i="1"/>
  <c r="Q2059" i="1"/>
  <c r="Q2060" i="1"/>
  <c r="Q2061" i="1"/>
  <c r="Q2062" i="1"/>
  <c r="Q2063" i="1"/>
  <c r="Q2064" i="1"/>
  <c r="Q2065" i="1"/>
  <c r="Q2066" i="1"/>
  <c r="Q2067" i="1"/>
  <c r="Q2068" i="1"/>
  <c r="Q2069" i="1"/>
  <c r="Q2070" i="1"/>
  <c r="Q2071" i="1"/>
  <c r="Q2072" i="1"/>
  <c r="Q2073" i="1"/>
  <c r="Q2074" i="1"/>
  <c r="Q2075" i="1"/>
  <c r="Q2076" i="1"/>
  <c r="Q2077" i="1"/>
  <c r="Q2078" i="1"/>
  <c r="Q2079" i="1"/>
  <c r="Q2080" i="1"/>
  <c r="Q2081" i="1"/>
  <c r="Q2082" i="1"/>
  <c r="Q2083" i="1"/>
  <c r="Q2084" i="1"/>
  <c r="Q2085" i="1"/>
  <c r="Q2086" i="1"/>
  <c r="Q2087" i="1"/>
  <c r="Q2088" i="1"/>
  <c r="Q2089" i="1"/>
  <c r="Q2090" i="1"/>
  <c r="Q2091" i="1"/>
  <c r="Q2092" i="1"/>
  <c r="Q2093" i="1"/>
  <c r="Q2094" i="1"/>
  <c r="Q2095" i="1"/>
  <c r="Q2096" i="1"/>
  <c r="Q2097" i="1"/>
  <c r="Q2098" i="1"/>
  <c r="Q2099" i="1"/>
  <c r="Q2100" i="1"/>
  <c r="Q2101" i="1"/>
  <c r="Q2102" i="1"/>
  <c r="Q2103" i="1"/>
  <c r="Q2104" i="1"/>
  <c r="Q2105" i="1"/>
  <c r="Q2106" i="1"/>
  <c r="Q2107" i="1"/>
  <c r="Q2108" i="1"/>
  <c r="Q2109" i="1"/>
  <c r="Q2110" i="1"/>
  <c r="Q2111" i="1"/>
  <c r="Q2112" i="1"/>
  <c r="Q2113" i="1"/>
  <c r="Q2114" i="1"/>
  <c r="Q2115" i="1"/>
  <c r="Q2116" i="1"/>
  <c r="Q2117" i="1"/>
  <c r="Q2118" i="1"/>
  <c r="Q2119" i="1"/>
  <c r="Q2120" i="1"/>
  <c r="Q2121" i="1"/>
  <c r="Q2122" i="1"/>
  <c r="Q2123" i="1"/>
  <c r="Q2124" i="1"/>
  <c r="Q2125" i="1"/>
  <c r="Q2126" i="1"/>
  <c r="Q2127" i="1"/>
  <c r="Q2128" i="1"/>
  <c r="Q2129" i="1"/>
  <c r="Q2130" i="1"/>
  <c r="Q2131" i="1"/>
  <c r="Q2132" i="1"/>
  <c r="Q2133" i="1"/>
  <c r="Q2134" i="1"/>
  <c r="Q2135" i="1"/>
  <c r="Q2136" i="1"/>
  <c r="Q2137" i="1"/>
  <c r="Q2138" i="1"/>
  <c r="Q2139" i="1"/>
  <c r="Q2140" i="1"/>
  <c r="Q2141" i="1"/>
  <c r="Q2142" i="1"/>
  <c r="Q2143" i="1"/>
  <c r="Q2144" i="1"/>
  <c r="Q2145" i="1"/>
  <c r="Q2146" i="1"/>
  <c r="Q2147" i="1"/>
  <c r="Q2148" i="1"/>
  <c r="Q2149" i="1"/>
  <c r="Q2150" i="1"/>
  <c r="Q2151" i="1"/>
  <c r="Q2152" i="1"/>
  <c r="Q2153" i="1"/>
  <c r="Q2154" i="1"/>
  <c r="Q2155" i="1"/>
  <c r="Q2156" i="1"/>
  <c r="Q2157" i="1"/>
  <c r="Q2158" i="1"/>
  <c r="Q2159" i="1"/>
  <c r="Q2160" i="1"/>
  <c r="Q2161" i="1"/>
  <c r="Q2162" i="1"/>
  <c r="Q2163" i="1"/>
  <c r="Q2164" i="1"/>
  <c r="Q2165" i="1"/>
  <c r="Q2166" i="1"/>
  <c r="Q2167" i="1"/>
  <c r="Q2168" i="1"/>
  <c r="Q2169" i="1"/>
  <c r="Q2170" i="1"/>
  <c r="Q2171" i="1"/>
  <c r="Q2172" i="1"/>
  <c r="Q2173" i="1"/>
  <c r="Q2174" i="1"/>
  <c r="Q2175" i="1"/>
  <c r="Q2176" i="1"/>
  <c r="Q2177" i="1"/>
  <c r="Q2178" i="1"/>
  <c r="Q2179" i="1"/>
  <c r="Q2180" i="1"/>
  <c r="Q2181" i="1"/>
  <c r="Q2182" i="1"/>
  <c r="Q2183" i="1"/>
  <c r="Q2184" i="1"/>
  <c r="Q2185" i="1"/>
  <c r="Q2186" i="1"/>
  <c r="Q2187" i="1"/>
  <c r="Q2188" i="1"/>
  <c r="Q2189" i="1"/>
  <c r="Q2190" i="1"/>
  <c r="Q2191" i="1"/>
  <c r="Q2192" i="1"/>
  <c r="Q2193" i="1"/>
  <c r="Q2194" i="1"/>
  <c r="Q2195" i="1"/>
  <c r="Q2196" i="1"/>
  <c r="Q2197" i="1"/>
  <c r="Q2198" i="1"/>
  <c r="Q2199" i="1"/>
  <c r="Q2200" i="1"/>
  <c r="Q2201" i="1"/>
  <c r="Q2202" i="1"/>
  <c r="Q2203" i="1"/>
  <c r="Q2204" i="1"/>
  <c r="Q2205" i="1"/>
  <c r="Q2206" i="1"/>
  <c r="Q2207" i="1"/>
  <c r="Q2208" i="1"/>
  <c r="Q2209" i="1"/>
  <c r="Q2210" i="1"/>
  <c r="Q2211" i="1"/>
  <c r="Q2212" i="1"/>
  <c r="Q2213" i="1"/>
  <c r="Q2214" i="1"/>
  <c r="Q2215" i="1"/>
  <c r="Q2216" i="1"/>
  <c r="Q2217" i="1"/>
  <c r="Q2218" i="1"/>
  <c r="Q2219" i="1"/>
  <c r="Q2220" i="1"/>
  <c r="Q2221" i="1"/>
  <c r="Q2222" i="1"/>
  <c r="Q2223" i="1"/>
  <c r="Q2224" i="1"/>
  <c r="Q2225" i="1"/>
  <c r="Q2226" i="1"/>
  <c r="Q2227" i="1"/>
  <c r="Q2228" i="1"/>
  <c r="Q2229" i="1"/>
  <c r="Q2230" i="1"/>
  <c r="Q2231" i="1"/>
  <c r="Q2232" i="1"/>
  <c r="Q2233" i="1"/>
  <c r="Q2234" i="1"/>
  <c r="Q2235" i="1"/>
  <c r="Q2236" i="1"/>
  <c r="Q2237" i="1"/>
  <c r="Q2238" i="1"/>
  <c r="Q2239" i="1"/>
  <c r="Q2240" i="1"/>
  <c r="Q2241" i="1"/>
  <c r="Q2242" i="1"/>
  <c r="Q2243" i="1"/>
  <c r="Q2244" i="1"/>
  <c r="Q2245" i="1"/>
  <c r="Q2246" i="1"/>
  <c r="Q2247" i="1"/>
  <c r="Q2248" i="1"/>
  <c r="Q2249" i="1"/>
  <c r="Q2250" i="1"/>
  <c r="Q2251" i="1"/>
  <c r="Q2252" i="1"/>
  <c r="Q2253" i="1"/>
  <c r="Q2254" i="1"/>
  <c r="Q2255" i="1"/>
  <c r="Q2256" i="1"/>
  <c r="Q2257" i="1"/>
  <c r="Q2258" i="1"/>
  <c r="Q2259" i="1"/>
  <c r="Q2260" i="1"/>
  <c r="Q2261" i="1"/>
  <c r="Q2262" i="1"/>
  <c r="Q2263" i="1"/>
  <c r="Q2264" i="1"/>
  <c r="Q2265" i="1"/>
  <c r="Q2266" i="1"/>
  <c r="Q2267" i="1"/>
  <c r="Q2268" i="1"/>
  <c r="Q2269" i="1"/>
  <c r="Q2270" i="1"/>
  <c r="Q2271" i="1"/>
  <c r="Q2272" i="1"/>
  <c r="Q2273" i="1"/>
  <c r="Q2274" i="1"/>
  <c r="Q2275" i="1"/>
  <c r="Q2276" i="1"/>
  <c r="Q2277" i="1"/>
  <c r="Q2278" i="1"/>
  <c r="Q2279" i="1"/>
  <c r="Q2280" i="1"/>
  <c r="Q2281" i="1"/>
  <c r="Q2282" i="1"/>
  <c r="Q2283" i="1"/>
  <c r="Q2284" i="1"/>
  <c r="Q2285" i="1"/>
  <c r="Q2286" i="1"/>
  <c r="Q2287" i="1"/>
  <c r="Q2288" i="1"/>
  <c r="Q2289" i="1"/>
  <c r="Q2290" i="1"/>
  <c r="Q2291" i="1"/>
  <c r="Q2292" i="1"/>
  <c r="Q2293" i="1"/>
  <c r="Q2294" i="1"/>
  <c r="Q2295" i="1"/>
  <c r="Q2296" i="1"/>
  <c r="Q2297" i="1"/>
  <c r="Q2298" i="1"/>
  <c r="Q2299" i="1"/>
  <c r="Q2300" i="1"/>
  <c r="Q2301" i="1"/>
  <c r="Q2302" i="1"/>
  <c r="Q2303" i="1"/>
  <c r="Q2304" i="1"/>
  <c r="Q2305" i="1"/>
  <c r="Q2306" i="1"/>
  <c r="Q2307" i="1"/>
  <c r="Q2308" i="1"/>
  <c r="Q2309" i="1"/>
  <c r="Q2310" i="1"/>
  <c r="Q2311" i="1"/>
  <c r="Q2312" i="1"/>
  <c r="Q2313" i="1"/>
  <c r="Q2314" i="1"/>
  <c r="Q2315" i="1"/>
  <c r="Q2316" i="1"/>
  <c r="Q2317" i="1"/>
  <c r="Q2318" i="1"/>
  <c r="Q2319" i="1"/>
  <c r="Q2320" i="1"/>
  <c r="Q2321" i="1"/>
  <c r="Q2322" i="1"/>
  <c r="Q2323" i="1"/>
  <c r="Q2324" i="1"/>
  <c r="Q2325" i="1"/>
  <c r="Q2326" i="1"/>
  <c r="Q2327" i="1"/>
  <c r="Q2328" i="1"/>
  <c r="Q2329" i="1"/>
  <c r="Q2330" i="1"/>
  <c r="Q2331" i="1"/>
  <c r="Q2332" i="1"/>
  <c r="Q2333" i="1"/>
  <c r="Q2334" i="1"/>
  <c r="Q2335" i="1"/>
  <c r="Q2336" i="1"/>
  <c r="Q2337" i="1"/>
  <c r="Q2338" i="1"/>
  <c r="Q2339" i="1"/>
  <c r="Q2340" i="1"/>
  <c r="Q2341" i="1"/>
  <c r="Q2342" i="1"/>
  <c r="Q2343" i="1"/>
  <c r="Q2344" i="1"/>
  <c r="Q2345" i="1"/>
  <c r="Q2346" i="1"/>
  <c r="Q2347" i="1"/>
  <c r="Q2348" i="1"/>
  <c r="Q2349" i="1"/>
  <c r="Q2350" i="1"/>
  <c r="Q2351" i="1"/>
  <c r="Q2352" i="1"/>
  <c r="Q2353" i="1"/>
  <c r="Q2354" i="1"/>
  <c r="Q2355" i="1"/>
  <c r="Q2356" i="1"/>
  <c r="Q2357" i="1"/>
  <c r="Q2358" i="1"/>
  <c r="Q2359" i="1"/>
  <c r="Q2360" i="1"/>
  <c r="Q2361" i="1"/>
  <c r="Q2362" i="1"/>
  <c r="Q2363" i="1"/>
  <c r="Q2364" i="1"/>
  <c r="Q2365" i="1"/>
  <c r="Q2366" i="1"/>
  <c r="Q2367" i="1"/>
  <c r="Q2368" i="1"/>
  <c r="Q2369" i="1"/>
  <c r="Q2370" i="1"/>
  <c r="Q2371" i="1"/>
  <c r="Q2372" i="1"/>
  <c r="Q2373" i="1"/>
  <c r="Q2374" i="1"/>
  <c r="Q2375" i="1"/>
  <c r="Q2376" i="1"/>
  <c r="Q2377" i="1"/>
  <c r="Q2378" i="1"/>
  <c r="Q2379" i="1"/>
  <c r="Q2380" i="1"/>
  <c r="Q2381" i="1"/>
  <c r="Q2382" i="1"/>
  <c r="Q2383" i="1"/>
  <c r="Q2384" i="1"/>
  <c r="Q2385" i="1"/>
  <c r="Q2386" i="1"/>
  <c r="Q2387" i="1"/>
  <c r="Q2388" i="1"/>
  <c r="Q2389" i="1"/>
  <c r="Q2390" i="1"/>
  <c r="Q2391" i="1"/>
  <c r="Q2392" i="1"/>
  <c r="Q2393" i="1"/>
  <c r="Q2394" i="1"/>
  <c r="Q2395" i="1"/>
  <c r="Q2396" i="1"/>
  <c r="Q2" i="1"/>
  <c r="K67" i="1"/>
  <c r="K68" i="1"/>
  <c r="K69" i="1"/>
  <c r="K70" i="1"/>
  <c r="K71" i="1"/>
  <c r="K72" i="1"/>
  <c r="K73" i="1"/>
  <c r="K74" i="1"/>
  <c r="K75" i="1"/>
  <c r="K76" i="1"/>
  <c r="K77" i="1"/>
  <c r="K78" i="1"/>
  <c r="K79" i="1"/>
  <c r="K80" i="1"/>
  <c r="K81" i="1"/>
  <c r="K82" i="1"/>
  <c r="K83" i="1"/>
  <c r="K84" i="1"/>
  <c r="K85" i="1"/>
  <c r="K86" i="1"/>
  <c r="K87" i="1"/>
  <c r="K88" i="1"/>
  <c r="K89" i="1"/>
  <c r="K90" i="1"/>
  <c r="K91" i="1"/>
  <c r="K92" i="1"/>
  <c r="K93" i="1"/>
  <c r="K94" i="1"/>
  <c r="K95" i="1"/>
  <c r="K96" i="1"/>
  <c r="K97" i="1"/>
  <c r="K98" i="1"/>
  <c r="K99" i="1"/>
  <c r="K100" i="1"/>
  <c r="K101" i="1"/>
  <c r="K102" i="1"/>
  <c r="K103" i="1"/>
  <c r="K104" i="1"/>
  <c r="K105" i="1"/>
  <c r="K106" i="1"/>
  <c r="K107" i="1"/>
  <c r="K108" i="1"/>
  <c r="K109" i="1"/>
  <c r="K110" i="1"/>
  <c r="K111" i="1"/>
  <c r="K112" i="1"/>
  <c r="K113" i="1"/>
  <c r="K114" i="1"/>
  <c r="K115" i="1"/>
  <c r="K116" i="1"/>
  <c r="K117" i="1"/>
  <c r="K118" i="1"/>
  <c r="K119" i="1"/>
  <c r="K120" i="1"/>
  <c r="K121" i="1"/>
  <c r="K122" i="1"/>
  <c r="K123" i="1"/>
  <c r="K124" i="1"/>
  <c r="K125" i="1"/>
  <c r="K126" i="1"/>
  <c r="K127" i="1"/>
  <c r="K128" i="1"/>
  <c r="K129" i="1"/>
  <c r="K130" i="1"/>
  <c r="K131" i="1"/>
  <c r="K132" i="1"/>
  <c r="K133" i="1"/>
  <c r="K134" i="1"/>
  <c r="K135" i="1"/>
  <c r="K136" i="1"/>
  <c r="K137" i="1"/>
  <c r="K138" i="1"/>
  <c r="K139" i="1"/>
  <c r="K140" i="1"/>
  <c r="K141" i="1"/>
  <c r="K142" i="1"/>
  <c r="K143" i="1"/>
  <c r="K144" i="1"/>
  <c r="K145" i="1"/>
  <c r="K146" i="1"/>
  <c r="K147" i="1"/>
  <c r="K148" i="1"/>
  <c r="K149" i="1"/>
  <c r="K150" i="1"/>
  <c r="K151" i="1"/>
  <c r="K152" i="1"/>
  <c r="K153" i="1"/>
  <c r="K154" i="1"/>
  <c r="K155" i="1"/>
  <c r="K156" i="1"/>
  <c r="K157" i="1"/>
  <c r="K158" i="1"/>
  <c r="K159" i="1"/>
  <c r="K160" i="1"/>
  <c r="K161" i="1"/>
  <c r="K162" i="1"/>
  <c r="K163" i="1"/>
  <c r="K164" i="1"/>
  <c r="K165" i="1"/>
  <c r="K166" i="1"/>
  <c r="K167" i="1"/>
  <c r="K168" i="1"/>
  <c r="K169" i="1"/>
  <c r="K170" i="1"/>
  <c r="K171" i="1"/>
  <c r="K172" i="1"/>
  <c r="K173" i="1"/>
  <c r="K174" i="1"/>
  <c r="K175" i="1"/>
  <c r="K176" i="1"/>
  <c r="K177" i="1"/>
  <c r="K178" i="1"/>
  <c r="K179" i="1"/>
  <c r="K180" i="1"/>
  <c r="K181" i="1"/>
  <c r="K182" i="1"/>
  <c r="K183" i="1"/>
  <c r="K184" i="1"/>
  <c r="K185" i="1"/>
  <c r="K186" i="1"/>
  <c r="K187" i="1"/>
  <c r="K188" i="1"/>
  <c r="K189" i="1"/>
  <c r="K190" i="1"/>
  <c r="K191" i="1"/>
  <c r="K192" i="1"/>
  <c r="K193" i="1"/>
  <c r="K194" i="1"/>
  <c r="K195" i="1"/>
  <c r="K196" i="1"/>
  <c r="K197" i="1"/>
  <c r="K198" i="1"/>
  <c r="K199" i="1"/>
  <c r="K200" i="1"/>
  <c r="K201" i="1"/>
  <c r="K202" i="1"/>
  <c r="K203" i="1"/>
  <c r="K204" i="1"/>
  <c r="K205" i="1"/>
  <c r="K206" i="1"/>
  <c r="K207" i="1"/>
  <c r="K208" i="1"/>
  <c r="K209" i="1"/>
  <c r="K210" i="1"/>
  <c r="K211" i="1"/>
  <c r="K212" i="1"/>
  <c r="K213" i="1"/>
  <c r="K214" i="1"/>
  <c r="K215" i="1"/>
  <c r="K216" i="1"/>
  <c r="K217" i="1"/>
  <c r="K218" i="1"/>
  <c r="K219" i="1"/>
  <c r="K220" i="1"/>
  <c r="K221" i="1"/>
  <c r="K222" i="1"/>
  <c r="K223" i="1"/>
  <c r="K224" i="1"/>
  <c r="K225" i="1"/>
  <c r="K226" i="1"/>
  <c r="K227" i="1"/>
  <c r="K228" i="1"/>
  <c r="K229" i="1"/>
  <c r="K230" i="1"/>
  <c r="K231" i="1"/>
  <c r="K232" i="1"/>
  <c r="K233" i="1"/>
  <c r="K234" i="1"/>
  <c r="K235" i="1"/>
  <c r="K236" i="1"/>
  <c r="K237" i="1"/>
  <c r="K238" i="1"/>
  <c r="K239" i="1"/>
  <c r="K240" i="1"/>
  <c r="K241" i="1"/>
  <c r="K242" i="1"/>
  <c r="K243" i="1"/>
  <c r="K244" i="1"/>
  <c r="K245" i="1"/>
  <c r="K246" i="1"/>
  <c r="K247" i="1"/>
  <c r="K248" i="1"/>
  <c r="K249" i="1"/>
  <c r="K250" i="1"/>
  <c r="K251" i="1"/>
  <c r="K252" i="1"/>
  <c r="K253" i="1"/>
  <c r="K254" i="1"/>
  <c r="K255" i="1"/>
  <c r="K256" i="1"/>
  <c r="K257" i="1"/>
  <c r="K258" i="1"/>
  <c r="K259" i="1"/>
  <c r="K260" i="1"/>
  <c r="K261" i="1"/>
  <c r="K262" i="1"/>
  <c r="K263" i="1"/>
  <c r="K264" i="1"/>
  <c r="K265" i="1"/>
  <c r="K266" i="1"/>
  <c r="K267" i="1"/>
  <c r="K268" i="1"/>
  <c r="K269" i="1"/>
  <c r="K270" i="1"/>
  <c r="K271" i="1"/>
  <c r="K272" i="1"/>
  <c r="K273" i="1"/>
  <c r="K274" i="1"/>
  <c r="K275" i="1"/>
  <c r="K276" i="1"/>
  <c r="K277" i="1"/>
  <c r="K278" i="1"/>
  <c r="K279" i="1"/>
  <c r="K280" i="1"/>
  <c r="K281" i="1"/>
  <c r="K282" i="1"/>
  <c r="K283" i="1"/>
  <c r="K284" i="1"/>
  <c r="K285" i="1"/>
  <c r="K286" i="1"/>
  <c r="K287" i="1"/>
  <c r="K288" i="1"/>
  <c r="K289" i="1"/>
  <c r="K290" i="1"/>
  <c r="K291" i="1"/>
  <c r="K292" i="1"/>
  <c r="K293" i="1"/>
  <c r="K294" i="1"/>
  <c r="K295" i="1"/>
  <c r="K296" i="1"/>
  <c r="K297" i="1"/>
  <c r="K298" i="1"/>
  <c r="K299" i="1"/>
  <c r="K300" i="1"/>
  <c r="K301" i="1"/>
  <c r="K302" i="1"/>
  <c r="K303" i="1"/>
  <c r="K304" i="1"/>
  <c r="K305" i="1"/>
  <c r="K306" i="1"/>
  <c r="K307" i="1"/>
  <c r="K308" i="1"/>
  <c r="K309" i="1"/>
  <c r="K310" i="1"/>
  <c r="K311" i="1"/>
  <c r="K312" i="1"/>
  <c r="K313" i="1"/>
  <c r="K314" i="1"/>
  <c r="K315" i="1"/>
  <c r="K316" i="1"/>
  <c r="K317" i="1"/>
  <c r="K318" i="1"/>
  <c r="K319" i="1"/>
  <c r="K320" i="1"/>
  <c r="K321" i="1"/>
  <c r="K322" i="1"/>
  <c r="K323" i="1"/>
  <c r="K324" i="1"/>
  <c r="K325" i="1"/>
  <c r="K326" i="1"/>
  <c r="K327" i="1"/>
  <c r="K328" i="1"/>
  <c r="K329" i="1"/>
  <c r="K330" i="1"/>
  <c r="K331" i="1"/>
  <c r="K332" i="1"/>
  <c r="K333" i="1"/>
  <c r="K334" i="1"/>
  <c r="K335" i="1"/>
  <c r="K336" i="1"/>
  <c r="K337" i="1"/>
  <c r="K338" i="1"/>
  <c r="K339" i="1"/>
  <c r="K340" i="1"/>
  <c r="K341" i="1"/>
  <c r="K342" i="1"/>
  <c r="K343" i="1"/>
  <c r="K344" i="1"/>
  <c r="K345" i="1"/>
  <c r="K346" i="1"/>
  <c r="K347" i="1"/>
  <c r="K348" i="1"/>
  <c r="K349" i="1"/>
  <c r="K350" i="1"/>
  <c r="K351" i="1"/>
  <c r="K352" i="1"/>
  <c r="K353" i="1"/>
  <c r="K354" i="1"/>
  <c r="K355" i="1"/>
  <c r="K356" i="1"/>
  <c r="K357" i="1"/>
  <c r="K358" i="1"/>
  <c r="K359" i="1"/>
  <c r="K360" i="1"/>
  <c r="K361" i="1"/>
  <c r="K362" i="1"/>
  <c r="K363" i="1"/>
  <c r="K364" i="1"/>
  <c r="K365" i="1"/>
  <c r="K366" i="1"/>
  <c r="K367" i="1"/>
  <c r="K368" i="1"/>
  <c r="K369" i="1"/>
  <c r="K370" i="1"/>
  <c r="K371" i="1"/>
  <c r="K372" i="1"/>
  <c r="K373" i="1"/>
  <c r="K374" i="1"/>
  <c r="K375" i="1"/>
  <c r="K376" i="1"/>
  <c r="K377" i="1"/>
  <c r="K378" i="1"/>
  <c r="K379" i="1"/>
  <c r="K380" i="1"/>
  <c r="K381" i="1"/>
  <c r="K382" i="1"/>
  <c r="K383" i="1"/>
  <c r="K384" i="1"/>
  <c r="K385" i="1"/>
  <c r="K386" i="1"/>
  <c r="K387" i="1"/>
  <c r="K388" i="1"/>
  <c r="K389" i="1"/>
  <c r="K390" i="1"/>
  <c r="K391" i="1"/>
  <c r="K392" i="1"/>
  <c r="K393" i="1"/>
  <c r="K394" i="1"/>
  <c r="K395" i="1"/>
  <c r="K396" i="1"/>
  <c r="K397" i="1"/>
  <c r="K398" i="1"/>
  <c r="K399" i="1"/>
  <c r="K400" i="1"/>
  <c r="K401" i="1"/>
  <c r="K402" i="1"/>
  <c r="K403" i="1"/>
  <c r="K404" i="1"/>
  <c r="K405" i="1"/>
  <c r="K406" i="1"/>
  <c r="K407" i="1"/>
  <c r="K408" i="1"/>
  <c r="K409" i="1"/>
  <c r="K410" i="1"/>
  <c r="K411" i="1"/>
  <c r="K412" i="1"/>
  <c r="K413" i="1"/>
  <c r="K414" i="1"/>
  <c r="K415" i="1"/>
  <c r="K416" i="1"/>
  <c r="K417" i="1"/>
  <c r="K418" i="1"/>
  <c r="K419" i="1"/>
  <c r="K420" i="1"/>
  <c r="K421" i="1"/>
  <c r="K422" i="1"/>
  <c r="K423" i="1"/>
  <c r="K424" i="1"/>
  <c r="K425" i="1"/>
  <c r="K426" i="1"/>
  <c r="K427" i="1"/>
  <c r="K428" i="1"/>
  <c r="K429" i="1"/>
  <c r="K430" i="1"/>
  <c r="K431" i="1"/>
  <c r="K432" i="1"/>
  <c r="K433" i="1"/>
  <c r="K434" i="1"/>
  <c r="K435" i="1"/>
  <c r="K436" i="1"/>
  <c r="K437" i="1"/>
  <c r="K438" i="1"/>
  <c r="K439" i="1"/>
  <c r="K440" i="1"/>
  <c r="K441" i="1"/>
  <c r="K442" i="1"/>
  <c r="K443" i="1"/>
  <c r="K444" i="1"/>
  <c r="K445" i="1"/>
  <c r="K446" i="1"/>
  <c r="K447" i="1"/>
  <c r="K448" i="1"/>
  <c r="K449" i="1"/>
  <c r="K450" i="1"/>
  <c r="K451" i="1"/>
  <c r="K452" i="1"/>
  <c r="K453" i="1"/>
  <c r="K454" i="1"/>
  <c r="K455" i="1"/>
  <c r="K456" i="1"/>
  <c r="K457" i="1"/>
  <c r="K458" i="1"/>
  <c r="K459" i="1"/>
  <c r="K460" i="1"/>
  <c r="K461" i="1"/>
  <c r="K462" i="1"/>
  <c r="K463" i="1"/>
  <c r="K464" i="1"/>
  <c r="K465" i="1"/>
  <c r="K466" i="1"/>
  <c r="K467" i="1"/>
  <c r="K468" i="1"/>
  <c r="K469" i="1"/>
  <c r="K470" i="1"/>
  <c r="K471" i="1"/>
  <c r="K472" i="1"/>
  <c r="K473" i="1"/>
  <c r="K474" i="1"/>
  <c r="K475" i="1"/>
  <c r="K476" i="1"/>
  <c r="K477" i="1"/>
  <c r="K478" i="1"/>
  <c r="K479" i="1"/>
  <c r="K480" i="1"/>
  <c r="K481" i="1"/>
  <c r="K482" i="1"/>
  <c r="K483" i="1"/>
  <c r="K484" i="1"/>
  <c r="K485" i="1"/>
  <c r="K486" i="1"/>
  <c r="K487" i="1"/>
  <c r="K488" i="1"/>
  <c r="K489" i="1"/>
  <c r="K490" i="1"/>
  <c r="K491" i="1"/>
  <c r="K492" i="1"/>
  <c r="K493" i="1"/>
  <c r="K494" i="1"/>
  <c r="K495" i="1"/>
  <c r="K496" i="1"/>
  <c r="K497" i="1"/>
  <c r="K498" i="1"/>
  <c r="K499" i="1"/>
  <c r="K500" i="1"/>
  <c r="K501" i="1"/>
  <c r="K502" i="1"/>
  <c r="K503" i="1"/>
  <c r="K504" i="1"/>
  <c r="K505" i="1"/>
  <c r="K506" i="1"/>
  <c r="K507" i="1"/>
  <c r="K508" i="1"/>
  <c r="K509" i="1"/>
  <c r="K510" i="1"/>
  <c r="K511" i="1"/>
  <c r="K512" i="1"/>
  <c r="K513" i="1"/>
  <c r="K514" i="1"/>
  <c r="K515" i="1"/>
  <c r="K516" i="1"/>
  <c r="K517" i="1"/>
  <c r="K518" i="1"/>
  <c r="K519" i="1"/>
  <c r="K520" i="1"/>
  <c r="K521" i="1"/>
  <c r="K522" i="1"/>
  <c r="K523" i="1"/>
  <c r="K524" i="1"/>
  <c r="K525" i="1"/>
  <c r="K526" i="1"/>
  <c r="K527" i="1"/>
  <c r="K528" i="1"/>
  <c r="K529" i="1"/>
  <c r="K530" i="1"/>
  <c r="K531" i="1"/>
  <c r="K532" i="1"/>
  <c r="K533" i="1"/>
  <c r="K534" i="1"/>
  <c r="K535" i="1"/>
  <c r="K536" i="1"/>
  <c r="K537" i="1"/>
  <c r="K538" i="1"/>
  <c r="K539" i="1"/>
  <c r="K540" i="1"/>
  <c r="K541" i="1"/>
  <c r="K542" i="1"/>
  <c r="K543" i="1"/>
  <c r="K544" i="1"/>
  <c r="K545" i="1"/>
  <c r="K546" i="1"/>
  <c r="K547" i="1"/>
  <c r="K548" i="1"/>
  <c r="K549" i="1"/>
  <c r="K550" i="1"/>
  <c r="K551" i="1"/>
  <c r="K552" i="1"/>
  <c r="K553" i="1"/>
  <c r="K554" i="1"/>
  <c r="K555" i="1"/>
  <c r="K556" i="1"/>
  <c r="K557" i="1"/>
  <c r="K558" i="1"/>
  <c r="K559" i="1"/>
  <c r="K560" i="1"/>
  <c r="K561" i="1"/>
  <c r="K562" i="1"/>
  <c r="K563" i="1"/>
  <c r="K564" i="1"/>
  <c r="K565" i="1"/>
  <c r="K566" i="1"/>
  <c r="K567" i="1"/>
  <c r="K568" i="1"/>
  <c r="K569" i="1"/>
  <c r="K570" i="1"/>
  <c r="K571" i="1"/>
  <c r="K572" i="1"/>
  <c r="K573" i="1"/>
  <c r="K574" i="1"/>
  <c r="K575" i="1"/>
  <c r="K576" i="1"/>
  <c r="K577" i="1"/>
  <c r="K578" i="1"/>
  <c r="K579" i="1"/>
  <c r="K580" i="1"/>
  <c r="K581" i="1"/>
  <c r="K582" i="1"/>
  <c r="K583" i="1"/>
  <c r="K584" i="1"/>
  <c r="K585" i="1"/>
  <c r="K586" i="1"/>
  <c r="K587" i="1"/>
  <c r="K588" i="1"/>
  <c r="K589" i="1"/>
  <c r="K590" i="1"/>
  <c r="K591" i="1"/>
  <c r="K592" i="1"/>
  <c r="K593" i="1"/>
  <c r="K594" i="1"/>
  <c r="K595" i="1"/>
  <c r="K596" i="1"/>
  <c r="K597" i="1"/>
  <c r="K598" i="1"/>
  <c r="K599" i="1"/>
  <c r="K600" i="1"/>
  <c r="K601" i="1"/>
  <c r="K602" i="1"/>
  <c r="K603" i="1"/>
  <c r="K604" i="1"/>
  <c r="K605" i="1"/>
  <c r="K606" i="1"/>
  <c r="K607" i="1"/>
  <c r="K608" i="1"/>
  <c r="K609" i="1"/>
  <c r="K610" i="1"/>
  <c r="K611" i="1"/>
  <c r="K612" i="1"/>
  <c r="K613" i="1"/>
  <c r="K614" i="1"/>
  <c r="K615" i="1"/>
  <c r="K616" i="1"/>
  <c r="K617" i="1"/>
  <c r="K618" i="1"/>
  <c r="K619" i="1"/>
  <c r="K620" i="1"/>
  <c r="K621" i="1"/>
  <c r="K622" i="1"/>
  <c r="K623" i="1"/>
  <c r="K624" i="1"/>
  <c r="K625" i="1"/>
  <c r="K626" i="1"/>
  <c r="K627" i="1"/>
  <c r="K628" i="1"/>
  <c r="K629" i="1"/>
  <c r="K630" i="1"/>
  <c r="K631" i="1"/>
  <c r="K632" i="1"/>
  <c r="K633" i="1"/>
  <c r="K634" i="1"/>
  <c r="K635" i="1"/>
  <c r="K636" i="1"/>
  <c r="K637" i="1"/>
  <c r="K638" i="1"/>
  <c r="K639" i="1"/>
  <c r="K640" i="1"/>
  <c r="K641" i="1"/>
  <c r="K642" i="1"/>
  <c r="K643" i="1"/>
  <c r="K644" i="1"/>
  <c r="K645" i="1"/>
  <c r="K646" i="1"/>
  <c r="K647" i="1"/>
  <c r="K648" i="1"/>
  <c r="K649" i="1"/>
  <c r="K650" i="1"/>
  <c r="K651" i="1"/>
  <c r="K652" i="1"/>
  <c r="K653" i="1"/>
  <c r="K654" i="1"/>
  <c r="K655" i="1"/>
  <c r="K656" i="1"/>
  <c r="K657" i="1"/>
  <c r="K658" i="1"/>
  <c r="K659" i="1"/>
  <c r="K660" i="1"/>
  <c r="K661" i="1"/>
  <c r="K662" i="1"/>
  <c r="K663" i="1"/>
  <c r="K664" i="1"/>
  <c r="K665" i="1"/>
  <c r="K666" i="1"/>
  <c r="K667" i="1"/>
  <c r="K668" i="1"/>
  <c r="K669" i="1"/>
  <c r="K670" i="1"/>
  <c r="K671" i="1"/>
  <c r="K672" i="1"/>
  <c r="K673" i="1"/>
  <c r="K674" i="1"/>
  <c r="K675" i="1"/>
  <c r="K676" i="1"/>
  <c r="K677" i="1"/>
  <c r="K678" i="1"/>
  <c r="K679" i="1"/>
  <c r="K680" i="1"/>
  <c r="K681" i="1"/>
  <c r="K682" i="1"/>
  <c r="K683" i="1"/>
  <c r="K684" i="1"/>
  <c r="K685" i="1"/>
  <c r="K686" i="1"/>
  <c r="K687" i="1"/>
  <c r="K688" i="1"/>
  <c r="K689" i="1"/>
  <c r="K690" i="1"/>
  <c r="K691" i="1"/>
  <c r="K692" i="1"/>
  <c r="K693" i="1"/>
  <c r="K694" i="1"/>
  <c r="K695" i="1"/>
  <c r="K696" i="1"/>
  <c r="K697" i="1"/>
  <c r="K698" i="1"/>
  <c r="K699" i="1"/>
  <c r="K700" i="1"/>
  <c r="K701" i="1"/>
  <c r="K702" i="1"/>
  <c r="K703" i="1"/>
  <c r="K704" i="1"/>
  <c r="K705" i="1"/>
  <c r="K706" i="1"/>
  <c r="K707" i="1"/>
  <c r="K708" i="1"/>
  <c r="K709" i="1"/>
  <c r="K710" i="1"/>
  <c r="K711" i="1"/>
  <c r="K712" i="1"/>
  <c r="K713" i="1"/>
  <c r="K714" i="1"/>
  <c r="K715" i="1"/>
  <c r="K716" i="1"/>
  <c r="K717" i="1"/>
  <c r="K718" i="1"/>
  <c r="K719" i="1"/>
  <c r="K720" i="1"/>
  <c r="K721" i="1"/>
  <c r="K722" i="1"/>
  <c r="K723" i="1"/>
  <c r="K724" i="1"/>
  <c r="K725" i="1"/>
  <c r="K726" i="1"/>
  <c r="K727" i="1"/>
  <c r="K728" i="1"/>
  <c r="K729" i="1"/>
  <c r="K730" i="1"/>
  <c r="K731" i="1"/>
  <c r="K732" i="1"/>
  <c r="K733" i="1"/>
  <c r="K734" i="1"/>
  <c r="K735" i="1"/>
  <c r="K736" i="1"/>
  <c r="K737" i="1"/>
  <c r="K738" i="1"/>
  <c r="K739" i="1"/>
  <c r="K740" i="1"/>
  <c r="K741" i="1"/>
  <c r="K742" i="1"/>
  <c r="K743" i="1"/>
  <c r="K744" i="1"/>
  <c r="K745" i="1"/>
  <c r="K746" i="1"/>
  <c r="K747" i="1"/>
  <c r="K748" i="1"/>
  <c r="K749" i="1"/>
  <c r="K750" i="1"/>
  <c r="K751" i="1"/>
  <c r="K752" i="1"/>
  <c r="K753" i="1"/>
  <c r="K754" i="1"/>
  <c r="K755" i="1"/>
  <c r="K756" i="1"/>
  <c r="K757" i="1"/>
  <c r="K758" i="1"/>
  <c r="K759" i="1"/>
  <c r="K760" i="1"/>
  <c r="K761" i="1"/>
  <c r="K762" i="1"/>
  <c r="K763" i="1"/>
  <c r="K764" i="1"/>
  <c r="K765" i="1"/>
  <c r="K766" i="1"/>
  <c r="K767" i="1"/>
  <c r="K768" i="1"/>
  <c r="K769" i="1"/>
  <c r="K770" i="1"/>
  <c r="K771" i="1"/>
  <c r="K772" i="1"/>
  <c r="K773" i="1"/>
  <c r="K774" i="1"/>
  <c r="K775" i="1"/>
  <c r="K776" i="1"/>
  <c r="K777" i="1"/>
  <c r="K778" i="1"/>
  <c r="K779" i="1"/>
  <c r="K780" i="1"/>
  <c r="K781" i="1"/>
  <c r="K782" i="1"/>
  <c r="K783" i="1"/>
  <c r="K784" i="1"/>
  <c r="K785" i="1"/>
  <c r="K786" i="1"/>
  <c r="K787" i="1"/>
  <c r="K788" i="1"/>
  <c r="K789" i="1"/>
  <c r="K790" i="1"/>
  <c r="K791" i="1"/>
  <c r="K792" i="1"/>
  <c r="K793" i="1"/>
  <c r="K794" i="1"/>
  <c r="K795" i="1"/>
  <c r="K796" i="1"/>
  <c r="K797" i="1"/>
  <c r="K798" i="1"/>
  <c r="K799" i="1"/>
  <c r="K800" i="1"/>
  <c r="K801" i="1"/>
  <c r="K802" i="1"/>
  <c r="K803" i="1"/>
  <c r="K804" i="1"/>
  <c r="K805" i="1"/>
  <c r="K806" i="1"/>
  <c r="K807" i="1"/>
  <c r="K808" i="1"/>
  <c r="K809" i="1"/>
  <c r="K810" i="1"/>
  <c r="K811" i="1"/>
  <c r="K812" i="1"/>
  <c r="K813" i="1"/>
  <c r="K814" i="1"/>
  <c r="K815" i="1"/>
  <c r="K816" i="1"/>
  <c r="K817" i="1"/>
  <c r="K818" i="1"/>
  <c r="K819" i="1"/>
  <c r="K820" i="1"/>
  <c r="K821" i="1"/>
  <c r="K822" i="1"/>
  <c r="K823" i="1"/>
  <c r="K824" i="1"/>
  <c r="K825" i="1"/>
  <c r="K826" i="1"/>
  <c r="K827" i="1"/>
  <c r="K828" i="1"/>
  <c r="K829" i="1"/>
  <c r="K830" i="1"/>
  <c r="K831" i="1"/>
  <c r="K832" i="1"/>
  <c r="K833" i="1"/>
  <c r="K834" i="1"/>
  <c r="K835" i="1"/>
  <c r="K836" i="1"/>
  <c r="K837" i="1"/>
  <c r="K838" i="1"/>
  <c r="K839" i="1"/>
  <c r="K840" i="1"/>
  <c r="K841" i="1"/>
  <c r="K842" i="1"/>
  <c r="K843" i="1"/>
  <c r="K844" i="1"/>
  <c r="K845" i="1"/>
  <c r="K846" i="1"/>
  <c r="K847" i="1"/>
  <c r="K848" i="1"/>
  <c r="K849" i="1"/>
  <c r="K850" i="1"/>
  <c r="K851" i="1"/>
  <c r="K852" i="1"/>
  <c r="K853" i="1"/>
  <c r="K854" i="1"/>
  <c r="K855" i="1"/>
  <c r="K856" i="1"/>
  <c r="K857" i="1"/>
  <c r="K858" i="1"/>
  <c r="K859" i="1"/>
  <c r="K860" i="1"/>
  <c r="K861" i="1"/>
  <c r="K862" i="1"/>
  <c r="K863" i="1"/>
  <c r="K864" i="1"/>
  <c r="K865" i="1"/>
  <c r="K866" i="1"/>
  <c r="K867" i="1"/>
  <c r="K868" i="1"/>
  <c r="K869" i="1"/>
  <c r="K870" i="1"/>
  <c r="K871" i="1"/>
  <c r="K872" i="1"/>
  <c r="K873" i="1"/>
  <c r="K874" i="1"/>
  <c r="K875" i="1"/>
  <c r="K876" i="1"/>
  <c r="K877" i="1"/>
  <c r="K878" i="1"/>
  <c r="K879" i="1"/>
  <c r="K880" i="1"/>
  <c r="K881" i="1"/>
  <c r="K882" i="1"/>
  <c r="K883" i="1"/>
  <c r="K884" i="1"/>
  <c r="K885" i="1"/>
  <c r="K886" i="1"/>
  <c r="K887" i="1"/>
  <c r="K888" i="1"/>
  <c r="K889" i="1"/>
  <c r="K890" i="1"/>
  <c r="K891" i="1"/>
  <c r="K892" i="1"/>
  <c r="K893" i="1"/>
  <c r="K894" i="1"/>
  <c r="K895" i="1"/>
  <c r="K896" i="1"/>
  <c r="K897" i="1"/>
  <c r="K898" i="1"/>
  <c r="K899" i="1"/>
  <c r="K900" i="1"/>
  <c r="K901" i="1"/>
  <c r="K902" i="1"/>
  <c r="K903" i="1"/>
  <c r="K904" i="1"/>
  <c r="K905" i="1"/>
  <c r="K906" i="1"/>
  <c r="K907" i="1"/>
  <c r="K908" i="1"/>
  <c r="K909" i="1"/>
  <c r="K910" i="1"/>
  <c r="K911" i="1"/>
  <c r="K912" i="1"/>
  <c r="K913" i="1"/>
  <c r="K914" i="1"/>
  <c r="K915" i="1"/>
  <c r="K916" i="1"/>
  <c r="K917" i="1"/>
  <c r="K918" i="1"/>
  <c r="K919" i="1"/>
  <c r="K920" i="1"/>
  <c r="K921" i="1"/>
  <c r="K922" i="1"/>
  <c r="K923" i="1"/>
  <c r="K924" i="1"/>
  <c r="K925" i="1"/>
  <c r="K926" i="1"/>
  <c r="K927" i="1"/>
  <c r="K928" i="1"/>
  <c r="K929" i="1"/>
  <c r="K930" i="1"/>
  <c r="K931" i="1"/>
  <c r="K932" i="1"/>
  <c r="K933" i="1"/>
  <c r="K934" i="1"/>
  <c r="K935" i="1"/>
  <c r="K936" i="1"/>
  <c r="K937" i="1"/>
  <c r="K938" i="1"/>
  <c r="K939" i="1"/>
  <c r="K940" i="1"/>
  <c r="K941" i="1"/>
  <c r="K942" i="1"/>
  <c r="K943" i="1"/>
  <c r="K944" i="1"/>
  <c r="K945" i="1"/>
  <c r="K946" i="1"/>
  <c r="K947" i="1"/>
  <c r="K948" i="1"/>
  <c r="K949" i="1"/>
  <c r="K950" i="1"/>
  <c r="K951" i="1"/>
  <c r="K952" i="1"/>
  <c r="K953" i="1"/>
  <c r="K954" i="1"/>
  <c r="K955" i="1"/>
  <c r="K956" i="1"/>
  <c r="K957" i="1"/>
  <c r="K958" i="1"/>
  <c r="K959" i="1"/>
  <c r="K960" i="1"/>
  <c r="K961" i="1"/>
  <c r="K962" i="1"/>
  <c r="K963" i="1"/>
  <c r="K964" i="1"/>
  <c r="K965" i="1"/>
  <c r="K966" i="1"/>
  <c r="K967" i="1"/>
  <c r="K968" i="1"/>
  <c r="K969" i="1"/>
  <c r="K970" i="1"/>
  <c r="K971" i="1"/>
  <c r="K972" i="1"/>
  <c r="K973" i="1"/>
  <c r="K974" i="1"/>
  <c r="K975" i="1"/>
  <c r="K976" i="1"/>
  <c r="K977" i="1"/>
  <c r="K978" i="1"/>
  <c r="K979" i="1"/>
  <c r="K980" i="1"/>
  <c r="K981" i="1"/>
  <c r="K982" i="1"/>
  <c r="K983" i="1"/>
  <c r="K984" i="1"/>
  <c r="K985" i="1"/>
  <c r="K986" i="1"/>
  <c r="K987" i="1"/>
  <c r="K988" i="1"/>
  <c r="K989" i="1"/>
  <c r="K990" i="1"/>
  <c r="K991" i="1"/>
  <c r="K992" i="1"/>
  <c r="K993" i="1"/>
  <c r="K994" i="1"/>
  <c r="K995" i="1"/>
  <c r="K996" i="1"/>
  <c r="K997" i="1"/>
  <c r="K998" i="1"/>
  <c r="K999" i="1"/>
  <c r="K1000" i="1"/>
  <c r="K1001" i="1"/>
  <c r="K1002" i="1"/>
  <c r="K1003" i="1"/>
  <c r="K1004" i="1"/>
  <c r="K1005" i="1"/>
  <c r="K1006" i="1"/>
  <c r="K1007" i="1"/>
  <c r="K1008" i="1"/>
  <c r="K1009" i="1"/>
  <c r="K1010" i="1"/>
  <c r="K1011" i="1"/>
  <c r="K1012" i="1"/>
  <c r="K1013" i="1"/>
  <c r="K1014" i="1"/>
  <c r="K1015" i="1"/>
  <c r="K1016" i="1"/>
  <c r="K1017" i="1"/>
  <c r="K1018" i="1"/>
  <c r="K1019" i="1"/>
  <c r="K1020" i="1"/>
  <c r="K1021" i="1"/>
  <c r="K1022" i="1"/>
  <c r="K1023" i="1"/>
  <c r="K1024" i="1"/>
  <c r="K1025" i="1"/>
  <c r="K1026" i="1"/>
  <c r="K1027" i="1"/>
  <c r="K1028" i="1"/>
  <c r="K1029" i="1"/>
  <c r="K1030" i="1"/>
  <c r="K1031" i="1"/>
  <c r="K1032" i="1"/>
  <c r="K1033" i="1"/>
  <c r="K1034" i="1"/>
  <c r="K1035" i="1"/>
  <c r="K1036" i="1"/>
  <c r="K1037" i="1"/>
  <c r="K1038" i="1"/>
  <c r="K1039" i="1"/>
  <c r="K1040" i="1"/>
  <c r="K1041" i="1"/>
  <c r="K1042" i="1"/>
  <c r="K1043" i="1"/>
  <c r="K1044" i="1"/>
  <c r="K1045" i="1"/>
  <c r="K1046" i="1"/>
  <c r="K1047" i="1"/>
  <c r="K1048" i="1"/>
  <c r="K1049" i="1"/>
  <c r="K1050" i="1"/>
  <c r="K1051" i="1"/>
  <c r="K1052" i="1"/>
  <c r="K1053" i="1"/>
  <c r="K1054" i="1"/>
  <c r="K1055" i="1"/>
  <c r="K1056" i="1"/>
  <c r="K1057" i="1"/>
  <c r="K1058" i="1"/>
  <c r="K1059" i="1"/>
  <c r="K1060" i="1"/>
  <c r="K1061" i="1"/>
  <c r="K1062" i="1"/>
  <c r="K1063" i="1"/>
  <c r="K1064" i="1"/>
  <c r="K1065" i="1"/>
  <c r="K1066" i="1"/>
  <c r="K1067" i="1"/>
  <c r="K1068" i="1"/>
  <c r="K1069" i="1"/>
  <c r="K1070" i="1"/>
  <c r="K1071" i="1"/>
  <c r="K1072" i="1"/>
  <c r="K1073" i="1"/>
  <c r="K1074" i="1"/>
  <c r="K1075" i="1"/>
  <c r="K1076" i="1"/>
  <c r="K1077" i="1"/>
  <c r="K1078" i="1"/>
  <c r="K1079" i="1"/>
  <c r="K1080" i="1"/>
  <c r="K1081" i="1"/>
  <c r="K1082" i="1"/>
  <c r="K1083" i="1"/>
  <c r="K1084" i="1"/>
  <c r="K1085" i="1"/>
  <c r="K1086" i="1"/>
  <c r="K1087" i="1"/>
  <c r="K1088" i="1"/>
  <c r="K1089" i="1"/>
  <c r="K1090" i="1"/>
  <c r="K1091" i="1"/>
  <c r="K1092" i="1"/>
  <c r="K1093" i="1"/>
  <c r="K1094" i="1"/>
  <c r="K1095" i="1"/>
  <c r="K1096" i="1"/>
  <c r="K1097" i="1"/>
  <c r="K1098" i="1"/>
  <c r="K1099" i="1"/>
  <c r="K1100" i="1"/>
  <c r="K1101" i="1"/>
  <c r="K1102" i="1"/>
  <c r="K1103" i="1"/>
  <c r="K1104" i="1"/>
  <c r="K1105" i="1"/>
  <c r="K1106" i="1"/>
  <c r="K1107" i="1"/>
  <c r="K1108" i="1"/>
  <c r="K1109" i="1"/>
  <c r="K1110" i="1"/>
  <c r="K1111" i="1"/>
  <c r="K1112" i="1"/>
  <c r="K1113" i="1"/>
  <c r="K1114" i="1"/>
  <c r="K1115" i="1"/>
  <c r="K1116" i="1"/>
  <c r="K1117" i="1"/>
  <c r="K1118" i="1"/>
  <c r="K1119" i="1"/>
  <c r="K1120" i="1"/>
  <c r="K1121" i="1"/>
  <c r="K1122" i="1"/>
  <c r="K1123" i="1"/>
  <c r="K1124" i="1"/>
  <c r="K1125" i="1"/>
  <c r="K1126" i="1"/>
  <c r="K1127" i="1"/>
  <c r="K1128" i="1"/>
  <c r="K1129" i="1"/>
  <c r="K1130" i="1"/>
  <c r="K1131" i="1"/>
  <c r="K1132" i="1"/>
  <c r="K1133" i="1"/>
  <c r="K1134" i="1"/>
  <c r="K1135" i="1"/>
  <c r="K1136" i="1"/>
  <c r="K1137" i="1"/>
  <c r="K1138" i="1"/>
  <c r="K1139" i="1"/>
  <c r="K1140" i="1"/>
  <c r="K1141" i="1"/>
  <c r="K1142" i="1"/>
  <c r="K1143" i="1"/>
  <c r="K1144" i="1"/>
  <c r="K1145" i="1"/>
  <c r="K1146" i="1"/>
  <c r="K1147" i="1"/>
  <c r="K1148" i="1"/>
  <c r="K1149" i="1"/>
  <c r="K1150" i="1"/>
  <c r="K1151" i="1"/>
  <c r="K1152" i="1"/>
  <c r="K1153" i="1"/>
  <c r="K1154" i="1"/>
  <c r="K1155" i="1"/>
  <c r="K1156" i="1"/>
  <c r="K1157" i="1"/>
  <c r="K1158" i="1"/>
  <c r="K1159" i="1"/>
  <c r="K1160" i="1"/>
  <c r="K1161" i="1"/>
  <c r="K1162" i="1"/>
  <c r="K1163" i="1"/>
  <c r="K1164" i="1"/>
  <c r="K1165" i="1"/>
  <c r="K1166" i="1"/>
  <c r="K1167" i="1"/>
  <c r="K1168" i="1"/>
  <c r="K1169" i="1"/>
  <c r="K1170" i="1"/>
  <c r="K1171" i="1"/>
  <c r="K1172" i="1"/>
  <c r="K1173" i="1"/>
  <c r="K1174" i="1"/>
  <c r="K1175" i="1"/>
  <c r="K1176" i="1"/>
  <c r="K1177" i="1"/>
  <c r="K1178" i="1"/>
  <c r="K1179" i="1"/>
  <c r="K1180" i="1"/>
  <c r="K1181" i="1"/>
  <c r="K1182" i="1"/>
  <c r="K1183" i="1"/>
  <c r="K1184" i="1"/>
  <c r="K1185" i="1"/>
  <c r="K1186" i="1"/>
  <c r="K1187" i="1"/>
  <c r="K1188" i="1"/>
  <c r="K1189" i="1"/>
  <c r="K1190" i="1"/>
  <c r="K1191" i="1"/>
  <c r="K1192" i="1"/>
  <c r="K1193" i="1"/>
  <c r="K1194" i="1"/>
  <c r="K1195" i="1"/>
  <c r="K1196" i="1"/>
  <c r="K1197" i="1"/>
  <c r="K1198" i="1"/>
  <c r="K1199" i="1"/>
  <c r="K1200" i="1"/>
  <c r="K1201" i="1"/>
  <c r="K1202" i="1"/>
  <c r="K1203" i="1"/>
  <c r="K1204" i="1"/>
  <c r="K1205" i="1"/>
  <c r="K1206" i="1"/>
  <c r="K1207" i="1"/>
  <c r="K1208" i="1"/>
  <c r="K1209" i="1"/>
  <c r="K1210" i="1"/>
  <c r="K1211" i="1"/>
  <c r="K1212" i="1"/>
  <c r="K1213" i="1"/>
  <c r="K1214" i="1"/>
  <c r="K1215" i="1"/>
  <c r="K1216" i="1"/>
  <c r="K1217" i="1"/>
  <c r="K1218" i="1"/>
  <c r="K1219" i="1"/>
  <c r="K1220" i="1"/>
  <c r="K1221" i="1"/>
  <c r="K1222" i="1"/>
  <c r="K1223" i="1"/>
  <c r="K1224" i="1"/>
  <c r="K1225" i="1"/>
  <c r="K1226" i="1"/>
  <c r="K1227" i="1"/>
  <c r="K1228" i="1"/>
  <c r="K1229" i="1"/>
  <c r="K1230" i="1"/>
  <c r="K1231" i="1"/>
  <c r="K1232" i="1"/>
  <c r="K1233" i="1"/>
  <c r="K1234" i="1"/>
  <c r="K1235" i="1"/>
  <c r="K1236" i="1"/>
  <c r="K1237" i="1"/>
  <c r="K1238" i="1"/>
  <c r="K1239" i="1"/>
  <c r="K1240" i="1"/>
  <c r="K1241" i="1"/>
  <c r="K1242" i="1"/>
  <c r="K1243" i="1"/>
  <c r="K1244" i="1"/>
  <c r="K1245" i="1"/>
  <c r="K1246" i="1"/>
  <c r="K1247" i="1"/>
  <c r="K1248" i="1"/>
  <c r="K1249" i="1"/>
  <c r="K1250" i="1"/>
  <c r="K1251" i="1"/>
  <c r="K1252" i="1"/>
  <c r="K1253" i="1"/>
  <c r="K1254" i="1"/>
  <c r="K1255" i="1"/>
  <c r="K1256" i="1"/>
  <c r="K1257" i="1"/>
  <c r="K1258" i="1"/>
  <c r="K1259" i="1"/>
  <c r="K1260" i="1"/>
  <c r="K1261" i="1"/>
  <c r="K1262" i="1"/>
  <c r="K1263" i="1"/>
  <c r="K1264" i="1"/>
  <c r="K1265" i="1"/>
  <c r="K1266" i="1"/>
  <c r="K1267" i="1"/>
  <c r="K1268" i="1"/>
  <c r="K1269" i="1"/>
  <c r="K1270" i="1"/>
  <c r="K1271" i="1"/>
  <c r="K1272" i="1"/>
  <c r="K1273" i="1"/>
  <c r="K1274" i="1"/>
  <c r="K1275" i="1"/>
  <c r="K1276" i="1"/>
  <c r="K1277" i="1"/>
  <c r="K1278" i="1"/>
  <c r="K1279" i="1"/>
  <c r="K1280" i="1"/>
  <c r="K1281" i="1"/>
  <c r="K1282" i="1"/>
  <c r="K1283" i="1"/>
  <c r="K1284" i="1"/>
  <c r="K1285" i="1"/>
  <c r="K1286" i="1"/>
  <c r="K1287" i="1"/>
  <c r="K1288" i="1"/>
  <c r="K1289" i="1"/>
  <c r="K1290" i="1"/>
  <c r="K1291" i="1"/>
  <c r="K1292" i="1"/>
  <c r="K1293" i="1"/>
  <c r="K1294" i="1"/>
  <c r="K1295" i="1"/>
  <c r="K1296" i="1"/>
  <c r="K1297" i="1"/>
  <c r="K1298" i="1"/>
  <c r="K1299" i="1"/>
  <c r="K1300" i="1"/>
  <c r="K1301" i="1"/>
  <c r="K1302" i="1"/>
  <c r="K1303" i="1"/>
  <c r="K1304" i="1"/>
  <c r="K1305" i="1"/>
  <c r="K1306" i="1"/>
  <c r="K1307" i="1"/>
  <c r="K1308" i="1"/>
  <c r="K1309" i="1"/>
  <c r="K1310" i="1"/>
  <c r="K1311" i="1"/>
  <c r="K1312" i="1"/>
  <c r="K1313" i="1"/>
  <c r="K1314" i="1"/>
  <c r="K1315" i="1"/>
  <c r="K1316" i="1"/>
  <c r="K1317" i="1"/>
  <c r="K1318" i="1"/>
  <c r="K1319" i="1"/>
  <c r="K1320" i="1"/>
  <c r="K1321" i="1"/>
  <c r="K1322" i="1"/>
  <c r="K1323" i="1"/>
  <c r="K1324" i="1"/>
  <c r="K1325" i="1"/>
  <c r="K1326" i="1"/>
  <c r="K1327" i="1"/>
  <c r="K1328" i="1"/>
  <c r="K1329" i="1"/>
  <c r="K1330" i="1"/>
  <c r="K1331" i="1"/>
  <c r="K1332" i="1"/>
  <c r="K1333" i="1"/>
  <c r="K1334" i="1"/>
  <c r="K1335" i="1"/>
  <c r="K1336" i="1"/>
  <c r="K1337" i="1"/>
  <c r="K1338" i="1"/>
  <c r="K1339" i="1"/>
  <c r="K1340" i="1"/>
  <c r="K1341" i="1"/>
  <c r="K1342" i="1"/>
  <c r="K1343" i="1"/>
  <c r="K1344" i="1"/>
  <c r="K1345" i="1"/>
  <c r="K1346" i="1"/>
  <c r="K1347" i="1"/>
  <c r="K1348" i="1"/>
  <c r="K1349" i="1"/>
  <c r="K1350" i="1"/>
  <c r="K1351" i="1"/>
  <c r="K1352" i="1"/>
  <c r="K1353" i="1"/>
  <c r="K1354" i="1"/>
  <c r="K1355" i="1"/>
  <c r="K1356" i="1"/>
  <c r="K1357" i="1"/>
  <c r="K1358" i="1"/>
  <c r="K1359" i="1"/>
  <c r="K1360" i="1"/>
  <c r="K1361" i="1"/>
  <c r="K1362" i="1"/>
  <c r="K1363" i="1"/>
  <c r="K1364" i="1"/>
  <c r="K1365" i="1"/>
  <c r="K1366" i="1"/>
  <c r="K1367" i="1"/>
  <c r="K1368" i="1"/>
  <c r="K1369" i="1"/>
  <c r="K1370" i="1"/>
  <c r="K1371" i="1"/>
  <c r="K1372" i="1"/>
  <c r="K1373" i="1"/>
  <c r="K1374" i="1"/>
  <c r="K1375" i="1"/>
  <c r="K1376" i="1"/>
  <c r="K1377" i="1"/>
  <c r="K1378" i="1"/>
  <c r="K1379" i="1"/>
  <c r="K1380" i="1"/>
  <c r="K1381" i="1"/>
  <c r="K1382" i="1"/>
  <c r="K1383" i="1"/>
  <c r="K1384" i="1"/>
  <c r="K1385" i="1"/>
  <c r="K1386" i="1"/>
  <c r="K1387" i="1"/>
  <c r="K1388" i="1"/>
  <c r="K1389" i="1"/>
  <c r="K1390" i="1"/>
  <c r="K1391" i="1"/>
  <c r="K1392" i="1"/>
  <c r="K1393" i="1"/>
  <c r="K1394" i="1"/>
  <c r="K1395" i="1"/>
  <c r="K1396" i="1"/>
  <c r="K1397" i="1"/>
  <c r="K1398" i="1"/>
  <c r="K1399" i="1"/>
  <c r="K1400" i="1"/>
  <c r="K1401" i="1"/>
  <c r="K1402" i="1"/>
  <c r="K1403" i="1"/>
  <c r="K1404" i="1"/>
  <c r="K1405" i="1"/>
  <c r="K1406" i="1"/>
  <c r="K1407" i="1"/>
  <c r="K1408" i="1"/>
  <c r="K1409" i="1"/>
  <c r="K1410" i="1"/>
  <c r="K1411" i="1"/>
  <c r="K1412" i="1"/>
  <c r="K1413" i="1"/>
  <c r="K1414" i="1"/>
  <c r="K1415" i="1"/>
  <c r="K1416" i="1"/>
  <c r="K1417" i="1"/>
  <c r="K1418" i="1"/>
  <c r="K1419" i="1"/>
  <c r="K1420" i="1"/>
  <c r="K1421" i="1"/>
  <c r="K1422" i="1"/>
  <c r="K1423" i="1"/>
  <c r="K1424" i="1"/>
  <c r="K1425" i="1"/>
  <c r="K1426" i="1"/>
  <c r="K1427" i="1"/>
  <c r="K1428" i="1"/>
  <c r="K1429" i="1"/>
  <c r="K1430" i="1"/>
  <c r="K1431" i="1"/>
  <c r="K1432" i="1"/>
  <c r="K1433" i="1"/>
  <c r="K1434" i="1"/>
  <c r="K1435" i="1"/>
  <c r="K1436" i="1"/>
  <c r="K1437" i="1"/>
  <c r="K1438" i="1"/>
  <c r="K1439" i="1"/>
  <c r="K1440" i="1"/>
  <c r="K1441" i="1"/>
  <c r="K1442" i="1"/>
  <c r="K1443" i="1"/>
  <c r="K1444" i="1"/>
  <c r="K1445" i="1"/>
  <c r="K1446" i="1"/>
  <c r="K1447" i="1"/>
  <c r="K1448" i="1"/>
  <c r="K1449" i="1"/>
  <c r="K1450" i="1"/>
  <c r="K1451" i="1"/>
  <c r="K1452" i="1"/>
  <c r="K1453" i="1"/>
  <c r="K1454" i="1"/>
  <c r="K1455" i="1"/>
  <c r="K1456" i="1"/>
  <c r="K1457" i="1"/>
  <c r="K1458" i="1"/>
  <c r="K1459" i="1"/>
  <c r="K1460" i="1"/>
  <c r="K1461" i="1"/>
  <c r="K1462" i="1"/>
  <c r="K1463" i="1"/>
  <c r="K1464" i="1"/>
  <c r="K1465" i="1"/>
  <c r="K1466" i="1"/>
  <c r="K1467" i="1"/>
  <c r="K1468" i="1"/>
  <c r="K1469" i="1"/>
  <c r="K1470" i="1"/>
  <c r="K1471" i="1"/>
  <c r="K1472" i="1"/>
  <c r="K1473" i="1"/>
  <c r="K1474" i="1"/>
  <c r="K1475" i="1"/>
  <c r="K1476" i="1"/>
  <c r="K1477" i="1"/>
  <c r="K1478" i="1"/>
  <c r="K1479" i="1"/>
  <c r="K1480" i="1"/>
  <c r="K1481" i="1"/>
  <c r="K1482" i="1"/>
  <c r="K1483" i="1"/>
  <c r="K1484" i="1"/>
  <c r="K1485" i="1"/>
  <c r="K1486" i="1"/>
  <c r="K1487" i="1"/>
  <c r="K1488" i="1"/>
  <c r="K1489" i="1"/>
  <c r="K1490" i="1"/>
  <c r="K1491" i="1"/>
  <c r="K1492" i="1"/>
  <c r="K1493" i="1"/>
  <c r="K1494" i="1"/>
  <c r="K1495" i="1"/>
  <c r="K1496" i="1"/>
  <c r="K1497" i="1"/>
  <c r="K1498" i="1"/>
  <c r="K1499" i="1"/>
  <c r="K1500" i="1"/>
  <c r="K1501" i="1"/>
  <c r="K1502" i="1"/>
  <c r="K1503" i="1"/>
  <c r="K1504" i="1"/>
  <c r="K1505" i="1"/>
  <c r="K1506" i="1"/>
  <c r="K1507" i="1"/>
  <c r="K1508" i="1"/>
  <c r="K1509" i="1"/>
  <c r="K1510" i="1"/>
  <c r="K1511" i="1"/>
  <c r="K1512" i="1"/>
  <c r="K1513" i="1"/>
  <c r="K1514" i="1"/>
  <c r="K1515" i="1"/>
  <c r="K1516" i="1"/>
  <c r="K1517" i="1"/>
  <c r="K1518" i="1"/>
  <c r="K1519" i="1"/>
  <c r="K1520" i="1"/>
  <c r="K1521" i="1"/>
  <c r="K1522" i="1"/>
  <c r="K1523" i="1"/>
  <c r="K1524" i="1"/>
  <c r="K1525" i="1"/>
  <c r="K1526" i="1"/>
  <c r="K1527" i="1"/>
  <c r="K1528" i="1"/>
  <c r="K1529" i="1"/>
  <c r="K1530" i="1"/>
  <c r="K1531" i="1"/>
  <c r="K1532" i="1"/>
  <c r="K1533" i="1"/>
  <c r="K1534" i="1"/>
  <c r="K1535" i="1"/>
  <c r="K1536" i="1"/>
  <c r="K1537" i="1"/>
  <c r="K1538" i="1"/>
  <c r="K1539" i="1"/>
  <c r="K1540" i="1"/>
  <c r="K1541" i="1"/>
  <c r="K1542" i="1"/>
  <c r="K1543" i="1"/>
  <c r="K1544" i="1"/>
  <c r="K1545" i="1"/>
  <c r="K1546" i="1"/>
  <c r="K1547" i="1"/>
  <c r="K1548" i="1"/>
  <c r="K1549" i="1"/>
  <c r="K1550" i="1"/>
  <c r="K1551" i="1"/>
  <c r="K1552" i="1"/>
  <c r="K1553" i="1"/>
  <c r="K1554" i="1"/>
  <c r="K1555" i="1"/>
  <c r="K1556" i="1"/>
  <c r="K1557" i="1"/>
  <c r="K1558" i="1"/>
  <c r="K1559" i="1"/>
  <c r="K1560" i="1"/>
  <c r="K1561" i="1"/>
  <c r="K1562" i="1"/>
  <c r="K1563" i="1"/>
  <c r="K1564" i="1"/>
  <c r="K1565" i="1"/>
  <c r="K1566" i="1"/>
  <c r="K1567" i="1"/>
  <c r="K1568" i="1"/>
  <c r="K1569" i="1"/>
  <c r="K1570" i="1"/>
  <c r="K1571" i="1"/>
  <c r="K1572" i="1"/>
  <c r="K1573" i="1"/>
  <c r="K1574" i="1"/>
  <c r="K1575" i="1"/>
  <c r="K1576" i="1"/>
  <c r="K1577" i="1"/>
  <c r="K1578" i="1"/>
  <c r="K1579" i="1"/>
  <c r="K1580" i="1"/>
  <c r="K1581" i="1"/>
  <c r="K1582" i="1"/>
  <c r="K1583" i="1"/>
  <c r="K1584" i="1"/>
  <c r="K1585" i="1"/>
  <c r="K1586" i="1"/>
  <c r="K1587" i="1"/>
  <c r="K1588" i="1"/>
  <c r="K1589" i="1"/>
  <c r="K1590" i="1"/>
  <c r="K1591" i="1"/>
  <c r="K1592" i="1"/>
  <c r="K1593" i="1"/>
  <c r="K1594" i="1"/>
  <c r="K1595" i="1"/>
  <c r="K1596" i="1"/>
  <c r="K1597" i="1"/>
  <c r="K1598" i="1"/>
  <c r="K1599" i="1"/>
  <c r="K1600" i="1"/>
  <c r="K1601" i="1"/>
  <c r="K1602" i="1"/>
  <c r="K1603" i="1"/>
  <c r="K1604" i="1"/>
  <c r="K1605" i="1"/>
  <c r="K1606" i="1"/>
  <c r="K1607" i="1"/>
  <c r="K1608" i="1"/>
  <c r="K1609" i="1"/>
  <c r="K1610" i="1"/>
  <c r="K1611" i="1"/>
  <c r="K1612" i="1"/>
  <c r="K1613" i="1"/>
  <c r="K1614" i="1"/>
  <c r="K1615" i="1"/>
  <c r="K1616" i="1"/>
  <c r="K1617" i="1"/>
  <c r="K1618" i="1"/>
  <c r="K1619" i="1"/>
  <c r="K1620" i="1"/>
  <c r="K1621" i="1"/>
  <c r="K1622" i="1"/>
  <c r="K1623" i="1"/>
  <c r="K1624" i="1"/>
  <c r="K1625" i="1"/>
  <c r="K1626" i="1"/>
  <c r="K1627" i="1"/>
  <c r="K1628" i="1"/>
  <c r="K1629" i="1"/>
  <c r="K1630" i="1"/>
  <c r="K1631" i="1"/>
  <c r="K1632" i="1"/>
  <c r="K1633" i="1"/>
  <c r="K1634" i="1"/>
  <c r="K1635" i="1"/>
  <c r="K1636" i="1"/>
  <c r="K1637" i="1"/>
  <c r="K1638" i="1"/>
  <c r="K1639" i="1"/>
  <c r="K1640" i="1"/>
  <c r="K1641" i="1"/>
  <c r="K1642" i="1"/>
  <c r="K1643" i="1"/>
  <c r="K1644" i="1"/>
  <c r="K1645" i="1"/>
  <c r="K1646" i="1"/>
  <c r="K1647" i="1"/>
  <c r="K1648" i="1"/>
  <c r="O1648" i="1" s="1"/>
  <c r="K1649" i="1"/>
  <c r="O1649" i="1" s="1"/>
  <c r="K1650" i="1"/>
  <c r="K1651" i="1"/>
  <c r="K1652" i="1"/>
  <c r="O1652" i="1" s="1"/>
  <c r="K1653" i="1"/>
  <c r="O1653" i="1" s="1"/>
  <c r="K1654" i="1"/>
  <c r="K1655" i="1"/>
  <c r="K1656" i="1"/>
  <c r="O1656" i="1" s="1"/>
  <c r="K1657" i="1"/>
  <c r="O1657" i="1" s="1"/>
  <c r="K1658" i="1"/>
  <c r="K1659" i="1"/>
  <c r="K1660" i="1"/>
  <c r="O1660" i="1" s="1"/>
  <c r="K1661" i="1"/>
  <c r="O1661" i="1" s="1"/>
  <c r="K1662" i="1"/>
  <c r="K1663" i="1"/>
  <c r="K1664" i="1"/>
  <c r="O1664" i="1" s="1"/>
  <c r="K1665" i="1"/>
  <c r="O1665" i="1" s="1"/>
  <c r="K1666" i="1"/>
  <c r="K1667" i="1"/>
  <c r="K1668" i="1"/>
  <c r="O1668" i="1" s="1"/>
  <c r="K1669" i="1"/>
  <c r="O1669" i="1" s="1"/>
  <c r="K1670" i="1"/>
  <c r="K1671" i="1"/>
  <c r="K1672" i="1"/>
  <c r="O1672" i="1" s="1"/>
  <c r="K1673" i="1"/>
  <c r="O1673" i="1" s="1"/>
  <c r="K1674" i="1"/>
  <c r="K1675" i="1"/>
  <c r="K1676" i="1"/>
  <c r="O1676" i="1" s="1"/>
  <c r="K1677" i="1"/>
  <c r="O1677" i="1" s="1"/>
  <c r="K1678" i="1"/>
  <c r="K1679" i="1"/>
  <c r="K1680" i="1"/>
  <c r="O1680" i="1" s="1"/>
  <c r="K1681" i="1"/>
  <c r="O1681" i="1" s="1"/>
  <c r="K1682" i="1"/>
  <c r="K1683" i="1"/>
  <c r="K1684" i="1"/>
  <c r="O1684" i="1" s="1"/>
  <c r="K1685" i="1"/>
  <c r="O1685" i="1" s="1"/>
  <c r="K1686" i="1"/>
  <c r="K1687" i="1"/>
  <c r="K1688" i="1"/>
  <c r="O1688" i="1" s="1"/>
  <c r="K1689" i="1"/>
  <c r="O1689" i="1" s="1"/>
  <c r="K1690" i="1"/>
  <c r="K1691" i="1"/>
  <c r="K1692" i="1"/>
  <c r="O1692" i="1" s="1"/>
  <c r="K1693" i="1"/>
  <c r="O1693" i="1" s="1"/>
  <c r="K1694" i="1"/>
  <c r="K1695" i="1"/>
  <c r="K1696" i="1"/>
  <c r="O1696" i="1" s="1"/>
  <c r="K1697" i="1"/>
  <c r="O1697" i="1" s="1"/>
  <c r="K1698" i="1"/>
  <c r="K1699" i="1"/>
  <c r="K1700" i="1"/>
  <c r="O1700" i="1" s="1"/>
  <c r="K1701" i="1"/>
  <c r="O1701" i="1" s="1"/>
  <c r="K1702" i="1"/>
  <c r="K1703" i="1"/>
  <c r="K1704" i="1"/>
  <c r="O1704" i="1" s="1"/>
  <c r="K1705" i="1"/>
  <c r="O1705" i="1" s="1"/>
  <c r="K1706" i="1"/>
  <c r="K1707" i="1"/>
  <c r="K1708" i="1"/>
  <c r="O1708" i="1" s="1"/>
  <c r="K1709" i="1"/>
  <c r="O1709" i="1" s="1"/>
  <c r="K1710" i="1"/>
  <c r="K1711" i="1"/>
  <c r="K1712" i="1"/>
  <c r="O1712" i="1" s="1"/>
  <c r="K1713" i="1"/>
  <c r="O1713" i="1" s="1"/>
  <c r="K1714" i="1"/>
  <c r="K1715" i="1"/>
  <c r="K1716" i="1"/>
  <c r="O1716" i="1" s="1"/>
  <c r="K1717" i="1"/>
  <c r="O1717" i="1" s="1"/>
  <c r="K1718" i="1"/>
  <c r="K1719" i="1"/>
  <c r="K1720" i="1"/>
  <c r="O1720" i="1" s="1"/>
  <c r="K1721" i="1"/>
  <c r="O1721" i="1" s="1"/>
  <c r="K1722" i="1"/>
  <c r="K1723" i="1"/>
  <c r="K1724" i="1"/>
  <c r="O1724" i="1" s="1"/>
  <c r="K1725" i="1"/>
  <c r="O1725" i="1" s="1"/>
  <c r="K1726" i="1"/>
  <c r="K1727" i="1"/>
  <c r="K1728" i="1"/>
  <c r="O1728" i="1" s="1"/>
  <c r="K1729" i="1"/>
  <c r="O1729" i="1" s="1"/>
  <c r="K1730" i="1"/>
  <c r="K1731" i="1"/>
  <c r="K1732" i="1"/>
  <c r="O1732" i="1" s="1"/>
  <c r="K1733" i="1"/>
  <c r="O1733" i="1" s="1"/>
  <c r="K1734" i="1"/>
  <c r="K1735" i="1"/>
  <c r="K1736" i="1"/>
  <c r="O1736" i="1" s="1"/>
  <c r="K1737" i="1"/>
  <c r="O1737" i="1" s="1"/>
  <c r="K1738" i="1"/>
  <c r="K1739" i="1"/>
  <c r="K1740" i="1"/>
  <c r="O1740" i="1" s="1"/>
  <c r="K1741" i="1"/>
  <c r="O1741" i="1" s="1"/>
  <c r="K1742" i="1"/>
  <c r="K1743" i="1"/>
  <c r="K1744" i="1"/>
  <c r="O1744" i="1" s="1"/>
  <c r="K1745" i="1"/>
  <c r="O1745" i="1" s="1"/>
  <c r="K1746" i="1"/>
  <c r="K1747" i="1"/>
  <c r="K1748" i="1"/>
  <c r="O1748" i="1" s="1"/>
  <c r="K1749" i="1"/>
  <c r="O1749" i="1" s="1"/>
  <c r="K1750" i="1"/>
  <c r="K1751" i="1"/>
  <c r="K1752" i="1"/>
  <c r="O1752" i="1" s="1"/>
  <c r="K1753" i="1"/>
  <c r="O1753" i="1" s="1"/>
  <c r="K1754" i="1"/>
  <c r="K1755" i="1"/>
  <c r="K1756" i="1"/>
  <c r="O1756" i="1" s="1"/>
  <c r="K1757" i="1"/>
  <c r="O1757" i="1" s="1"/>
  <c r="K1758" i="1"/>
  <c r="K1759" i="1"/>
  <c r="K1760" i="1"/>
  <c r="O1760" i="1" s="1"/>
  <c r="K1761" i="1"/>
  <c r="O1761" i="1" s="1"/>
  <c r="K1762" i="1"/>
  <c r="K1763" i="1"/>
  <c r="K1764" i="1"/>
  <c r="O1764" i="1" s="1"/>
  <c r="K1765" i="1"/>
  <c r="O1765" i="1" s="1"/>
  <c r="K1766" i="1"/>
  <c r="K1767" i="1"/>
  <c r="K1768" i="1"/>
  <c r="O1768" i="1" s="1"/>
  <c r="K1769" i="1"/>
  <c r="O1769" i="1" s="1"/>
  <c r="K1770" i="1"/>
  <c r="K1771" i="1"/>
  <c r="K1772" i="1"/>
  <c r="O1772" i="1" s="1"/>
  <c r="K1773" i="1"/>
  <c r="O1773" i="1" s="1"/>
  <c r="K1774" i="1"/>
  <c r="K1775" i="1"/>
  <c r="K1776" i="1"/>
  <c r="O1776" i="1" s="1"/>
  <c r="K1777" i="1"/>
  <c r="O1777" i="1" s="1"/>
  <c r="K1778" i="1"/>
  <c r="K1779" i="1"/>
  <c r="K1780" i="1"/>
  <c r="O1780" i="1" s="1"/>
  <c r="K1781" i="1"/>
  <c r="O1781" i="1" s="1"/>
  <c r="K1782" i="1"/>
  <c r="K1783" i="1"/>
  <c r="K1784" i="1"/>
  <c r="O1784" i="1" s="1"/>
  <c r="K1785" i="1"/>
  <c r="O1785" i="1" s="1"/>
  <c r="K1786" i="1"/>
  <c r="K1787" i="1"/>
  <c r="K1788" i="1"/>
  <c r="O1788" i="1" s="1"/>
  <c r="K1789" i="1"/>
  <c r="O1789" i="1" s="1"/>
  <c r="K1790" i="1"/>
  <c r="K1791" i="1"/>
  <c r="K1792" i="1"/>
  <c r="O1792" i="1" s="1"/>
  <c r="K1793" i="1"/>
  <c r="O1793" i="1" s="1"/>
  <c r="K1794" i="1"/>
  <c r="K1795" i="1"/>
  <c r="K1796" i="1"/>
  <c r="O1796" i="1" s="1"/>
  <c r="K1797" i="1"/>
  <c r="O1797" i="1" s="1"/>
  <c r="K1798" i="1"/>
  <c r="K1799" i="1"/>
  <c r="K1800" i="1"/>
  <c r="O1800" i="1" s="1"/>
  <c r="K1801" i="1"/>
  <c r="O1801" i="1" s="1"/>
  <c r="K1802" i="1"/>
  <c r="K1803" i="1"/>
  <c r="K1804" i="1"/>
  <c r="O1804" i="1" s="1"/>
  <c r="K1805" i="1"/>
  <c r="O1805" i="1" s="1"/>
  <c r="K1806" i="1"/>
  <c r="K1807" i="1"/>
  <c r="K1808" i="1"/>
  <c r="O1808" i="1" s="1"/>
  <c r="K1809" i="1"/>
  <c r="O1809" i="1" s="1"/>
  <c r="K1810" i="1"/>
  <c r="K1811" i="1"/>
  <c r="K1812" i="1"/>
  <c r="O1812" i="1" s="1"/>
  <c r="K1813" i="1"/>
  <c r="O1813" i="1" s="1"/>
  <c r="K1814" i="1"/>
  <c r="K1815" i="1"/>
  <c r="K1816" i="1"/>
  <c r="O1816" i="1" s="1"/>
  <c r="K1817" i="1"/>
  <c r="O1817" i="1" s="1"/>
  <c r="K1818" i="1"/>
  <c r="K1819" i="1"/>
  <c r="K1820" i="1"/>
  <c r="O1820" i="1" s="1"/>
  <c r="K1821" i="1"/>
  <c r="O1821" i="1" s="1"/>
  <c r="K1822" i="1"/>
  <c r="K1823" i="1"/>
  <c r="K1824" i="1"/>
  <c r="O1824" i="1" s="1"/>
  <c r="K1825" i="1"/>
  <c r="O1825" i="1" s="1"/>
  <c r="K1826" i="1"/>
  <c r="K1827" i="1"/>
  <c r="K1828" i="1"/>
  <c r="O1828" i="1" s="1"/>
  <c r="K1829" i="1"/>
  <c r="O1829" i="1" s="1"/>
  <c r="K1830" i="1"/>
  <c r="K1831" i="1"/>
  <c r="K1832" i="1"/>
  <c r="O1832" i="1" s="1"/>
  <c r="K1833" i="1"/>
  <c r="O1833" i="1" s="1"/>
  <c r="K1834" i="1"/>
  <c r="K1835" i="1"/>
  <c r="K1836" i="1"/>
  <c r="O1836" i="1" s="1"/>
  <c r="K1837" i="1"/>
  <c r="O1837" i="1" s="1"/>
  <c r="K1838" i="1"/>
  <c r="K1839" i="1"/>
  <c r="K1840" i="1"/>
  <c r="O1840" i="1" s="1"/>
  <c r="K1841" i="1"/>
  <c r="O1841" i="1" s="1"/>
  <c r="K1842" i="1"/>
  <c r="K1843" i="1"/>
  <c r="K1844" i="1"/>
  <c r="O1844" i="1" s="1"/>
  <c r="K1845" i="1"/>
  <c r="O1845" i="1" s="1"/>
  <c r="K1846" i="1"/>
  <c r="K1847" i="1"/>
  <c r="K1848" i="1"/>
  <c r="O1848" i="1" s="1"/>
  <c r="K1849" i="1"/>
  <c r="O1849" i="1" s="1"/>
  <c r="K1850" i="1"/>
  <c r="K1851" i="1"/>
  <c r="K1852" i="1"/>
  <c r="O1852" i="1" s="1"/>
  <c r="K1853" i="1"/>
  <c r="O1853" i="1" s="1"/>
  <c r="K1854" i="1"/>
  <c r="K1855" i="1"/>
  <c r="K1856" i="1"/>
  <c r="O1856" i="1" s="1"/>
  <c r="K1857" i="1"/>
  <c r="O1857" i="1" s="1"/>
  <c r="K1858" i="1"/>
  <c r="K1859" i="1"/>
  <c r="K1860" i="1"/>
  <c r="O1860" i="1" s="1"/>
  <c r="K1861" i="1"/>
  <c r="O1861" i="1" s="1"/>
  <c r="K1862" i="1"/>
  <c r="K1863" i="1"/>
  <c r="K1864" i="1"/>
  <c r="O1864" i="1" s="1"/>
  <c r="K1865" i="1"/>
  <c r="O1865" i="1" s="1"/>
  <c r="K1866" i="1"/>
  <c r="K1867" i="1"/>
  <c r="K1868" i="1"/>
  <c r="O1868" i="1" s="1"/>
  <c r="K1869" i="1"/>
  <c r="O1869" i="1" s="1"/>
  <c r="K1870" i="1"/>
  <c r="K1871" i="1"/>
  <c r="K1872" i="1"/>
  <c r="O1872" i="1" s="1"/>
  <c r="K1873" i="1"/>
  <c r="O1873" i="1" s="1"/>
  <c r="K1874" i="1"/>
  <c r="K1875" i="1"/>
  <c r="K1876" i="1"/>
  <c r="O1876" i="1" s="1"/>
  <c r="K1877" i="1"/>
  <c r="O1877" i="1" s="1"/>
  <c r="K1878" i="1"/>
  <c r="K1879" i="1"/>
  <c r="K1880" i="1"/>
  <c r="O1880" i="1" s="1"/>
  <c r="K1881" i="1"/>
  <c r="O1881" i="1" s="1"/>
  <c r="K1882" i="1"/>
  <c r="K1883" i="1"/>
  <c r="K1884" i="1"/>
  <c r="O1884" i="1" s="1"/>
  <c r="K1885" i="1"/>
  <c r="O1885" i="1" s="1"/>
  <c r="K1886" i="1"/>
  <c r="K1887" i="1"/>
  <c r="K1888" i="1"/>
  <c r="O1888" i="1" s="1"/>
  <c r="K1889" i="1"/>
  <c r="O1889" i="1" s="1"/>
  <c r="K1890" i="1"/>
  <c r="K1891" i="1"/>
  <c r="K1892" i="1"/>
  <c r="O1892" i="1" s="1"/>
  <c r="K1893" i="1"/>
  <c r="O1893" i="1" s="1"/>
  <c r="K1894" i="1"/>
  <c r="K1895" i="1"/>
  <c r="K1896" i="1"/>
  <c r="O1896" i="1" s="1"/>
  <c r="K1897" i="1"/>
  <c r="O1897" i="1" s="1"/>
  <c r="K1898" i="1"/>
  <c r="K1899" i="1"/>
  <c r="K1900" i="1"/>
  <c r="O1900" i="1" s="1"/>
  <c r="K1901" i="1"/>
  <c r="O1901" i="1" s="1"/>
  <c r="K1902" i="1"/>
  <c r="K1903" i="1"/>
  <c r="K1904" i="1"/>
  <c r="O1904" i="1" s="1"/>
  <c r="K1905" i="1"/>
  <c r="O1905" i="1" s="1"/>
  <c r="K1906" i="1"/>
  <c r="O1906" i="1" s="1"/>
  <c r="K1907" i="1"/>
  <c r="O1907" i="1" s="1"/>
  <c r="K1908" i="1"/>
  <c r="O1908" i="1" s="1"/>
  <c r="K1909" i="1"/>
  <c r="O1909" i="1" s="1"/>
  <c r="K1910" i="1"/>
  <c r="O1910" i="1" s="1"/>
  <c r="K1911" i="1"/>
  <c r="O1911" i="1" s="1"/>
  <c r="K1912" i="1"/>
  <c r="O1912" i="1" s="1"/>
  <c r="K1913" i="1"/>
  <c r="O1913" i="1" s="1"/>
  <c r="K1914" i="1"/>
  <c r="O1914" i="1" s="1"/>
  <c r="K1915" i="1"/>
  <c r="O1915" i="1" s="1"/>
  <c r="K1916" i="1"/>
  <c r="O1916" i="1" s="1"/>
  <c r="K1917" i="1"/>
  <c r="O1917" i="1" s="1"/>
  <c r="K1918" i="1"/>
  <c r="O1918" i="1" s="1"/>
  <c r="K1919" i="1"/>
  <c r="O1919" i="1" s="1"/>
  <c r="K1920" i="1"/>
  <c r="O1920" i="1" s="1"/>
  <c r="K1921" i="1"/>
  <c r="O1921" i="1" s="1"/>
  <c r="K1922" i="1"/>
  <c r="O1922" i="1" s="1"/>
  <c r="K1923" i="1"/>
  <c r="O1923" i="1" s="1"/>
  <c r="K1924" i="1"/>
  <c r="O1924" i="1" s="1"/>
  <c r="K1925" i="1"/>
  <c r="O1925" i="1" s="1"/>
  <c r="K1926" i="1"/>
  <c r="O1926" i="1" s="1"/>
  <c r="K1927" i="1"/>
  <c r="O1927" i="1" s="1"/>
  <c r="K1928" i="1"/>
  <c r="O1928" i="1" s="1"/>
  <c r="K1929" i="1"/>
  <c r="O1929" i="1" s="1"/>
  <c r="K1930" i="1"/>
  <c r="O1930" i="1" s="1"/>
  <c r="K1931" i="1"/>
  <c r="O1931" i="1" s="1"/>
  <c r="K1932" i="1"/>
  <c r="O1932" i="1" s="1"/>
  <c r="K1933" i="1"/>
  <c r="O1933" i="1" s="1"/>
  <c r="K1934" i="1"/>
  <c r="O1934" i="1" s="1"/>
  <c r="K1935" i="1"/>
  <c r="O1935" i="1" s="1"/>
  <c r="K1936" i="1"/>
  <c r="O1936" i="1" s="1"/>
  <c r="K1937" i="1"/>
  <c r="O1937" i="1" s="1"/>
  <c r="K1938" i="1"/>
  <c r="O1938" i="1" s="1"/>
  <c r="K1939" i="1"/>
  <c r="O1939" i="1" s="1"/>
  <c r="K1940" i="1"/>
  <c r="O1940" i="1" s="1"/>
  <c r="K1941" i="1"/>
  <c r="O1941" i="1" s="1"/>
  <c r="K1942" i="1"/>
  <c r="O1942" i="1" s="1"/>
  <c r="K1943" i="1"/>
  <c r="O1943" i="1" s="1"/>
  <c r="K1944" i="1"/>
  <c r="O1944" i="1" s="1"/>
  <c r="K1945" i="1"/>
  <c r="O1945" i="1" s="1"/>
  <c r="K1946" i="1"/>
  <c r="O1946" i="1" s="1"/>
  <c r="K1947" i="1"/>
  <c r="O1947" i="1" s="1"/>
  <c r="K1948" i="1"/>
  <c r="O1948" i="1" s="1"/>
  <c r="K1949" i="1"/>
  <c r="O1949" i="1" s="1"/>
  <c r="K1950" i="1"/>
  <c r="O1950" i="1" s="1"/>
  <c r="K1951" i="1"/>
  <c r="O1951" i="1" s="1"/>
  <c r="K1952" i="1"/>
  <c r="O1952" i="1" s="1"/>
  <c r="K1953" i="1"/>
  <c r="O1953" i="1" s="1"/>
  <c r="K1954" i="1"/>
  <c r="O1954" i="1" s="1"/>
  <c r="K1955" i="1"/>
  <c r="O1955" i="1" s="1"/>
  <c r="K1956" i="1"/>
  <c r="O1956" i="1" s="1"/>
  <c r="K1957" i="1"/>
  <c r="O1957" i="1" s="1"/>
  <c r="K1958" i="1"/>
  <c r="O1958" i="1" s="1"/>
  <c r="K1959" i="1"/>
  <c r="O1959" i="1" s="1"/>
  <c r="K1960" i="1"/>
  <c r="O1960" i="1" s="1"/>
  <c r="K1961" i="1"/>
  <c r="O1961" i="1" s="1"/>
  <c r="K1962" i="1"/>
  <c r="O1962" i="1" s="1"/>
  <c r="K1963" i="1"/>
  <c r="O1963" i="1" s="1"/>
  <c r="K1964" i="1"/>
  <c r="O1964" i="1" s="1"/>
  <c r="K1965" i="1"/>
  <c r="O1965" i="1" s="1"/>
  <c r="K1966" i="1"/>
  <c r="O1966" i="1" s="1"/>
  <c r="K1967" i="1"/>
  <c r="O1967" i="1" s="1"/>
  <c r="K1968" i="1"/>
  <c r="O1968" i="1" s="1"/>
  <c r="K1969" i="1"/>
  <c r="O1969" i="1" s="1"/>
  <c r="K1970" i="1"/>
  <c r="O1970" i="1" s="1"/>
  <c r="K1971" i="1"/>
  <c r="O1971" i="1" s="1"/>
  <c r="K1972" i="1"/>
  <c r="O1972" i="1" s="1"/>
  <c r="K1973" i="1"/>
  <c r="O1973" i="1" s="1"/>
  <c r="K1974" i="1"/>
  <c r="O1974" i="1" s="1"/>
  <c r="K1975" i="1"/>
  <c r="O1975" i="1" s="1"/>
  <c r="K1976" i="1"/>
  <c r="O1976" i="1" s="1"/>
  <c r="K1977" i="1"/>
  <c r="O1977" i="1" s="1"/>
  <c r="K1978" i="1"/>
  <c r="O1978" i="1" s="1"/>
  <c r="K1979" i="1"/>
  <c r="O1979" i="1" s="1"/>
  <c r="K1980" i="1"/>
  <c r="O1980" i="1" s="1"/>
  <c r="K1981" i="1"/>
  <c r="O1981" i="1" s="1"/>
  <c r="K1982" i="1"/>
  <c r="O1982" i="1" s="1"/>
  <c r="K1983" i="1"/>
  <c r="O1983" i="1" s="1"/>
  <c r="K1984" i="1"/>
  <c r="O1984" i="1" s="1"/>
  <c r="K1985" i="1"/>
  <c r="O1985" i="1" s="1"/>
  <c r="K1986" i="1"/>
  <c r="O1986" i="1" s="1"/>
  <c r="K1987" i="1"/>
  <c r="O1987" i="1" s="1"/>
  <c r="K1988" i="1"/>
  <c r="O1988" i="1" s="1"/>
  <c r="K1989" i="1"/>
  <c r="O1989" i="1" s="1"/>
  <c r="K1990" i="1"/>
  <c r="O1990" i="1" s="1"/>
  <c r="K1991" i="1"/>
  <c r="O1991" i="1" s="1"/>
  <c r="K1992" i="1"/>
  <c r="O1992" i="1" s="1"/>
  <c r="K1993" i="1"/>
  <c r="O1993" i="1" s="1"/>
  <c r="K1994" i="1"/>
  <c r="O1994" i="1" s="1"/>
  <c r="K1995" i="1"/>
  <c r="O1995" i="1" s="1"/>
  <c r="K1996" i="1"/>
  <c r="O1996" i="1" s="1"/>
  <c r="K1997" i="1"/>
  <c r="O1997" i="1" s="1"/>
  <c r="K1998" i="1"/>
  <c r="O1998" i="1" s="1"/>
  <c r="K1999" i="1"/>
  <c r="O1999" i="1" s="1"/>
  <c r="K2000" i="1"/>
  <c r="O2000" i="1" s="1"/>
  <c r="K2001" i="1"/>
  <c r="O2001" i="1" s="1"/>
  <c r="K2002" i="1"/>
  <c r="O2002" i="1" s="1"/>
  <c r="K2003" i="1"/>
  <c r="O2003" i="1" s="1"/>
  <c r="K2004" i="1"/>
  <c r="O2004" i="1" s="1"/>
  <c r="K2005" i="1"/>
  <c r="O2005" i="1" s="1"/>
  <c r="K2006" i="1"/>
  <c r="O2006" i="1" s="1"/>
  <c r="K2007" i="1"/>
  <c r="O2007" i="1" s="1"/>
  <c r="K2008" i="1"/>
  <c r="O2008" i="1" s="1"/>
  <c r="K2009" i="1"/>
  <c r="O2009" i="1" s="1"/>
  <c r="K2010" i="1"/>
  <c r="O2010" i="1" s="1"/>
  <c r="K2011" i="1"/>
  <c r="O2011" i="1" s="1"/>
  <c r="K2012" i="1"/>
  <c r="O2012" i="1" s="1"/>
  <c r="K2013" i="1"/>
  <c r="O2013" i="1" s="1"/>
  <c r="K2014" i="1"/>
  <c r="O2014" i="1" s="1"/>
  <c r="K2015" i="1"/>
  <c r="O2015" i="1" s="1"/>
  <c r="K2016" i="1"/>
  <c r="O2016" i="1" s="1"/>
  <c r="K2017" i="1"/>
  <c r="O2017" i="1" s="1"/>
  <c r="K2018" i="1"/>
  <c r="O2018" i="1" s="1"/>
  <c r="K2019" i="1"/>
  <c r="O2019" i="1" s="1"/>
  <c r="K2020" i="1"/>
  <c r="O2020" i="1" s="1"/>
  <c r="K2021" i="1"/>
  <c r="O2021" i="1" s="1"/>
  <c r="K2022" i="1"/>
  <c r="O2022" i="1" s="1"/>
  <c r="K2023" i="1"/>
  <c r="O2023" i="1" s="1"/>
  <c r="K2024" i="1"/>
  <c r="O2024" i="1" s="1"/>
  <c r="K2025" i="1"/>
  <c r="O2025" i="1" s="1"/>
  <c r="K2026" i="1"/>
  <c r="O2026" i="1" s="1"/>
  <c r="K2027" i="1"/>
  <c r="O2027" i="1" s="1"/>
  <c r="K2028" i="1"/>
  <c r="O2028" i="1" s="1"/>
  <c r="K2029" i="1"/>
  <c r="O2029" i="1" s="1"/>
  <c r="K2030" i="1"/>
  <c r="O2030" i="1" s="1"/>
  <c r="K2031" i="1"/>
  <c r="O2031" i="1" s="1"/>
  <c r="K2032" i="1"/>
  <c r="O2032" i="1" s="1"/>
  <c r="K2033" i="1"/>
  <c r="O2033" i="1" s="1"/>
  <c r="K2034" i="1"/>
  <c r="O2034" i="1" s="1"/>
  <c r="K2035" i="1"/>
  <c r="O2035" i="1" s="1"/>
  <c r="K2036" i="1"/>
  <c r="O2036" i="1" s="1"/>
  <c r="K2037" i="1"/>
  <c r="O2037" i="1" s="1"/>
  <c r="K2038" i="1"/>
  <c r="O2038" i="1" s="1"/>
  <c r="K2039" i="1"/>
  <c r="O2039" i="1" s="1"/>
  <c r="K2040" i="1"/>
  <c r="O2040" i="1" s="1"/>
  <c r="K2041" i="1"/>
  <c r="O2041" i="1" s="1"/>
  <c r="K2042" i="1"/>
  <c r="O2042" i="1" s="1"/>
  <c r="K2043" i="1"/>
  <c r="O2043" i="1" s="1"/>
  <c r="K2044" i="1"/>
  <c r="O2044" i="1" s="1"/>
  <c r="K2045" i="1"/>
  <c r="O2045" i="1" s="1"/>
  <c r="K2046" i="1"/>
  <c r="O2046" i="1" s="1"/>
  <c r="K2047" i="1"/>
  <c r="O2047" i="1" s="1"/>
  <c r="K2048" i="1"/>
  <c r="O2048" i="1" s="1"/>
  <c r="K2049" i="1"/>
  <c r="O2049" i="1" s="1"/>
  <c r="K2050" i="1"/>
  <c r="O2050" i="1" s="1"/>
  <c r="K2051" i="1"/>
  <c r="O2051" i="1" s="1"/>
  <c r="K2052" i="1"/>
  <c r="O2052" i="1" s="1"/>
  <c r="K2053" i="1"/>
  <c r="O2053" i="1" s="1"/>
  <c r="K2054" i="1"/>
  <c r="O2054" i="1" s="1"/>
  <c r="K2055" i="1"/>
  <c r="O2055" i="1" s="1"/>
  <c r="K2056" i="1"/>
  <c r="O2056" i="1" s="1"/>
  <c r="K2057" i="1"/>
  <c r="O2057" i="1" s="1"/>
  <c r="K2058" i="1"/>
  <c r="O2058" i="1" s="1"/>
  <c r="K2059" i="1"/>
  <c r="O2059" i="1" s="1"/>
  <c r="K2060" i="1"/>
  <c r="O2060" i="1" s="1"/>
  <c r="K2061" i="1"/>
  <c r="O2061" i="1" s="1"/>
  <c r="K2062" i="1"/>
  <c r="O2062" i="1" s="1"/>
  <c r="K2063" i="1"/>
  <c r="O2063" i="1" s="1"/>
  <c r="K2064" i="1"/>
  <c r="O2064" i="1" s="1"/>
  <c r="K2065" i="1"/>
  <c r="O2065" i="1" s="1"/>
  <c r="K2066" i="1"/>
  <c r="O2066" i="1" s="1"/>
  <c r="K2067" i="1"/>
  <c r="O2067" i="1" s="1"/>
  <c r="K2068" i="1"/>
  <c r="O2068" i="1" s="1"/>
  <c r="K2069" i="1"/>
  <c r="O2069" i="1" s="1"/>
  <c r="K2070" i="1"/>
  <c r="O2070" i="1" s="1"/>
  <c r="K2071" i="1"/>
  <c r="O2071" i="1" s="1"/>
  <c r="K2072" i="1"/>
  <c r="O2072" i="1" s="1"/>
  <c r="K2073" i="1"/>
  <c r="O2073" i="1" s="1"/>
  <c r="K2074" i="1"/>
  <c r="O2074" i="1" s="1"/>
  <c r="K2075" i="1"/>
  <c r="O2075" i="1" s="1"/>
  <c r="K2076" i="1"/>
  <c r="O2076" i="1" s="1"/>
  <c r="K2077" i="1"/>
  <c r="O2077" i="1" s="1"/>
  <c r="K2078" i="1"/>
  <c r="O2078" i="1" s="1"/>
  <c r="K2079" i="1"/>
  <c r="O2079" i="1" s="1"/>
  <c r="K2080" i="1"/>
  <c r="O2080" i="1" s="1"/>
  <c r="K2081" i="1"/>
  <c r="O2081" i="1" s="1"/>
  <c r="K2082" i="1"/>
  <c r="O2082" i="1" s="1"/>
  <c r="K2083" i="1"/>
  <c r="O2083" i="1" s="1"/>
  <c r="K2084" i="1"/>
  <c r="O2084" i="1" s="1"/>
  <c r="K2085" i="1"/>
  <c r="O2085" i="1" s="1"/>
  <c r="K2086" i="1"/>
  <c r="O2086" i="1" s="1"/>
  <c r="K2087" i="1"/>
  <c r="O2087" i="1" s="1"/>
  <c r="K2088" i="1"/>
  <c r="O2088" i="1" s="1"/>
  <c r="K2089" i="1"/>
  <c r="O2089" i="1" s="1"/>
  <c r="K2090" i="1"/>
  <c r="O2090" i="1" s="1"/>
  <c r="K2091" i="1"/>
  <c r="O2091" i="1" s="1"/>
  <c r="K2092" i="1"/>
  <c r="O2092" i="1" s="1"/>
  <c r="K2093" i="1"/>
  <c r="O2093" i="1" s="1"/>
  <c r="K2094" i="1"/>
  <c r="O2094" i="1" s="1"/>
  <c r="K2095" i="1"/>
  <c r="O2095" i="1" s="1"/>
  <c r="K2096" i="1"/>
  <c r="O2096" i="1" s="1"/>
  <c r="K2097" i="1"/>
  <c r="O2097" i="1" s="1"/>
  <c r="K2098" i="1"/>
  <c r="O2098" i="1" s="1"/>
  <c r="K2099" i="1"/>
  <c r="O2099" i="1" s="1"/>
  <c r="K2100" i="1"/>
  <c r="O2100" i="1" s="1"/>
  <c r="K2101" i="1"/>
  <c r="O2101" i="1" s="1"/>
  <c r="K2102" i="1"/>
  <c r="O2102" i="1" s="1"/>
  <c r="K2103" i="1"/>
  <c r="O2103" i="1" s="1"/>
  <c r="K2104" i="1"/>
  <c r="O2104" i="1" s="1"/>
  <c r="K2105" i="1"/>
  <c r="O2105" i="1" s="1"/>
  <c r="K2106" i="1"/>
  <c r="O2106" i="1" s="1"/>
  <c r="K2107" i="1"/>
  <c r="O2107" i="1" s="1"/>
  <c r="K2108" i="1"/>
  <c r="O2108" i="1" s="1"/>
  <c r="K2109" i="1"/>
  <c r="O2109" i="1" s="1"/>
  <c r="K2110" i="1"/>
  <c r="O2110" i="1" s="1"/>
  <c r="K2111" i="1"/>
  <c r="O2111" i="1" s="1"/>
  <c r="K2112" i="1"/>
  <c r="O2112" i="1" s="1"/>
  <c r="K2113" i="1"/>
  <c r="O2113" i="1" s="1"/>
  <c r="K2114" i="1"/>
  <c r="O2114" i="1" s="1"/>
  <c r="K2115" i="1"/>
  <c r="O2115" i="1" s="1"/>
  <c r="K2116" i="1"/>
  <c r="O2116" i="1" s="1"/>
  <c r="K2117" i="1"/>
  <c r="O2117" i="1" s="1"/>
  <c r="K2118" i="1"/>
  <c r="O2118" i="1" s="1"/>
  <c r="K2119" i="1"/>
  <c r="O2119" i="1" s="1"/>
  <c r="K2120" i="1"/>
  <c r="O2120" i="1" s="1"/>
  <c r="K2121" i="1"/>
  <c r="O2121" i="1" s="1"/>
  <c r="K2122" i="1"/>
  <c r="O2122" i="1" s="1"/>
  <c r="K2123" i="1"/>
  <c r="O2123" i="1" s="1"/>
  <c r="K2124" i="1"/>
  <c r="O2124" i="1" s="1"/>
  <c r="K2125" i="1"/>
  <c r="O2125" i="1" s="1"/>
  <c r="K2126" i="1"/>
  <c r="O2126" i="1" s="1"/>
  <c r="K2127" i="1"/>
  <c r="O2127" i="1" s="1"/>
  <c r="K2128" i="1"/>
  <c r="O2128" i="1" s="1"/>
  <c r="K2129" i="1"/>
  <c r="O2129" i="1" s="1"/>
  <c r="K2130" i="1"/>
  <c r="O2130" i="1" s="1"/>
  <c r="K2131" i="1"/>
  <c r="O2131" i="1" s="1"/>
  <c r="K2132" i="1"/>
  <c r="O2132" i="1" s="1"/>
  <c r="K2133" i="1"/>
  <c r="O2133" i="1" s="1"/>
  <c r="K2134" i="1"/>
  <c r="O2134" i="1" s="1"/>
  <c r="K2135" i="1"/>
  <c r="O2135" i="1" s="1"/>
  <c r="K2136" i="1"/>
  <c r="O2136" i="1" s="1"/>
  <c r="K2137" i="1"/>
  <c r="O2137" i="1" s="1"/>
  <c r="K2138" i="1"/>
  <c r="O2138" i="1" s="1"/>
  <c r="K2139" i="1"/>
  <c r="O2139" i="1" s="1"/>
  <c r="K2140" i="1"/>
  <c r="O2140" i="1" s="1"/>
  <c r="K2141" i="1"/>
  <c r="O2141" i="1" s="1"/>
  <c r="K2142" i="1"/>
  <c r="O2142" i="1" s="1"/>
  <c r="K2143" i="1"/>
  <c r="O2143" i="1" s="1"/>
  <c r="K2144" i="1"/>
  <c r="O2144" i="1" s="1"/>
  <c r="K2145" i="1"/>
  <c r="O2145" i="1" s="1"/>
  <c r="K2146" i="1"/>
  <c r="O2146" i="1" s="1"/>
  <c r="K2147" i="1"/>
  <c r="O2147" i="1" s="1"/>
  <c r="K2148" i="1"/>
  <c r="O2148" i="1" s="1"/>
  <c r="K2149" i="1"/>
  <c r="O2149" i="1" s="1"/>
  <c r="K2150" i="1"/>
  <c r="O2150" i="1" s="1"/>
  <c r="K2151" i="1"/>
  <c r="O2151" i="1" s="1"/>
  <c r="K2152" i="1"/>
  <c r="O2152" i="1" s="1"/>
  <c r="K2153" i="1"/>
  <c r="O2153" i="1" s="1"/>
  <c r="K2154" i="1"/>
  <c r="O2154" i="1" s="1"/>
  <c r="K2155" i="1"/>
  <c r="O2155" i="1" s="1"/>
  <c r="K2156" i="1"/>
  <c r="O2156" i="1" s="1"/>
  <c r="K2157" i="1"/>
  <c r="O2157" i="1" s="1"/>
  <c r="K2158" i="1"/>
  <c r="O2158" i="1" s="1"/>
  <c r="K2159" i="1"/>
  <c r="O2159" i="1" s="1"/>
  <c r="K2160" i="1"/>
  <c r="O2160" i="1" s="1"/>
  <c r="K2161" i="1"/>
  <c r="O2161" i="1" s="1"/>
  <c r="K2162" i="1"/>
  <c r="O2162" i="1" s="1"/>
  <c r="K2163" i="1"/>
  <c r="O2163" i="1" s="1"/>
  <c r="K2164" i="1"/>
  <c r="O2164" i="1" s="1"/>
  <c r="K2165" i="1"/>
  <c r="O2165" i="1" s="1"/>
  <c r="K2166" i="1"/>
  <c r="O2166" i="1" s="1"/>
  <c r="K2167" i="1"/>
  <c r="O2167" i="1" s="1"/>
  <c r="K2168" i="1"/>
  <c r="O2168" i="1" s="1"/>
  <c r="K2169" i="1"/>
  <c r="O2169" i="1" s="1"/>
  <c r="K2170" i="1"/>
  <c r="O2170" i="1" s="1"/>
  <c r="K2171" i="1"/>
  <c r="O2171" i="1" s="1"/>
  <c r="K2172" i="1"/>
  <c r="O2172" i="1" s="1"/>
  <c r="K2173" i="1"/>
  <c r="O2173" i="1" s="1"/>
  <c r="K2174" i="1"/>
  <c r="O2174" i="1" s="1"/>
  <c r="K2175" i="1"/>
  <c r="O2175" i="1" s="1"/>
  <c r="K2176" i="1"/>
  <c r="O2176" i="1" s="1"/>
  <c r="K2177" i="1"/>
  <c r="O2177" i="1" s="1"/>
  <c r="K2178" i="1"/>
  <c r="O2178" i="1" s="1"/>
  <c r="K2179" i="1"/>
  <c r="O2179" i="1" s="1"/>
  <c r="K2180" i="1"/>
  <c r="O2180" i="1" s="1"/>
  <c r="K2181" i="1"/>
  <c r="O2181" i="1" s="1"/>
  <c r="K2182" i="1"/>
  <c r="O2182" i="1" s="1"/>
  <c r="K2183" i="1"/>
  <c r="O2183" i="1" s="1"/>
  <c r="K2184" i="1"/>
  <c r="O2184" i="1" s="1"/>
  <c r="K2185" i="1"/>
  <c r="O2185" i="1" s="1"/>
  <c r="K2186" i="1"/>
  <c r="O2186" i="1" s="1"/>
  <c r="K2187" i="1"/>
  <c r="O2187" i="1" s="1"/>
  <c r="K2188" i="1"/>
  <c r="O2188" i="1" s="1"/>
  <c r="K2189" i="1"/>
  <c r="O2189" i="1" s="1"/>
  <c r="K2190" i="1"/>
  <c r="O2190" i="1" s="1"/>
  <c r="K2191" i="1"/>
  <c r="O2191" i="1" s="1"/>
  <c r="K2192" i="1"/>
  <c r="O2192" i="1" s="1"/>
  <c r="K2193" i="1"/>
  <c r="O2193" i="1" s="1"/>
  <c r="K2194" i="1"/>
  <c r="O2194" i="1" s="1"/>
  <c r="K2195" i="1"/>
  <c r="O2195" i="1" s="1"/>
  <c r="K2196" i="1"/>
  <c r="O2196" i="1" s="1"/>
  <c r="K2197" i="1"/>
  <c r="O2197" i="1" s="1"/>
  <c r="K2198" i="1"/>
  <c r="O2198" i="1" s="1"/>
  <c r="K2199" i="1"/>
  <c r="O2199" i="1" s="1"/>
  <c r="K2200" i="1"/>
  <c r="O2200" i="1" s="1"/>
  <c r="K2201" i="1"/>
  <c r="O2201" i="1" s="1"/>
  <c r="K2202" i="1"/>
  <c r="O2202" i="1" s="1"/>
  <c r="K2203" i="1"/>
  <c r="O2203" i="1" s="1"/>
  <c r="K2204" i="1"/>
  <c r="O2204" i="1" s="1"/>
  <c r="K2205" i="1"/>
  <c r="O2205" i="1" s="1"/>
  <c r="K2206" i="1"/>
  <c r="O2206" i="1" s="1"/>
  <c r="K2207" i="1"/>
  <c r="O2207" i="1" s="1"/>
  <c r="K2208" i="1"/>
  <c r="O2208" i="1" s="1"/>
  <c r="K2209" i="1"/>
  <c r="O2209" i="1" s="1"/>
  <c r="K2210" i="1"/>
  <c r="O2210" i="1" s="1"/>
  <c r="K2211" i="1"/>
  <c r="O2211" i="1" s="1"/>
  <c r="K2212" i="1"/>
  <c r="O2212" i="1" s="1"/>
  <c r="K2213" i="1"/>
  <c r="O2213" i="1" s="1"/>
  <c r="K2214" i="1"/>
  <c r="O2214" i="1" s="1"/>
  <c r="K2215" i="1"/>
  <c r="O2215" i="1" s="1"/>
  <c r="K2216" i="1"/>
  <c r="O2216" i="1" s="1"/>
  <c r="K2217" i="1"/>
  <c r="O2217" i="1" s="1"/>
  <c r="K2218" i="1"/>
  <c r="O2218" i="1" s="1"/>
  <c r="K2219" i="1"/>
  <c r="O2219" i="1" s="1"/>
  <c r="K2220" i="1"/>
  <c r="O2220" i="1" s="1"/>
  <c r="K2221" i="1"/>
  <c r="O2221" i="1" s="1"/>
  <c r="K2222" i="1"/>
  <c r="O2222" i="1" s="1"/>
  <c r="K2223" i="1"/>
  <c r="O2223" i="1" s="1"/>
  <c r="K2224" i="1"/>
  <c r="O2224" i="1" s="1"/>
  <c r="K2225" i="1"/>
  <c r="O2225" i="1" s="1"/>
  <c r="K2226" i="1"/>
  <c r="O2226" i="1" s="1"/>
  <c r="K2227" i="1"/>
  <c r="O2227" i="1" s="1"/>
  <c r="K2228" i="1"/>
  <c r="O2228" i="1" s="1"/>
  <c r="K2229" i="1"/>
  <c r="O2229" i="1" s="1"/>
  <c r="K2230" i="1"/>
  <c r="O2230" i="1" s="1"/>
  <c r="K2231" i="1"/>
  <c r="O2231" i="1" s="1"/>
  <c r="K2232" i="1"/>
  <c r="O2232" i="1" s="1"/>
  <c r="K2233" i="1"/>
  <c r="O2233" i="1" s="1"/>
  <c r="K2234" i="1"/>
  <c r="O2234" i="1" s="1"/>
  <c r="K2235" i="1"/>
  <c r="O2235" i="1" s="1"/>
  <c r="K2236" i="1"/>
  <c r="O2236" i="1" s="1"/>
  <c r="K2237" i="1"/>
  <c r="O2237" i="1" s="1"/>
  <c r="K2238" i="1"/>
  <c r="O2238" i="1" s="1"/>
  <c r="K2239" i="1"/>
  <c r="O2239" i="1" s="1"/>
  <c r="K2240" i="1"/>
  <c r="O2240" i="1" s="1"/>
  <c r="K2241" i="1"/>
  <c r="O2241" i="1" s="1"/>
  <c r="K2242" i="1"/>
  <c r="O2242" i="1" s="1"/>
  <c r="K2243" i="1"/>
  <c r="O2243" i="1" s="1"/>
  <c r="K2244" i="1"/>
  <c r="O2244" i="1" s="1"/>
  <c r="K2245" i="1"/>
  <c r="O2245" i="1" s="1"/>
  <c r="K2246" i="1"/>
  <c r="O2246" i="1" s="1"/>
  <c r="K2247" i="1"/>
  <c r="O2247" i="1" s="1"/>
  <c r="K2248" i="1"/>
  <c r="O2248" i="1" s="1"/>
  <c r="K2249" i="1"/>
  <c r="O2249" i="1" s="1"/>
  <c r="K2250" i="1"/>
  <c r="O2250" i="1" s="1"/>
  <c r="K2251" i="1"/>
  <c r="O2251" i="1" s="1"/>
  <c r="K2252" i="1"/>
  <c r="O2252" i="1" s="1"/>
  <c r="K2253" i="1"/>
  <c r="O2253" i="1" s="1"/>
  <c r="K2254" i="1"/>
  <c r="O2254" i="1" s="1"/>
  <c r="K2255" i="1"/>
  <c r="O2255" i="1" s="1"/>
  <c r="K2256" i="1"/>
  <c r="O2256" i="1" s="1"/>
  <c r="K2257" i="1"/>
  <c r="O2257" i="1" s="1"/>
  <c r="K2258" i="1"/>
  <c r="O2258" i="1" s="1"/>
  <c r="K2259" i="1"/>
  <c r="O2259" i="1" s="1"/>
  <c r="K2260" i="1"/>
  <c r="O2260" i="1" s="1"/>
  <c r="K2261" i="1"/>
  <c r="O2261" i="1" s="1"/>
  <c r="K2262" i="1"/>
  <c r="O2262" i="1" s="1"/>
  <c r="K2263" i="1"/>
  <c r="O2263" i="1" s="1"/>
  <c r="K2264" i="1"/>
  <c r="O2264" i="1" s="1"/>
  <c r="K2265" i="1"/>
  <c r="O2265" i="1" s="1"/>
  <c r="K2266" i="1"/>
  <c r="O2266" i="1" s="1"/>
  <c r="K2267" i="1"/>
  <c r="O2267" i="1" s="1"/>
  <c r="K2268" i="1"/>
  <c r="O2268" i="1" s="1"/>
  <c r="K2269" i="1"/>
  <c r="O2269" i="1" s="1"/>
  <c r="K2270" i="1"/>
  <c r="O2270" i="1" s="1"/>
  <c r="K2271" i="1"/>
  <c r="O2271" i="1" s="1"/>
  <c r="K2272" i="1"/>
  <c r="O2272" i="1" s="1"/>
  <c r="K2273" i="1"/>
  <c r="O2273" i="1" s="1"/>
  <c r="K2274" i="1"/>
  <c r="O2274" i="1" s="1"/>
  <c r="K2275" i="1"/>
  <c r="O2275" i="1" s="1"/>
  <c r="K2276" i="1"/>
  <c r="O2276" i="1" s="1"/>
  <c r="K2277" i="1"/>
  <c r="O2277" i="1" s="1"/>
  <c r="K2278" i="1"/>
  <c r="O2278" i="1" s="1"/>
  <c r="K2279" i="1"/>
  <c r="O2279" i="1" s="1"/>
  <c r="K2280" i="1"/>
  <c r="O2280" i="1" s="1"/>
  <c r="K2281" i="1"/>
  <c r="O2281" i="1" s="1"/>
  <c r="K2282" i="1"/>
  <c r="O2282" i="1" s="1"/>
  <c r="K2283" i="1"/>
  <c r="O2283" i="1" s="1"/>
  <c r="K2284" i="1"/>
  <c r="O2284" i="1" s="1"/>
  <c r="K2285" i="1"/>
  <c r="O2285" i="1" s="1"/>
  <c r="K2286" i="1"/>
  <c r="O2286" i="1" s="1"/>
  <c r="K2287" i="1"/>
  <c r="O2287" i="1" s="1"/>
  <c r="K2288" i="1"/>
  <c r="O2288" i="1" s="1"/>
  <c r="K2289" i="1"/>
  <c r="O2289" i="1" s="1"/>
  <c r="K2290" i="1"/>
  <c r="O2290" i="1" s="1"/>
  <c r="K2291" i="1"/>
  <c r="O2291" i="1" s="1"/>
  <c r="K2292" i="1"/>
  <c r="O2292" i="1" s="1"/>
  <c r="K2293" i="1"/>
  <c r="O2293" i="1" s="1"/>
  <c r="K2294" i="1"/>
  <c r="O2294" i="1" s="1"/>
  <c r="K2295" i="1"/>
  <c r="O2295" i="1" s="1"/>
  <c r="K2296" i="1"/>
  <c r="O2296" i="1" s="1"/>
  <c r="K2297" i="1"/>
  <c r="O2297" i="1" s="1"/>
  <c r="K2298" i="1"/>
  <c r="O2298" i="1" s="1"/>
  <c r="K2299" i="1"/>
  <c r="O2299" i="1" s="1"/>
  <c r="K2300" i="1"/>
  <c r="O2300" i="1" s="1"/>
  <c r="K2301" i="1"/>
  <c r="O2301" i="1" s="1"/>
  <c r="K2302" i="1"/>
  <c r="O2302" i="1" s="1"/>
  <c r="K2303" i="1"/>
  <c r="O2303" i="1" s="1"/>
  <c r="K2304" i="1"/>
  <c r="O2304" i="1" s="1"/>
  <c r="K2305" i="1"/>
  <c r="O2305" i="1" s="1"/>
  <c r="K2306" i="1"/>
  <c r="O2306" i="1" s="1"/>
  <c r="K2307" i="1"/>
  <c r="O2307" i="1" s="1"/>
  <c r="K2308" i="1"/>
  <c r="O2308" i="1" s="1"/>
  <c r="K2309" i="1"/>
  <c r="O2309" i="1" s="1"/>
  <c r="K2310" i="1"/>
  <c r="O2310" i="1" s="1"/>
  <c r="K2311" i="1"/>
  <c r="O2311" i="1" s="1"/>
  <c r="K2312" i="1"/>
  <c r="O2312" i="1" s="1"/>
  <c r="K2313" i="1"/>
  <c r="O2313" i="1" s="1"/>
  <c r="K2314" i="1"/>
  <c r="O2314" i="1" s="1"/>
  <c r="K2315" i="1"/>
  <c r="O2315" i="1" s="1"/>
  <c r="K2316" i="1"/>
  <c r="O2316" i="1" s="1"/>
  <c r="K2317" i="1"/>
  <c r="O2317" i="1" s="1"/>
  <c r="K2318" i="1"/>
  <c r="O2318" i="1" s="1"/>
  <c r="K2319" i="1"/>
  <c r="O2319" i="1" s="1"/>
  <c r="K2320" i="1"/>
  <c r="O2320" i="1" s="1"/>
  <c r="K2321" i="1"/>
  <c r="O2321" i="1" s="1"/>
  <c r="K2322" i="1"/>
  <c r="O2322" i="1" s="1"/>
  <c r="K2323" i="1"/>
  <c r="O2323" i="1" s="1"/>
  <c r="K2324" i="1"/>
  <c r="O2324" i="1" s="1"/>
  <c r="K2325" i="1"/>
  <c r="O2325" i="1" s="1"/>
  <c r="K2326" i="1"/>
  <c r="O2326" i="1" s="1"/>
  <c r="K2327" i="1"/>
  <c r="O2327" i="1" s="1"/>
  <c r="K2328" i="1"/>
  <c r="O2328" i="1" s="1"/>
  <c r="K2329" i="1"/>
  <c r="O2329" i="1" s="1"/>
  <c r="K2330" i="1"/>
  <c r="O2330" i="1" s="1"/>
  <c r="K2331" i="1"/>
  <c r="O2331" i="1" s="1"/>
  <c r="K2332" i="1"/>
  <c r="O2332" i="1" s="1"/>
  <c r="K2333" i="1"/>
  <c r="O2333" i="1" s="1"/>
  <c r="K2334" i="1"/>
  <c r="O2334" i="1" s="1"/>
  <c r="K2335" i="1"/>
  <c r="O2335" i="1" s="1"/>
  <c r="K2336" i="1"/>
  <c r="O2336" i="1" s="1"/>
  <c r="K2337" i="1"/>
  <c r="O2337" i="1" s="1"/>
  <c r="K2338" i="1"/>
  <c r="O2338" i="1" s="1"/>
  <c r="K2339" i="1"/>
  <c r="O2339" i="1" s="1"/>
  <c r="K2340" i="1"/>
  <c r="O2340" i="1" s="1"/>
  <c r="K2341" i="1"/>
  <c r="O2341" i="1" s="1"/>
  <c r="K2342" i="1"/>
  <c r="O2342" i="1" s="1"/>
  <c r="K2343" i="1"/>
  <c r="O2343" i="1" s="1"/>
  <c r="K2344" i="1"/>
  <c r="O2344" i="1" s="1"/>
  <c r="K2345" i="1"/>
  <c r="O2345" i="1" s="1"/>
  <c r="K2346" i="1"/>
  <c r="O2346" i="1" s="1"/>
  <c r="K2347" i="1"/>
  <c r="O2347" i="1" s="1"/>
  <c r="K2348" i="1"/>
  <c r="O2348" i="1" s="1"/>
  <c r="K2349" i="1"/>
  <c r="O2349" i="1" s="1"/>
  <c r="K2350" i="1"/>
  <c r="O2350" i="1" s="1"/>
  <c r="K2351" i="1"/>
  <c r="O2351" i="1" s="1"/>
  <c r="K2352" i="1"/>
  <c r="O2352" i="1" s="1"/>
  <c r="K2353" i="1"/>
  <c r="O2353" i="1" s="1"/>
  <c r="K2354" i="1"/>
  <c r="O2354" i="1" s="1"/>
  <c r="K2355" i="1"/>
  <c r="O2355" i="1" s="1"/>
  <c r="K2356" i="1"/>
  <c r="O2356" i="1" s="1"/>
  <c r="K2357" i="1"/>
  <c r="O2357" i="1" s="1"/>
  <c r="K2358" i="1"/>
  <c r="O2358" i="1" s="1"/>
  <c r="K2359" i="1"/>
  <c r="O2359" i="1" s="1"/>
  <c r="K2360" i="1"/>
  <c r="O2360" i="1" s="1"/>
  <c r="K2361" i="1"/>
  <c r="O2361" i="1" s="1"/>
  <c r="K2362" i="1"/>
  <c r="O2362" i="1" s="1"/>
  <c r="K2363" i="1"/>
  <c r="O2363" i="1" s="1"/>
  <c r="K2364" i="1"/>
  <c r="O2364" i="1" s="1"/>
  <c r="K2365" i="1"/>
  <c r="O2365" i="1" s="1"/>
  <c r="K2366" i="1"/>
  <c r="O2366" i="1" s="1"/>
  <c r="K2367" i="1"/>
  <c r="O2367" i="1" s="1"/>
  <c r="K2368" i="1"/>
  <c r="O2368" i="1" s="1"/>
  <c r="K2369" i="1"/>
  <c r="O2369" i="1" s="1"/>
  <c r="K2370" i="1"/>
  <c r="O2370" i="1" s="1"/>
  <c r="K2371" i="1"/>
  <c r="O2371" i="1" s="1"/>
  <c r="K2372" i="1"/>
  <c r="O2372" i="1" s="1"/>
  <c r="K2373" i="1"/>
  <c r="O2373" i="1" s="1"/>
  <c r="K2374" i="1"/>
  <c r="O2374" i="1" s="1"/>
  <c r="K2375" i="1"/>
  <c r="O2375" i="1" s="1"/>
  <c r="K2376" i="1"/>
  <c r="O2376" i="1" s="1"/>
  <c r="K2377" i="1"/>
  <c r="O2377" i="1" s="1"/>
  <c r="K2378" i="1"/>
  <c r="O2378" i="1" s="1"/>
  <c r="K2379" i="1"/>
  <c r="O2379" i="1" s="1"/>
  <c r="K2380" i="1"/>
  <c r="O2380" i="1" s="1"/>
  <c r="K2381" i="1"/>
  <c r="O2381" i="1" s="1"/>
  <c r="K2382" i="1"/>
  <c r="O2382" i="1" s="1"/>
  <c r="K2383" i="1"/>
  <c r="O2383" i="1" s="1"/>
  <c r="K2384" i="1"/>
  <c r="O2384" i="1" s="1"/>
  <c r="K2385" i="1"/>
  <c r="O2385" i="1" s="1"/>
  <c r="K2386" i="1"/>
  <c r="O2386" i="1" s="1"/>
  <c r="K2387" i="1"/>
  <c r="O2387" i="1" s="1"/>
  <c r="K2388" i="1"/>
  <c r="O2388" i="1" s="1"/>
  <c r="K2389" i="1"/>
  <c r="O2389" i="1" s="1"/>
  <c r="K2390" i="1"/>
  <c r="O2390" i="1" s="1"/>
  <c r="K2391" i="1"/>
  <c r="O2391" i="1" s="1"/>
  <c r="K2392" i="1"/>
  <c r="O2392" i="1" s="1"/>
  <c r="K2393" i="1"/>
  <c r="O2393" i="1" s="1"/>
  <c r="K2394" i="1"/>
  <c r="O2394" i="1" s="1"/>
  <c r="K2395" i="1"/>
  <c r="O2395" i="1" s="1"/>
  <c r="K2396" i="1"/>
  <c r="O2396" i="1" s="1"/>
  <c r="K66" i="1"/>
  <c r="K65" i="1"/>
  <c r="K3" i="1"/>
  <c r="K4" i="1"/>
  <c r="K5" i="1"/>
  <c r="K6" i="1"/>
  <c r="K7" i="1"/>
  <c r="K8" i="1"/>
  <c r="K9" i="1"/>
  <c r="K10" i="1"/>
  <c r="K11" i="1"/>
  <c r="K12" i="1"/>
  <c r="K13" i="1"/>
  <c r="K14" i="1"/>
  <c r="K15" i="1"/>
  <c r="K16" i="1"/>
  <c r="K17" i="1"/>
  <c r="K18" i="1"/>
  <c r="K19" i="1"/>
  <c r="K20" i="1"/>
  <c r="K21" i="1"/>
  <c r="K22" i="1"/>
  <c r="K23" i="1"/>
  <c r="K24" i="1"/>
  <c r="K25" i="1"/>
  <c r="K26" i="1"/>
  <c r="K27" i="1"/>
  <c r="K28" i="1"/>
  <c r="K29" i="1"/>
  <c r="K30" i="1"/>
  <c r="K31" i="1"/>
  <c r="K32" i="1"/>
  <c r="K33" i="1"/>
  <c r="K34" i="1"/>
  <c r="K35" i="1"/>
  <c r="K36" i="1"/>
  <c r="K37" i="1"/>
  <c r="K38" i="1"/>
  <c r="K39" i="1"/>
  <c r="K40" i="1"/>
  <c r="K41" i="1"/>
  <c r="K42" i="1"/>
  <c r="K43" i="1"/>
  <c r="K44" i="1"/>
  <c r="K45" i="1"/>
  <c r="K46" i="1"/>
  <c r="K47" i="1"/>
  <c r="K48" i="1"/>
  <c r="K49" i="1"/>
  <c r="K50" i="1"/>
  <c r="K51" i="1"/>
  <c r="K52" i="1"/>
  <c r="K53" i="1"/>
  <c r="K54" i="1"/>
  <c r="K55" i="1"/>
  <c r="K56" i="1"/>
  <c r="K57" i="1"/>
  <c r="K58" i="1"/>
  <c r="K59" i="1"/>
  <c r="K60" i="1"/>
  <c r="K61" i="1"/>
  <c r="K62" i="1"/>
  <c r="K63" i="1"/>
  <c r="K64" i="1"/>
  <c r="K2" i="1"/>
  <c r="O2" i="1" s="1"/>
  <c r="S3" i="1"/>
  <c r="S4" i="1"/>
  <c r="S5" i="1"/>
  <c r="S6" i="1"/>
  <c r="S7" i="1"/>
  <c r="S8" i="1"/>
  <c r="S9" i="1"/>
  <c r="S10" i="1"/>
  <c r="S11" i="1"/>
  <c r="S12" i="1"/>
  <c r="S13" i="1"/>
  <c r="S14" i="1"/>
  <c r="S15" i="1"/>
  <c r="S16" i="1"/>
  <c r="S17" i="1"/>
  <c r="S18" i="1"/>
  <c r="S19" i="1"/>
  <c r="S20" i="1"/>
  <c r="S21" i="1"/>
  <c r="S22" i="1"/>
  <c r="S23" i="1"/>
  <c r="S24" i="1"/>
  <c r="S25" i="1"/>
  <c r="S26" i="1"/>
  <c r="S27" i="1"/>
  <c r="S28" i="1"/>
  <c r="S29" i="1"/>
  <c r="S30" i="1"/>
  <c r="S31" i="1"/>
  <c r="S32" i="1"/>
  <c r="S33" i="1"/>
  <c r="S34" i="1"/>
  <c r="S35" i="1"/>
  <c r="S36" i="1"/>
  <c r="S37" i="1"/>
  <c r="S38" i="1"/>
  <c r="S39" i="1"/>
  <c r="S40" i="1"/>
  <c r="S41" i="1"/>
  <c r="S42" i="1"/>
  <c r="S43" i="1"/>
  <c r="S44" i="1"/>
  <c r="S45" i="1"/>
  <c r="S46" i="1"/>
  <c r="S47" i="1"/>
  <c r="S48" i="1"/>
  <c r="S49" i="1"/>
  <c r="S50" i="1"/>
  <c r="S51" i="1"/>
  <c r="S52" i="1"/>
  <c r="S53" i="1"/>
  <c r="S54" i="1"/>
  <c r="S55" i="1"/>
  <c r="S56" i="1"/>
  <c r="S57" i="1"/>
  <c r="S58" i="1"/>
  <c r="S59" i="1"/>
  <c r="S60" i="1"/>
  <c r="S61" i="1"/>
  <c r="S62" i="1"/>
  <c r="S63" i="1"/>
  <c r="S64" i="1"/>
  <c r="S65" i="1"/>
  <c r="S66" i="1"/>
  <c r="S67" i="1"/>
  <c r="S68" i="1"/>
  <c r="S69" i="1"/>
  <c r="S70" i="1"/>
  <c r="S71" i="1"/>
  <c r="S72" i="1"/>
  <c r="S73" i="1"/>
  <c r="S74" i="1"/>
  <c r="S75" i="1"/>
  <c r="S76" i="1"/>
  <c r="S77" i="1"/>
  <c r="S78" i="1"/>
  <c r="S79" i="1"/>
  <c r="S80" i="1"/>
  <c r="S81" i="1"/>
  <c r="S82" i="1"/>
  <c r="S83" i="1"/>
  <c r="S84" i="1"/>
  <c r="S85" i="1"/>
  <c r="S86" i="1"/>
  <c r="S87" i="1"/>
  <c r="S88" i="1"/>
  <c r="S89" i="1"/>
  <c r="S90" i="1"/>
  <c r="S91" i="1"/>
  <c r="S92" i="1"/>
  <c r="S93" i="1"/>
  <c r="S94" i="1"/>
  <c r="S95" i="1"/>
  <c r="S96" i="1"/>
  <c r="S97" i="1"/>
  <c r="S98" i="1"/>
  <c r="S99" i="1"/>
  <c r="S100" i="1"/>
  <c r="S101" i="1"/>
  <c r="S102" i="1"/>
  <c r="S103" i="1"/>
  <c r="S104" i="1"/>
  <c r="S105" i="1"/>
  <c r="S106" i="1"/>
  <c r="S107" i="1"/>
  <c r="S108" i="1"/>
  <c r="S109" i="1"/>
  <c r="S110" i="1"/>
  <c r="S111" i="1"/>
  <c r="S112" i="1"/>
  <c r="S113" i="1"/>
  <c r="S114" i="1"/>
  <c r="S115" i="1"/>
  <c r="S116" i="1"/>
  <c r="S117" i="1"/>
  <c r="S118" i="1"/>
  <c r="S119" i="1"/>
  <c r="S120" i="1"/>
  <c r="S121" i="1"/>
  <c r="S122" i="1"/>
  <c r="S123" i="1"/>
  <c r="S124" i="1"/>
  <c r="S125" i="1"/>
  <c r="S126" i="1"/>
  <c r="S127" i="1"/>
  <c r="S128" i="1"/>
  <c r="S129" i="1"/>
  <c r="S130" i="1"/>
  <c r="S131" i="1"/>
  <c r="S132" i="1"/>
  <c r="S133" i="1"/>
  <c r="S134" i="1"/>
  <c r="S135" i="1"/>
  <c r="S136" i="1"/>
  <c r="S137" i="1"/>
  <c r="S138" i="1"/>
  <c r="S139" i="1"/>
  <c r="S140" i="1"/>
  <c r="S141" i="1"/>
  <c r="S142" i="1"/>
  <c r="S143" i="1"/>
  <c r="S144" i="1"/>
  <c r="S145" i="1"/>
  <c r="S146" i="1"/>
  <c r="S147" i="1"/>
  <c r="S148" i="1"/>
  <c r="S149" i="1"/>
  <c r="S150" i="1"/>
  <c r="S151" i="1"/>
  <c r="S152" i="1"/>
  <c r="S153" i="1"/>
  <c r="S154" i="1"/>
  <c r="S155" i="1"/>
  <c r="S156" i="1"/>
  <c r="S157" i="1"/>
  <c r="S158" i="1"/>
  <c r="S159" i="1"/>
  <c r="S160" i="1"/>
  <c r="S161" i="1"/>
  <c r="S162" i="1"/>
  <c r="S163" i="1"/>
  <c r="S164" i="1"/>
  <c r="S165" i="1"/>
  <c r="S166" i="1"/>
  <c r="S167" i="1"/>
  <c r="S168" i="1"/>
  <c r="S169" i="1"/>
  <c r="S170" i="1"/>
  <c r="S171" i="1"/>
  <c r="S172" i="1"/>
  <c r="S173" i="1"/>
  <c r="S174" i="1"/>
  <c r="S175" i="1"/>
  <c r="S176" i="1"/>
  <c r="S177" i="1"/>
  <c r="S178" i="1"/>
  <c r="S179" i="1"/>
  <c r="S180" i="1"/>
  <c r="S181" i="1"/>
  <c r="S182" i="1"/>
  <c r="S183" i="1"/>
  <c r="S184" i="1"/>
  <c r="S185" i="1"/>
  <c r="S186" i="1"/>
  <c r="S187" i="1"/>
  <c r="S188" i="1"/>
  <c r="S189" i="1"/>
  <c r="S190" i="1"/>
  <c r="S191" i="1"/>
  <c r="S192" i="1"/>
  <c r="S193" i="1"/>
  <c r="S194" i="1"/>
  <c r="S195" i="1"/>
  <c r="S196" i="1"/>
  <c r="S197" i="1"/>
  <c r="S198" i="1"/>
  <c r="S199" i="1"/>
  <c r="S200" i="1"/>
  <c r="S201" i="1"/>
  <c r="S202" i="1"/>
  <c r="S203" i="1"/>
  <c r="S204" i="1"/>
  <c r="S205" i="1"/>
  <c r="S206" i="1"/>
  <c r="S207" i="1"/>
  <c r="S208" i="1"/>
  <c r="S209" i="1"/>
  <c r="S210" i="1"/>
  <c r="S211" i="1"/>
  <c r="S212" i="1"/>
  <c r="S213" i="1"/>
  <c r="S214" i="1"/>
  <c r="S215" i="1"/>
  <c r="S216" i="1"/>
  <c r="S217" i="1"/>
  <c r="S218" i="1"/>
  <c r="S219" i="1"/>
  <c r="S220" i="1"/>
  <c r="S221" i="1"/>
  <c r="S222" i="1"/>
  <c r="S223" i="1"/>
  <c r="S224" i="1"/>
  <c r="S225" i="1"/>
  <c r="S226" i="1"/>
  <c r="S227" i="1"/>
  <c r="S228" i="1"/>
  <c r="S229" i="1"/>
  <c r="S230" i="1"/>
  <c r="S231" i="1"/>
  <c r="S232" i="1"/>
  <c r="S233" i="1"/>
  <c r="S234" i="1"/>
  <c r="S235" i="1"/>
  <c r="S236" i="1"/>
  <c r="S237" i="1"/>
  <c r="S238" i="1"/>
  <c r="S239" i="1"/>
  <c r="S240" i="1"/>
  <c r="S241" i="1"/>
  <c r="S242" i="1"/>
  <c r="S243" i="1"/>
  <c r="S244" i="1"/>
  <c r="S245" i="1"/>
  <c r="S246" i="1"/>
  <c r="S247" i="1"/>
  <c r="S248" i="1"/>
  <c r="S249" i="1"/>
  <c r="S250" i="1"/>
  <c r="S251" i="1"/>
  <c r="S252" i="1"/>
  <c r="S253" i="1"/>
  <c r="S254" i="1"/>
  <c r="S255" i="1"/>
  <c r="S256" i="1"/>
  <c r="S257" i="1"/>
  <c r="S258" i="1"/>
  <c r="S259" i="1"/>
  <c r="S260" i="1"/>
  <c r="S261" i="1"/>
  <c r="S262" i="1"/>
  <c r="S263" i="1"/>
  <c r="S264" i="1"/>
  <c r="S265" i="1"/>
  <c r="S266" i="1"/>
  <c r="S267" i="1"/>
  <c r="S268" i="1"/>
  <c r="S269" i="1"/>
  <c r="S270" i="1"/>
  <c r="S271" i="1"/>
  <c r="S272" i="1"/>
  <c r="S273" i="1"/>
  <c r="S274" i="1"/>
  <c r="S275" i="1"/>
  <c r="S276" i="1"/>
  <c r="S277" i="1"/>
  <c r="S278" i="1"/>
  <c r="S279" i="1"/>
  <c r="S280" i="1"/>
  <c r="S281" i="1"/>
  <c r="S282" i="1"/>
  <c r="S283" i="1"/>
  <c r="S284" i="1"/>
  <c r="S285" i="1"/>
  <c r="S286" i="1"/>
  <c r="S287" i="1"/>
  <c r="S288" i="1"/>
  <c r="S289" i="1"/>
  <c r="S290" i="1"/>
  <c r="S291" i="1"/>
  <c r="S292" i="1"/>
  <c r="S293" i="1"/>
  <c r="S294" i="1"/>
  <c r="S295" i="1"/>
  <c r="S296" i="1"/>
  <c r="S297" i="1"/>
  <c r="S298" i="1"/>
  <c r="S299" i="1"/>
  <c r="S300" i="1"/>
  <c r="S301" i="1"/>
  <c r="S302" i="1"/>
  <c r="S303" i="1"/>
  <c r="S304" i="1"/>
  <c r="S305" i="1"/>
  <c r="S306" i="1"/>
  <c r="S307" i="1"/>
  <c r="S308" i="1"/>
  <c r="S309" i="1"/>
  <c r="S310" i="1"/>
  <c r="S311" i="1"/>
  <c r="S312" i="1"/>
  <c r="S313" i="1"/>
  <c r="S314" i="1"/>
  <c r="S315" i="1"/>
  <c r="S316" i="1"/>
  <c r="S317" i="1"/>
  <c r="S318" i="1"/>
  <c r="S319" i="1"/>
  <c r="S320" i="1"/>
  <c r="S321" i="1"/>
  <c r="S322" i="1"/>
  <c r="S323" i="1"/>
  <c r="S324" i="1"/>
  <c r="S325" i="1"/>
  <c r="S326" i="1"/>
  <c r="S327" i="1"/>
  <c r="S328" i="1"/>
  <c r="S329" i="1"/>
  <c r="S330" i="1"/>
  <c r="S331" i="1"/>
  <c r="S332" i="1"/>
  <c r="S333" i="1"/>
  <c r="S334" i="1"/>
  <c r="S335" i="1"/>
  <c r="S336" i="1"/>
  <c r="S337" i="1"/>
  <c r="S338" i="1"/>
  <c r="S339" i="1"/>
  <c r="S340" i="1"/>
  <c r="S341" i="1"/>
  <c r="S342" i="1"/>
  <c r="S343" i="1"/>
  <c r="S344" i="1"/>
  <c r="S345" i="1"/>
  <c r="S346" i="1"/>
  <c r="S347" i="1"/>
  <c r="S348" i="1"/>
  <c r="S349" i="1"/>
  <c r="S350" i="1"/>
  <c r="S351" i="1"/>
  <c r="S352" i="1"/>
  <c r="S353" i="1"/>
  <c r="S354" i="1"/>
  <c r="S355" i="1"/>
  <c r="S356" i="1"/>
  <c r="S357" i="1"/>
  <c r="S358" i="1"/>
  <c r="S359" i="1"/>
  <c r="S360" i="1"/>
  <c r="S361" i="1"/>
  <c r="S362" i="1"/>
  <c r="S363" i="1"/>
  <c r="S364" i="1"/>
  <c r="S365" i="1"/>
  <c r="S366" i="1"/>
  <c r="S367" i="1"/>
  <c r="S368" i="1"/>
  <c r="S369" i="1"/>
  <c r="S370" i="1"/>
  <c r="S371" i="1"/>
  <c r="S372" i="1"/>
  <c r="S373" i="1"/>
  <c r="S374" i="1"/>
  <c r="S375" i="1"/>
  <c r="S376" i="1"/>
  <c r="S377" i="1"/>
  <c r="S378" i="1"/>
  <c r="S379" i="1"/>
  <c r="S380" i="1"/>
  <c r="S381" i="1"/>
  <c r="S382" i="1"/>
  <c r="S383" i="1"/>
  <c r="S384" i="1"/>
  <c r="S385" i="1"/>
  <c r="S386" i="1"/>
  <c r="S387" i="1"/>
  <c r="S388" i="1"/>
  <c r="S389" i="1"/>
  <c r="S390" i="1"/>
  <c r="S391" i="1"/>
  <c r="S392" i="1"/>
  <c r="S393" i="1"/>
  <c r="S394" i="1"/>
  <c r="S395" i="1"/>
  <c r="S396" i="1"/>
  <c r="S397" i="1"/>
  <c r="S398" i="1"/>
  <c r="S399" i="1"/>
  <c r="S400" i="1"/>
  <c r="S401" i="1"/>
  <c r="S402" i="1"/>
  <c r="S403" i="1"/>
  <c r="S404" i="1"/>
  <c r="S405" i="1"/>
  <c r="S406" i="1"/>
  <c r="S407" i="1"/>
  <c r="S408" i="1"/>
  <c r="S409" i="1"/>
  <c r="S410" i="1"/>
  <c r="S411" i="1"/>
  <c r="S412" i="1"/>
  <c r="S413" i="1"/>
  <c r="S414" i="1"/>
  <c r="S415" i="1"/>
  <c r="S416" i="1"/>
  <c r="S417" i="1"/>
  <c r="S418" i="1"/>
  <c r="S419" i="1"/>
  <c r="S420" i="1"/>
  <c r="S421" i="1"/>
  <c r="S422" i="1"/>
  <c r="S423" i="1"/>
  <c r="S424" i="1"/>
  <c r="S425" i="1"/>
  <c r="S426" i="1"/>
  <c r="S427" i="1"/>
  <c r="S428" i="1"/>
  <c r="S429" i="1"/>
  <c r="S430" i="1"/>
  <c r="S431" i="1"/>
  <c r="S432" i="1"/>
  <c r="S433" i="1"/>
  <c r="S434" i="1"/>
  <c r="S435" i="1"/>
  <c r="S436" i="1"/>
  <c r="S437" i="1"/>
  <c r="S438" i="1"/>
  <c r="S439" i="1"/>
  <c r="S440" i="1"/>
  <c r="S441" i="1"/>
  <c r="S442" i="1"/>
  <c r="S443" i="1"/>
  <c r="S444" i="1"/>
  <c r="S445" i="1"/>
  <c r="S446" i="1"/>
  <c r="S447" i="1"/>
  <c r="S448" i="1"/>
  <c r="S449" i="1"/>
  <c r="S450" i="1"/>
  <c r="S451" i="1"/>
  <c r="S452" i="1"/>
  <c r="S453" i="1"/>
  <c r="S454" i="1"/>
  <c r="S455" i="1"/>
  <c r="S456" i="1"/>
  <c r="S457" i="1"/>
  <c r="S458" i="1"/>
  <c r="S459" i="1"/>
  <c r="S460" i="1"/>
  <c r="S461" i="1"/>
  <c r="S462" i="1"/>
  <c r="S463" i="1"/>
  <c r="S464" i="1"/>
  <c r="S465" i="1"/>
  <c r="S466" i="1"/>
  <c r="S467" i="1"/>
  <c r="S468" i="1"/>
  <c r="S469" i="1"/>
  <c r="S470" i="1"/>
  <c r="S471" i="1"/>
  <c r="S472" i="1"/>
  <c r="S473" i="1"/>
  <c r="S474" i="1"/>
  <c r="S475" i="1"/>
  <c r="S476" i="1"/>
  <c r="S477" i="1"/>
  <c r="S478" i="1"/>
  <c r="S479" i="1"/>
  <c r="S480" i="1"/>
  <c r="S481" i="1"/>
  <c r="S482" i="1"/>
  <c r="S483" i="1"/>
  <c r="S484" i="1"/>
  <c r="S485" i="1"/>
  <c r="S486" i="1"/>
  <c r="S487" i="1"/>
  <c r="S488" i="1"/>
  <c r="S489" i="1"/>
  <c r="S490" i="1"/>
  <c r="S491" i="1"/>
  <c r="S492" i="1"/>
  <c r="S493" i="1"/>
  <c r="S494" i="1"/>
  <c r="S495" i="1"/>
  <c r="S496" i="1"/>
  <c r="S497" i="1"/>
  <c r="S498" i="1"/>
  <c r="S499" i="1"/>
  <c r="S500" i="1"/>
  <c r="S501" i="1"/>
  <c r="S502" i="1"/>
  <c r="S503" i="1"/>
  <c r="S504" i="1"/>
  <c r="S505" i="1"/>
  <c r="S506" i="1"/>
  <c r="S507" i="1"/>
  <c r="S508" i="1"/>
  <c r="S509" i="1"/>
  <c r="S510" i="1"/>
  <c r="S511" i="1"/>
  <c r="S512" i="1"/>
  <c r="S513" i="1"/>
  <c r="S514" i="1"/>
  <c r="S515" i="1"/>
  <c r="S516" i="1"/>
  <c r="S517" i="1"/>
  <c r="S518" i="1"/>
  <c r="S519" i="1"/>
  <c r="S520" i="1"/>
  <c r="S521" i="1"/>
  <c r="S522" i="1"/>
  <c r="S523" i="1"/>
  <c r="S524" i="1"/>
  <c r="S525" i="1"/>
  <c r="S526" i="1"/>
  <c r="S527" i="1"/>
  <c r="S528" i="1"/>
  <c r="S529" i="1"/>
  <c r="S530" i="1"/>
  <c r="S531" i="1"/>
  <c r="S532" i="1"/>
  <c r="S533" i="1"/>
  <c r="S534" i="1"/>
  <c r="S535" i="1"/>
  <c r="S536" i="1"/>
  <c r="S537" i="1"/>
  <c r="S538" i="1"/>
  <c r="S539" i="1"/>
  <c r="S540" i="1"/>
  <c r="S541" i="1"/>
  <c r="S542" i="1"/>
  <c r="S543" i="1"/>
  <c r="S544" i="1"/>
  <c r="S545" i="1"/>
  <c r="S546" i="1"/>
  <c r="S547" i="1"/>
  <c r="S548" i="1"/>
  <c r="S549" i="1"/>
  <c r="S550" i="1"/>
  <c r="S551" i="1"/>
  <c r="S552" i="1"/>
  <c r="S553" i="1"/>
  <c r="S554" i="1"/>
  <c r="S555" i="1"/>
  <c r="S556" i="1"/>
  <c r="S557" i="1"/>
  <c r="S558" i="1"/>
  <c r="S559" i="1"/>
  <c r="S560" i="1"/>
  <c r="S561" i="1"/>
  <c r="S562" i="1"/>
  <c r="S563" i="1"/>
  <c r="S564" i="1"/>
  <c r="S565" i="1"/>
  <c r="S566" i="1"/>
  <c r="S567" i="1"/>
  <c r="S568" i="1"/>
  <c r="S569" i="1"/>
  <c r="S570" i="1"/>
  <c r="S571" i="1"/>
  <c r="S572" i="1"/>
  <c r="S573" i="1"/>
  <c r="S574" i="1"/>
  <c r="S575" i="1"/>
  <c r="S576" i="1"/>
  <c r="S577" i="1"/>
  <c r="S578" i="1"/>
  <c r="S579" i="1"/>
  <c r="S580" i="1"/>
  <c r="S581" i="1"/>
  <c r="S582" i="1"/>
  <c r="S583" i="1"/>
  <c r="S584" i="1"/>
  <c r="S585" i="1"/>
  <c r="S586" i="1"/>
  <c r="S587" i="1"/>
  <c r="S588" i="1"/>
  <c r="S589" i="1"/>
  <c r="S590" i="1"/>
  <c r="S591" i="1"/>
  <c r="S592" i="1"/>
  <c r="S593" i="1"/>
  <c r="S594" i="1"/>
  <c r="S595" i="1"/>
  <c r="S596" i="1"/>
  <c r="S597" i="1"/>
  <c r="S598" i="1"/>
  <c r="S599" i="1"/>
  <c r="S600" i="1"/>
  <c r="S601" i="1"/>
  <c r="S602" i="1"/>
  <c r="S603" i="1"/>
  <c r="S604" i="1"/>
  <c r="S605" i="1"/>
  <c r="S606" i="1"/>
  <c r="S607" i="1"/>
  <c r="S608" i="1"/>
  <c r="S609" i="1"/>
  <c r="S610" i="1"/>
  <c r="S611" i="1"/>
  <c r="S612" i="1"/>
  <c r="S613" i="1"/>
  <c r="S614" i="1"/>
  <c r="S615" i="1"/>
  <c r="S616" i="1"/>
  <c r="S617" i="1"/>
  <c r="S618" i="1"/>
  <c r="S619" i="1"/>
  <c r="S620" i="1"/>
  <c r="S621" i="1"/>
  <c r="S622" i="1"/>
  <c r="S623" i="1"/>
  <c r="S624" i="1"/>
  <c r="S625" i="1"/>
  <c r="S626" i="1"/>
  <c r="S627" i="1"/>
  <c r="S628" i="1"/>
  <c r="S629" i="1"/>
  <c r="S630" i="1"/>
  <c r="S631" i="1"/>
  <c r="S632" i="1"/>
  <c r="S633" i="1"/>
  <c r="S634" i="1"/>
  <c r="S635" i="1"/>
  <c r="S636" i="1"/>
  <c r="S637" i="1"/>
  <c r="S638" i="1"/>
  <c r="S639" i="1"/>
  <c r="S640" i="1"/>
  <c r="S641" i="1"/>
  <c r="S642" i="1"/>
  <c r="S643" i="1"/>
  <c r="S644" i="1"/>
  <c r="S645" i="1"/>
  <c r="S646" i="1"/>
  <c r="S647" i="1"/>
  <c r="S648" i="1"/>
  <c r="S649" i="1"/>
  <c r="S650" i="1"/>
  <c r="S651" i="1"/>
  <c r="S652" i="1"/>
  <c r="S653" i="1"/>
  <c r="S654" i="1"/>
  <c r="S655" i="1"/>
  <c r="S656" i="1"/>
  <c r="S657" i="1"/>
  <c r="S658" i="1"/>
  <c r="S659" i="1"/>
  <c r="S660" i="1"/>
  <c r="S661" i="1"/>
  <c r="S662" i="1"/>
  <c r="S663" i="1"/>
  <c r="S664" i="1"/>
  <c r="S665" i="1"/>
  <c r="S666" i="1"/>
  <c r="S667" i="1"/>
  <c r="S668" i="1"/>
  <c r="S669" i="1"/>
  <c r="S670" i="1"/>
  <c r="S671" i="1"/>
  <c r="S672" i="1"/>
  <c r="S673" i="1"/>
  <c r="S674" i="1"/>
  <c r="S675" i="1"/>
  <c r="S676" i="1"/>
  <c r="S677" i="1"/>
  <c r="S678" i="1"/>
  <c r="S679" i="1"/>
  <c r="S680" i="1"/>
  <c r="S681" i="1"/>
  <c r="S682" i="1"/>
  <c r="S683" i="1"/>
  <c r="S684" i="1"/>
  <c r="S685" i="1"/>
  <c r="S686" i="1"/>
  <c r="S687" i="1"/>
  <c r="S688" i="1"/>
  <c r="S689" i="1"/>
  <c r="S690" i="1"/>
  <c r="S691" i="1"/>
  <c r="S692" i="1"/>
  <c r="S693" i="1"/>
  <c r="S694" i="1"/>
  <c r="S695" i="1"/>
  <c r="S696" i="1"/>
  <c r="S697" i="1"/>
  <c r="S698" i="1"/>
  <c r="S699" i="1"/>
  <c r="S700" i="1"/>
  <c r="S701" i="1"/>
  <c r="S702" i="1"/>
  <c r="S703" i="1"/>
  <c r="S704" i="1"/>
  <c r="S705" i="1"/>
  <c r="S706" i="1"/>
  <c r="S707" i="1"/>
  <c r="S708" i="1"/>
  <c r="S709" i="1"/>
  <c r="S710" i="1"/>
  <c r="S711" i="1"/>
  <c r="S712" i="1"/>
  <c r="S713" i="1"/>
  <c r="S714" i="1"/>
  <c r="S715" i="1"/>
  <c r="S716" i="1"/>
  <c r="S717" i="1"/>
  <c r="S718" i="1"/>
  <c r="S719" i="1"/>
  <c r="S720" i="1"/>
  <c r="S721" i="1"/>
  <c r="S722" i="1"/>
  <c r="S723" i="1"/>
  <c r="S724" i="1"/>
  <c r="S725" i="1"/>
  <c r="S726" i="1"/>
  <c r="S727" i="1"/>
  <c r="S728" i="1"/>
  <c r="S729" i="1"/>
  <c r="S730" i="1"/>
  <c r="S731" i="1"/>
  <c r="S732" i="1"/>
  <c r="S733" i="1"/>
  <c r="S734" i="1"/>
  <c r="S735" i="1"/>
  <c r="S736" i="1"/>
  <c r="S737" i="1"/>
  <c r="S738" i="1"/>
  <c r="S739" i="1"/>
  <c r="S740" i="1"/>
  <c r="S741" i="1"/>
  <c r="S742" i="1"/>
  <c r="S743" i="1"/>
  <c r="S744" i="1"/>
  <c r="S745" i="1"/>
  <c r="S746" i="1"/>
  <c r="S747" i="1"/>
  <c r="S748" i="1"/>
  <c r="S749" i="1"/>
  <c r="S750" i="1"/>
  <c r="S751" i="1"/>
  <c r="S752" i="1"/>
  <c r="S753" i="1"/>
  <c r="S754" i="1"/>
  <c r="S755" i="1"/>
  <c r="S756" i="1"/>
  <c r="S757" i="1"/>
  <c r="S758" i="1"/>
  <c r="S759" i="1"/>
  <c r="S760" i="1"/>
  <c r="S761" i="1"/>
  <c r="S762" i="1"/>
  <c r="S763" i="1"/>
  <c r="S764" i="1"/>
  <c r="S765" i="1"/>
  <c r="S766" i="1"/>
  <c r="S767" i="1"/>
  <c r="S768" i="1"/>
  <c r="S769" i="1"/>
  <c r="S770" i="1"/>
  <c r="S771" i="1"/>
  <c r="S772" i="1"/>
  <c r="S773" i="1"/>
  <c r="S774" i="1"/>
  <c r="S775" i="1"/>
  <c r="S776" i="1"/>
  <c r="S777" i="1"/>
  <c r="S778" i="1"/>
  <c r="S779" i="1"/>
  <c r="S780" i="1"/>
  <c r="S781" i="1"/>
  <c r="S782" i="1"/>
  <c r="S783" i="1"/>
  <c r="S784" i="1"/>
  <c r="S785" i="1"/>
  <c r="S786" i="1"/>
  <c r="S787" i="1"/>
  <c r="S788" i="1"/>
  <c r="S789" i="1"/>
  <c r="S790" i="1"/>
  <c r="S791" i="1"/>
  <c r="S792" i="1"/>
  <c r="S793" i="1"/>
  <c r="S794" i="1"/>
  <c r="S795" i="1"/>
  <c r="S796" i="1"/>
  <c r="S797" i="1"/>
  <c r="S798" i="1"/>
  <c r="S799" i="1"/>
  <c r="S800" i="1"/>
  <c r="S801" i="1"/>
  <c r="S802" i="1"/>
  <c r="S803" i="1"/>
  <c r="S804" i="1"/>
  <c r="S805" i="1"/>
  <c r="S806" i="1"/>
  <c r="S807" i="1"/>
  <c r="S808" i="1"/>
  <c r="S809" i="1"/>
  <c r="S810" i="1"/>
  <c r="S811" i="1"/>
  <c r="S812" i="1"/>
  <c r="S813" i="1"/>
  <c r="S814" i="1"/>
  <c r="S815" i="1"/>
  <c r="S816" i="1"/>
  <c r="S817" i="1"/>
  <c r="S818" i="1"/>
  <c r="S819" i="1"/>
  <c r="S820" i="1"/>
  <c r="S821" i="1"/>
  <c r="S822" i="1"/>
  <c r="S823" i="1"/>
  <c r="S824" i="1"/>
  <c r="S825" i="1"/>
  <c r="S826" i="1"/>
  <c r="S827" i="1"/>
  <c r="S828" i="1"/>
  <c r="S829" i="1"/>
  <c r="S830" i="1"/>
  <c r="S831" i="1"/>
  <c r="S832" i="1"/>
  <c r="S833" i="1"/>
  <c r="S834" i="1"/>
  <c r="S835" i="1"/>
  <c r="S836" i="1"/>
  <c r="S837" i="1"/>
  <c r="S838" i="1"/>
  <c r="S839" i="1"/>
  <c r="S840" i="1"/>
  <c r="S841" i="1"/>
  <c r="S842" i="1"/>
  <c r="S843" i="1"/>
  <c r="S844" i="1"/>
  <c r="S845" i="1"/>
  <c r="S846" i="1"/>
  <c r="S847" i="1"/>
  <c r="S848" i="1"/>
  <c r="S849" i="1"/>
  <c r="S850" i="1"/>
  <c r="S851" i="1"/>
  <c r="S852" i="1"/>
  <c r="S853" i="1"/>
  <c r="S854" i="1"/>
  <c r="S855" i="1"/>
  <c r="S856" i="1"/>
  <c r="S857" i="1"/>
  <c r="S858" i="1"/>
  <c r="S859" i="1"/>
  <c r="S860" i="1"/>
  <c r="S861" i="1"/>
  <c r="S862" i="1"/>
  <c r="S863" i="1"/>
  <c r="S864" i="1"/>
  <c r="S865" i="1"/>
  <c r="S866" i="1"/>
  <c r="S867" i="1"/>
  <c r="S868" i="1"/>
  <c r="S869" i="1"/>
  <c r="S870" i="1"/>
  <c r="S871" i="1"/>
  <c r="S872" i="1"/>
  <c r="S873" i="1"/>
  <c r="S874" i="1"/>
  <c r="S875" i="1"/>
  <c r="S876" i="1"/>
  <c r="S877" i="1"/>
  <c r="S878" i="1"/>
  <c r="S879" i="1"/>
  <c r="S880" i="1"/>
  <c r="S881" i="1"/>
  <c r="S882" i="1"/>
  <c r="S883" i="1"/>
  <c r="S884" i="1"/>
  <c r="S885" i="1"/>
  <c r="S886" i="1"/>
  <c r="S887" i="1"/>
  <c r="S888" i="1"/>
  <c r="S889" i="1"/>
  <c r="S890" i="1"/>
  <c r="S891" i="1"/>
  <c r="S892" i="1"/>
  <c r="S893" i="1"/>
  <c r="S894" i="1"/>
  <c r="S895" i="1"/>
  <c r="S896" i="1"/>
  <c r="S897" i="1"/>
  <c r="S898" i="1"/>
  <c r="S899" i="1"/>
  <c r="S900" i="1"/>
  <c r="S901" i="1"/>
  <c r="S902" i="1"/>
  <c r="S903" i="1"/>
  <c r="S904" i="1"/>
  <c r="S905" i="1"/>
  <c r="S906" i="1"/>
  <c r="S907" i="1"/>
  <c r="S908" i="1"/>
  <c r="S909" i="1"/>
  <c r="S910" i="1"/>
  <c r="S911" i="1"/>
  <c r="S912" i="1"/>
  <c r="S913" i="1"/>
  <c r="S914" i="1"/>
  <c r="S915" i="1"/>
  <c r="S916" i="1"/>
  <c r="S917" i="1"/>
  <c r="S918" i="1"/>
  <c r="S919" i="1"/>
  <c r="S920" i="1"/>
  <c r="S921" i="1"/>
  <c r="S922" i="1"/>
  <c r="S923" i="1"/>
  <c r="S924" i="1"/>
  <c r="S925" i="1"/>
  <c r="S926" i="1"/>
  <c r="S927" i="1"/>
  <c r="S928" i="1"/>
  <c r="S929" i="1"/>
  <c r="S930" i="1"/>
  <c r="S931" i="1"/>
  <c r="S932" i="1"/>
  <c r="S933" i="1"/>
  <c r="S934" i="1"/>
  <c r="S935" i="1"/>
  <c r="S936" i="1"/>
  <c r="S937" i="1"/>
  <c r="S938" i="1"/>
  <c r="S939" i="1"/>
  <c r="S940" i="1"/>
  <c r="S941" i="1"/>
  <c r="S942" i="1"/>
  <c r="S943" i="1"/>
  <c r="S944" i="1"/>
  <c r="S945" i="1"/>
  <c r="S946" i="1"/>
  <c r="S947" i="1"/>
  <c r="S948" i="1"/>
  <c r="S949" i="1"/>
  <c r="S950" i="1"/>
  <c r="S951" i="1"/>
  <c r="S952" i="1"/>
  <c r="S953" i="1"/>
  <c r="S954" i="1"/>
  <c r="S955" i="1"/>
  <c r="S956" i="1"/>
  <c r="S957" i="1"/>
  <c r="S958" i="1"/>
  <c r="S959" i="1"/>
  <c r="S960" i="1"/>
  <c r="S961" i="1"/>
  <c r="S962" i="1"/>
  <c r="S963" i="1"/>
  <c r="S964" i="1"/>
  <c r="S965" i="1"/>
  <c r="S966" i="1"/>
  <c r="S967" i="1"/>
  <c r="S968" i="1"/>
  <c r="S969" i="1"/>
  <c r="S970" i="1"/>
  <c r="S971" i="1"/>
  <c r="S972" i="1"/>
  <c r="S973" i="1"/>
  <c r="S974" i="1"/>
  <c r="S975" i="1"/>
  <c r="S976" i="1"/>
  <c r="S977" i="1"/>
  <c r="S978" i="1"/>
  <c r="S979" i="1"/>
  <c r="S980" i="1"/>
  <c r="S981" i="1"/>
  <c r="S982" i="1"/>
  <c r="S983" i="1"/>
  <c r="S984" i="1"/>
  <c r="S985" i="1"/>
  <c r="S986" i="1"/>
  <c r="S987" i="1"/>
  <c r="S988" i="1"/>
  <c r="S989" i="1"/>
  <c r="S990" i="1"/>
  <c r="S991" i="1"/>
  <c r="S992" i="1"/>
  <c r="S993" i="1"/>
  <c r="S994" i="1"/>
  <c r="S995" i="1"/>
  <c r="S996" i="1"/>
  <c r="S997" i="1"/>
  <c r="S998" i="1"/>
  <c r="S999" i="1"/>
  <c r="S1000" i="1"/>
  <c r="S1001" i="1"/>
  <c r="S1002" i="1"/>
  <c r="S1003" i="1"/>
  <c r="S1004" i="1"/>
  <c r="S1005" i="1"/>
  <c r="S1006" i="1"/>
  <c r="S1007" i="1"/>
  <c r="S1008" i="1"/>
  <c r="S1009" i="1"/>
  <c r="S1010" i="1"/>
  <c r="S1011" i="1"/>
  <c r="S1012" i="1"/>
  <c r="S1013" i="1"/>
  <c r="S1014" i="1"/>
  <c r="S1015" i="1"/>
  <c r="S1016" i="1"/>
  <c r="S1017" i="1"/>
  <c r="S1018" i="1"/>
  <c r="S1019" i="1"/>
  <c r="S1020" i="1"/>
  <c r="S1021" i="1"/>
  <c r="S1022" i="1"/>
  <c r="S1023" i="1"/>
  <c r="S1024" i="1"/>
  <c r="S1025" i="1"/>
  <c r="S1026" i="1"/>
  <c r="S1027" i="1"/>
  <c r="S1028" i="1"/>
  <c r="S1029" i="1"/>
  <c r="S1030" i="1"/>
  <c r="S1031" i="1"/>
  <c r="S1032" i="1"/>
  <c r="S1033" i="1"/>
  <c r="S1034" i="1"/>
  <c r="S1035" i="1"/>
  <c r="S1036" i="1"/>
  <c r="S1037" i="1"/>
  <c r="S1038" i="1"/>
  <c r="S1039" i="1"/>
  <c r="S1040" i="1"/>
  <c r="S1041" i="1"/>
  <c r="S1042" i="1"/>
  <c r="S1043" i="1"/>
  <c r="S1044" i="1"/>
  <c r="S1045" i="1"/>
  <c r="S1046" i="1"/>
  <c r="S1047" i="1"/>
  <c r="S1048" i="1"/>
  <c r="S1049" i="1"/>
  <c r="S1050" i="1"/>
  <c r="S1051" i="1"/>
  <c r="S1052" i="1"/>
  <c r="S1053" i="1"/>
  <c r="S1054" i="1"/>
  <c r="S1055" i="1"/>
  <c r="S1056" i="1"/>
  <c r="S1057" i="1"/>
  <c r="S1058" i="1"/>
  <c r="S1059" i="1"/>
  <c r="S1060" i="1"/>
  <c r="S1061" i="1"/>
  <c r="S1062" i="1"/>
  <c r="S1063" i="1"/>
  <c r="S1064" i="1"/>
  <c r="S1065" i="1"/>
  <c r="S1066" i="1"/>
  <c r="S1067" i="1"/>
  <c r="S1068" i="1"/>
  <c r="S1069" i="1"/>
  <c r="S1070" i="1"/>
  <c r="S1071" i="1"/>
  <c r="S1072" i="1"/>
  <c r="S1073" i="1"/>
  <c r="S1074" i="1"/>
  <c r="S1075" i="1"/>
  <c r="S1076" i="1"/>
  <c r="S1077" i="1"/>
  <c r="S1078" i="1"/>
  <c r="S1079" i="1"/>
  <c r="S1080" i="1"/>
  <c r="S1081" i="1"/>
  <c r="S1082" i="1"/>
  <c r="S1083" i="1"/>
  <c r="S1084" i="1"/>
  <c r="S1085" i="1"/>
  <c r="S1086" i="1"/>
  <c r="S1087" i="1"/>
  <c r="S1088" i="1"/>
  <c r="S1089" i="1"/>
  <c r="S1090" i="1"/>
  <c r="S1091" i="1"/>
  <c r="S1092" i="1"/>
  <c r="S1093" i="1"/>
  <c r="S1094" i="1"/>
  <c r="S1095" i="1"/>
  <c r="S1096" i="1"/>
  <c r="S1097" i="1"/>
  <c r="S1098" i="1"/>
  <c r="S1099" i="1"/>
  <c r="S1100" i="1"/>
  <c r="S1101" i="1"/>
  <c r="S1102" i="1"/>
  <c r="S1103" i="1"/>
  <c r="S1104" i="1"/>
  <c r="S1105" i="1"/>
  <c r="S1106" i="1"/>
  <c r="S1107" i="1"/>
  <c r="S1108" i="1"/>
  <c r="S1109" i="1"/>
  <c r="S1110" i="1"/>
  <c r="S1111" i="1"/>
  <c r="S1112" i="1"/>
  <c r="S1113" i="1"/>
  <c r="S1114" i="1"/>
  <c r="S1115" i="1"/>
  <c r="S1116" i="1"/>
  <c r="S1117" i="1"/>
  <c r="S1118" i="1"/>
  <c r="S1119" i="1"/>
  <c r="S1120" i="1"/>
  <c r="S1121" i="1"/>
  <c r="S1122" i="1"/>
  <c r="S1123" i="1"/>
  <c r="S1124" i="1"/>
  <c r="S1125" i="1"/>
  <c r="S1126" i="1"/>
  <c r="S1127" i="1"/>
  <c r="S1128" i="1"/>
  <c r="S1129" i="1"/>
  <c r="S1130" i="1"/>
  <c r="S1131" i="1"/>
  <c r="S1132" i="1"/>
  <c r="S1133" i="1"/>
  <c r="S1134" i="1"/>
  <c r="S1135" i="1"/>
  <c r="S1136" i="1"/>
  <c r="S1137" i="1"/>
  <c r="S1138" i="1"/>
  <c r="S1139" i="1"/>
  <c r="S1140" i="1"/>
  <c r="S1141" i="1"/>
  <c r="S1142" i="1"/>
  <c r="S1143" i="1"/>
  <c r="S1144" i="1"/>
  <c r="S1145" i="1"/>
  <c r="S1146" i="1"/>
  <c r="S1147" i="1"/>
  <c r="S1148" i="1"/>
  <c r="S1149" i="1"/>
  <c r="S1150" i="1"/>
  <c r="S1151" i="1"/>
  <c r="S1152" i="1"/>
  <c r="S1153" i="1"/>
  <c r="S1154" i="1"/>
  <c r="S1155" i="1"/>
  <c r="S1156" i="1"/>
  <c r="S1157" i="1"/>
  <c r="S1158" i="1"/>
  <c r="S1159" i="1"/>
  <c r="S1160" i="1"/>
  <c r="S1161" i="1"/>
  <c r="S1162" i="1"/>
  <c r="S1163" i="1"/>
  <c r="S1164" i="1"/>
  <c r="S1165" i="1"/>
  <c r="S1166" i="1"/>
  <c r="S1167" i="1"/>
  <c r="S1168" i="1"/>
  <c r="S1169" i="1"/>
  <c r="S1170" i="1"/>
  <c r="S1171" i="1"/>
  <c r="S1172" i="1"/>
  <c r="S1173" i="1"/>
  <c r="S1174" i="1"/>
  <c r="S1175" i="1"/>
  <c r="S1176" i="1"/>
  <c r="S1177" i="1"/>
  <c r="S1178" i="1"/>
  <c r="S1179" i="1"/>
  <c r="S1180" i="1"/>
  <c r="S1181" i="1"/>
  <c r="S1182" i="1"/>
  <c r="S1183" i="1"/>
  <c r="S1184" i="1"/>
  <c r="S1185" i="1"/>
  <c r="S1186" i="1"/>
  <c r="S1187" i="1"/>
  <c r="S1188" i="1"/>
  <c r="S1189" i="1"/>
  <c r="S1190" i="1"/>
  <c r="S1191" i="1"/>
  <c r="S1192" i="1"/>
  <c r="S1193" i="1"/>
  <c r="S1194" i="1"/>
  <c r="S1195" i="1"/>
  <c r="S1196" i="1"/>
  <c r="S1197" i="1"/>
  <c r="S1198" i="1"/>
  <c r="S1199" i="1"/>
  <c r="S1200" i="1"/>
  <c r="S1201" i="1"/>
  <c r="S1202" i="1"/>
  <c r="S1203" i="1"/>
  <c r="S1204" i="1"/>
  <c r="S1205" i="1"/>
  <c r="S1206" i="1"/>
  <c r="S1207" i="1"/>
  <c r="S1208" i="1"/>
  <c r="S1209" i="1"/>
  <c r="S1210" i="1"/>
  <c r="S1211" i="1"/>
  <c r="S1212" i="1"/>
  <c r="S1213" i="1"/>
  <c r="S1214" i="1"/>
  <c r="S1215" i="1"/>
  <c r="S1216" i="1"/>
  <c r="S1217" i="1"/>
  <c r="S1218" i="1"/>
  <c r="S1219" i="1"/>
  <c r="S1220" i="1"/>
  <c r="S1221" i="1"/>
  <c r="S1222" i="1"/>
  <c r="S1223" i="1"/>
  <c r="S1224" i="1"/>
  <c r="S1225" i="1"/>
  <c r="S1226" i="1"/>
  <c r="S1227" i="1"/>
  <c r="S1228" i="1"/>
  <c r="S1229" i="1"/>
  <c r="S1230" i="1"/>
  <c r="S1231" i="1"/>
  <c r="S1232" i="1"/>
  <c r="S1233" i="1"/>
  <c r="S1234" i="1"/>
  <c r="S1235" i="1"/>
  <c r="S1236" i="1"/>
  <c r="S1237" i="1"/>
  <c r="S1238" i="1"/>
  <c r="S1239" i="1"/>
  <c r="S1240" i="1"/>
  <c r="S1241" i="1"/>
  <c r="S1242" i="1"/>
  <c r="S1243" i="1"/>
  <c r="S1244" i="1"/>
  <c r="S1245" i="1"/>
  <c r="S1246" i="1"/>
  <c r="S1247" i="1"/>
  <c r="S1248" i="1"/>
  <c r="S1249" i="1"/>
  <c r="S1250" i="1"/>
  <c r="S1251" i="1"/>
  <c r="S1252" i="1"/>
  <c r="S1253" i="1"/>
  <c r="S1254" i="1"/>
  <c r="S1255" i="1"/>
  <c r="S1256" i="1"/>
  <c r="S1257" i="1"/>
  <c r="S1258" i="1"/>
  <c r="S1259" i="1"/>
  <c r="S1260" i="1"/>
  <c r="S1261" i="1"/>
  <c r="S1262" i="1"/>
  <c r="S1263" i="1"/>
  <c r="S1264" i="1"/>
  <c r="S1265" i="1"/>
  <c r="S1266" i="1"/>
  <c r="S1267" i="1"/>
  <c r="S1268" i="1"/>
  <c r="S1269" i="1"/>
  <c r="S1270" i="1"/>
  <c r="S1271" i="1"/>
  <c r="S1272" i="1"/>
  <c r="S1273" i="1"/>
  <c r="S1274" i="1"/>
  <c r="S1275" i="1"/>
  <c r="S1276" i="1"/>
  <c r="S1277" i="1"/>
  <c r="S1278" i="1"/>
  <c r="S1279" i="1"/>
  <c r="S1280" i="1"/>
  <c r="S1281" i="1"/>
  <c r="S1282" i="1"/>
  <c r="S1283" i="1"/>
  <c r="S1284" i="1"/>
  <c r="S1285" i="1"/>
  <c r="S1286" i="1"/>
  <c r="S1287" i="1"/>
  <c r="S1288" i="1"/>
  <c r="S1289" i="1"/>
  <c r="S1290" i="1"/>
  <c r="S1291" i="1"/>
  <c r="S1292" i="1"/>
  <c r="S1293" i="1"/>
  <c r="S1294" i="1"/>
  <c r="S1295" i="1"/>
  <c r="S1296" i="1"/>
  <c r="S1297" i="1"/>
  <c r="S1298" i="1"/>
  <c r="S1299" i="1"/>
  <c r="S1300" i="1"/>
  <c r="S1301" i="1"/>
  <c r="S1302" i="1"/>
  <c r="S1303" i="1"/>
  <c r="S1304" i="1"/>
  <c r="S1305" i="1"/>
  <c r="S1306" i="1"/>
  <c r="S1307" i="1"/>
  <c r="S1308" i="1"/>
  <c r="S1309" i="1"/>
  <c r="S1310" i="1"/>
  <c r="S1311" i="1"/>
  <c r="S1312" i="1"/>
  <c r="S1313" i="1"/>
  <c r="S1314" i="1"/>
  <c r="S1315" i="1"/>
  <c r="S1316" i="1"/>
  <c r="S1317" i="1"/>
  <c r="S1318" i="1"/>
  <c r="S1319" i="1"/>
  <c r="S1320" i="1"/>
  <c r="S1321" i="1"/>
  <c r="S1322" i="1"/>
  <c r="S1323" i="1"/>
  <c r="S1324" i="1"/>
  <c r="S1325" i="1"/>
  <c r="S1326" i="1"/>
  <c r="S1327" i="1"/>
  <c r="S1328" i="1"/>
  <c r="S1329" i="1"/>
  <c r="S1330" i="1"/>
  <c r="S1331" i="1"/>
  <c r="S1332" i="1"/>
  <c r="S1333" i="1"/>
  <c r="S1334" i="1"/>
  <c r="S1335" i="1"/>
  <c r="S1336" i="1"/>
  <c r="S1337" i="1"/>
  <c r="S1338" i="1"/>
  <c r="S1339" i="1"/>
  <c r="S1340" i="1"/>
  <c r="S1341" i="1"/>
  <c r="S1342" i="1"/>
  <c r="S1343" i="1"/>
  <c r="S1344" i="1"/>
  <c r="S1345" i="1"/>
  <c r="S1346" i="1"/>
  <c r="S1347" i="1"/>
  <c r="S1348" i="1"/>
  <c r="S1349" i="1"/>
  <c r="S1350" i="1"/>
  <c r="S1351" i="1"/>
  <c r="S1352" i="1"/>
  <c r="S1353" i="1"/>
  <c r="S1354" i="1"/>
  <c r="S1355" i="1"/>
  <c r="S1356" i="1"/>
  <c r="S1357" i="1"/>
  <c r="S1358" i="1"/>
  <c r="S1359" i="1"/>
  <c r="S1360" i="1"/>
  <c r="S1361" i="1"/>
  <c r="S1362" i="1"/>
  <c r="S1363" i="1"/>
  <c r="S1364" i="1"/>
  <c r="S1365" i="1"/>
  <c r="S1366" i="1"/>
  <c r="S1367" i="1"/>
  <c r="S1368" i="1"/>
  <c r="S1369" i="1"/>
  <c r="S1370" i="1"/>
  <c r="S1371" i="1"/>
  <c r="S1372" i="1"/>
  <c r="S1373" i="1"/>
  <c r="S1374" i="1"/>
  <c r="S1375" i="1"/>
  <c r="S1376" i="1"/>
  <c r="S1377" i="1"/>
  <c r="S1378" i="1"/>
  <c r="S1379" i="1"/>
  <c r="S1380" i="1"/>
  <c r="S1381" i="1"/>
  <c r="S1382" i="1"/>
  <c r="S1383" i="1"/>
  <c r="S1384" i="1"/>
  <c r="S1385" i="1"/>
  <c r="S1386" i="1"/>
  <c r="S1387" i="1"/>
  <c r="S1388" i="1"/>
  <c r="S1389" i="1"/>
  <c r="S1390" i="1"/>
  <c r="S1391" i="1"/>
  <c r="S1392" i="1"/>
  <c r="S1393" i="1"/>
  <c r="S1394" i="1"/>
  <c r="S1395" i="1"/>
  <c r="S1396" i="1"/>
  <c r="S1397" i="1"/>
  <c r="S1398" i="1"/>
  <c r="S1399" i="1"/>
  <c r="S1400" i="1"/>
  <c r="S1401" i="1"/>
  <c r="S1402" i="1"/>
  <c r="S1403" i="1"/>
  <c r="S1404" i="1"/>
  <c r="S1405" i="1"/>
  <c r="S1406" i="1"/>
  <c r="S1407" i="1"/>
  <c r="S1408" i="1"/>
  <c r="S1409" i="1"/>
  <c r="S1410" i="1"/>
  <c r="S1411" i="1"/>
  <c r="S1412" i="1"/>
  <c r="S1413" i="1"/>
  <c r="S1414" i="1"/>
  <c r="S1415" i="1"/>
  <c r="S1416" i="1"/>
  <c r="S1417" i="1"/>
  <c r="S1418" i="1"/>
  <c r="S1419" i="1"/>
  <c r="S1420" i="1"/>
  <c r="S1421" i="1"/>
  <c r="S1422" i="1"/>
  <c r="S1423" i="1"/>
  <c r="S1424" i="1"/>
  <c r="S1425" i="1"/>
  <c r="S1426" i="1"/>
  <c r="S1427" i="1"/>
  <c r="S1428" i="1"/>
  <c r="S1429" i="1"/>
  <c r="S1430" i="1"/>
  <c r="S1431" i="1"/>
  <c r="S1432" i="1"/>
  <c r="S1433" i="1"/>
  <c r="S1434" i="1"/>
  <c r="S1435" i="1"/>
  <c r="S1436" i="1"/>
  <c r="S1437" i="1"/>
  <c r="S1438" i="1"/>
  <c r="S1439" i="1"/>
  <c r="S1440" i="1"/>
  <c r="S1441" i="1"/>
  <c r="S1442" i="1"/>
  <c r="S1443" i="1"/>
  <c r="S1444" i="1"/>
  <c r="S1445" i="1"/>
  <c r="S1446" i="1"/>
  <c r="S1447" i="1"/>
  <c r="S1448" i="1"/>
  <c r="S1449" i="1"/>
  <c r="S1450" i="1"/>
  <c r="S1451" i="1"/>
  <c r="S1452" i="1"/>
  <c r="S1453" i="1"/>
  <c r="S1454" i="1"/>
  <c r="S1455" i="1"/>
  <c r="S1456" i="1"/>
  <c r="S1457" i="1"/>
  <c r="S1458" i="1"/>
  <c r="S1459" i="1"/>
  <c r="S1460" i="1"/>
  <c r="S1461" i="1"/>
  <c r="S1462" i="1"/>
  <c r="S1463" i="1"/>
  <c r="S1464" i="1"/>
  <c r="S1465" i="1"/>
  <c r="S1466" i="1"/>
  <c r="S1467" i="1"/>
  <c r="S1468" i="1"/>
  <c r="S1469" i="1"/>
  <c r="S1470" i="1"/>
  <c r="S1471" i="1"/>
  <c r="S1472" i="1"/>
  <c r="S1473" i="1"/>
  <c r="S1474" i="1"/>
  <c r="S1475" i="1"/>
  <c r="S1476" i="1"/>
  <c r="S1477" i="1"/>
  <c r="S1478" i="1"/>
  <c r="S1479" i="1"/>
  <c r="S1480" i="1"/>
  <c r="S1481" i="1"/>
  <c r="S1482" i="1"/>
  <c r="S1483" i="1"/>
  <c r="S1484" i="1"/>
  <c r="S1485" i="1"/>
  <c r="S1486" i="1"/>
  <c r="S1487" i="1"/>
  <c r="S1488" i="1"/>
  <c r="S1489" i="1"/>
  <c r="S1490" i="1"/>
  <c r="S1491" i="1"/>
  <c r="S1492" i="1"/>
  <c r="S1493" i="1"/>
  <c r="S1494" i="1"/>
  <c r="S1495" i="1"/>
  <c r="S1496" i="1"/>
  <c r="S1497" i="1"/>
  <c r="S1498" i="1"/>
  <c r="S1499" i="1"/>
  <c r="S1500" i="1"/>
  <c r="S1501" i="1"/>
  <c r="S1502" i="1"/>
  <c r="S1503" i="1"/>
  <c r="S1504" i="1"/>
  <c r="S1505" i="1"/>
  <c r="S1506" i="1"/>
  <c r="S1507" i="1"/>
  <c r="S1508" i="1"/>
  <c r="S1509" i="1"/>
  <c r="S1510" i="1"/>
  <c r="S1511" i="1"/>
  <c r="S1512" i="1"/>
  <c r="S1513" i="1"/>
  <c r="S1514" i="1"/>
  <c r="S1515" i="1"/>
  <c r="S1516" i="1"/>
  <c r="S1517" i="1"/>
  <c r="S1518" i="1"/>
  <c r="S1519" i="1"/>
  <c r="S1520" i="1"/>
  <c r="S1521" i="1"/>
  <c r="S1522" i="1"/>
  <c r="S1523" i="1"/>
  <c r="S1524" i="1"/>
  <c r="S1525" i="1"/>
  <c r="S1526" i="1"/>
  <c r="S1527" i="1"/>
  <c r="S1528" i="1"/>
  <c r="S1529" i="1"/>
  <c r="S1530" i="1"/>
  <c r="S1531" i="1"/>
  <c r="S1532" i="1"/>
  <c r="S1533" i="1"/>
  <c r="S1534" i="1"/>
  <c r="S1535" i="1"/>
  <c r="S1536" i="1"/>
  <c r="S1537" i="1"/>
  <c r="S1538" i="1"/>
  <c r="S1539" i="1"/>
  <c r="S1540" i="1"/>
  <c r="S1541" i="1"/>
  <c r="S1542" i="1"/>
  <c r="S1543" i="1"/>
  <c r="S1544" i="1"/>
  <c r="S1545" i="1"/>
  <c r="S1546" i="1"/>
  <c r="S1547" i="1"/>
  <c r="S1548" i="1"/>
  <c r="S1549" i="1"/>
  <c r="S1550" i="1"/>
  <c r="S1551" i="1"/>
  <c r="S1552" i="1"/>
  <c r="S1553" i="1"/>
  <c r="S1554" i="1"/>
  <c r="S1555" i="1"/>
  <c r="S1556" i="1"/>
  <c r="S1557" i="1"/>
  <c r="S1558" i="1"/>
  <c r="S1559" i="1"/>
  <c r="S1560" i="1"/>
  <c r="S1561" i="1"/>
  <c r="S1562" i="1"/>
  <c r="S1563" i="1"/>
  <c r="S1564" i="1"/>
  <c r="S1565" i="1"/>
  <c r="S1566" i="1"/>
  <c r="S1567" i="1"/>
  <c r="S1568" i="1"/>
  <c r="S1569" i="1"/>
  <c r="S1570" i="1"/>
  <c r="S1571" i="1"/>
  <c r="S1572" i="1"/>
  <c r="S1573" i="1"/>
  <c r="S1574" i="1"/>
  <c r="S1575" i="1"/>
  <c r="S1576" i="1"/>
  <c r="S1577" i="1"/>
  <c r="S1578" i="1"/>
  <c r="S1579" i="1"/>
  <c r="S1580" i="1"/>
  <c r="S1581" i="1"/>
  <c r="S1582" i="1"/>
  <c r="S1583" i="1"/>
  <c r="S1584" i="1"/>
  <c r="S1585" i="1"/>
  <c r="S1586" i="1"/>
  <c r="S1587" i="1"/>
  <c r="S1588" i="1"/>
  <c r="S1589" i="1"/>
  <c r="S1590" i="1"/>
  <c r="S1591" i="1"/>
  <c r="S1592" i="1"/>
  <c r="S1593" i="1"/>
  <c r="S1594" i="1"/>
  <c r="S1595" i="1"/>
  <c r="S1596" i="1"/>
  <c r="S1597" i="1"/>
  <c r="S1598" i="1"/>
  <c r="S1599" i="1"/>
  <c r="S1600" i="1"/>
  <c r="S1601" i="1"/>
  <c r="S1602" i="1"/>
  <c r="S1603" i="1"/>
  <c r="S1604" i="1"/>
  <c r="S1605" i="1"/>
  <c r="S1606" i="1"/>
  <c r="S1607" i="1"/>
  <c r="S1608" i="1"/>
  <c r="S1609" i="1"/>
  <c r="S1610" i="1"/>
  <c r="S1611" i="1"/>
  <c r="S1612" i="1"/>
  <c r="S1613" i="1"/>
  <c r="S1614" i="1"/>
  <c r="S1615" i="1"/>
  <c r="S1616" i="1"/>
  <c r="S1617" i="1"/>
  <c r="S1618" i="1"/>
  <c r="S1619" i="1"/>
  <c r="S1620" i="1"/>
  <c r="S1621" i="1"/>
  <c r="S1622" i="1"/>
  <c r="S1623" i="1"/>
  <c r="S1624" i="1"/>
  <c r="S1625" i="1"/>
  <c r="S1626" i="1"/>
  <c r="S1627" i="1"/>
  <c r="S1628" i="1"/>
  <c r="S1629" i="1"/>
  <c r="S1630" i="1"/>
  <c r="S1631" i="1"/>
  <c r="S1632" i="1"/>
  <c r="S1633" i="1"/>
  <c r="S1634" i="1"/>
  <c r="S1635" i="1"/>
  <c r="S1636" i="1"/>
  <c r="S1637" i="1"/>
  <c r="S1638" i="1"/>
  <c r="S1639" i="1"/>
  <c r="S1640" i="1"/>
  <c r="S1641" i="1"/>
  <c r="S1642" i="1"/>
  <c r="S1643" i="1"/>
  <c r="S1644" i="1"/>
  <c r="S1645" i="1"/>
  <c r="S1646" i="1"/>
  <c r="S1647" i="1"/>
  <c r="S1648" i="1"/>
  <c r="S1649" i="1"/>
  <c r="S1650" i="1"/>
  <c r="S1651" i="1"/>
  <c r="S1652" i="1"/>
  <c r="S1653" i="1"/>
  <c r="S1654" i="1"/>
  <c r="S1655" i="1"/>
  <c r="S1656" i="1"/>
  <c r="S1657" i="1"/>
  <c r="S1658" i="1"/>
  <c r="S1659" i="1"/>
  <c r="S1660" i="1"/>
  <c r="S1661" i="1"/>
  <c r="S1662" i="1"/>
  <c r="S1663" i="1"/>
  <c r="S1664" i="1"/>
  <c r="S1665" i="1"/>
  <c r="S1666" i="1"/>
  <c r="S1667" i="1"/>
  <c r="S1668" i="1"/>
  <c r="S1669" i="1"/>
  <c r="S1670" i="1"/>
  <c r="S1671" i="1"/>
  <c r="S1672" i="1"/>
  <c r="S1673" i="1"/>
  <c r="S1674" i="1"/>
  <c r="S1675" i="1"/>
  <c r="S1676" i="1"/>
  <c r="S1677" i="1"/>
  <c r="S1678" i="1"/>
  <c r="S1679" i="1"/>
  <c r="S1680" i="1"/>
  <c r="S1681" i="1"/>
  <c r="S1682" i="1"/>
  <c r="S1683" i="1"/>
  <c r="S1684" i="1"/>
  <c r="S1685" i="1"/>
  <c r="S1686" i="1"/>
  <c r="S1687" i="1"/>
  <c r="S1688" i="1"/>
  <c r="S1689" i="1"/>
  <c r="S1690" i="1"/>
  <c r="S1691" i="1"/>
  <c r="S1692" i="1"/>
  <c r="S1693" i="1"/>
  <c r="S1694" i="1"/>
  <c r="S1695" i="1"/>
  <c r="S1696" i="1"/>
  <c r="S1697" i="1"/>
  <c r="S1698" i="1"/>
  <c r="S1699" i="1"/>
  <c r="S1700" i="1"/>
  <c r="S1701" i="1"/>
  <c r="S1702" i="1"/>
  <c r="S1703" i="1"/>
  <c r="S1704" i="1"/>
  <c r="S1705" i="1"/>
  <c r="S1706" i="1"/>
  <c r="S1707" i="1"/>
  <c r="S1708" i="1"/>
  <c r="S1709" i="1"/>
  <c r="S1710" i="1"/>
  <c r="S1711" i="1"/>
  <c r="S1712" i="1"/>
  <c r="S1713" i="1"/>
  <c r="S1714" i="1"/>
  <c r="S1715" i="1"/>
  <c r="S1716" i="1"/>
  <c r="S1717" i="1"/>
  <c r="S1718" i="1"/>
  <c r="S1719" i="1"/>
  <c r="S1720" i="1"/>
  <c r="S1721" i="1"/>
  <c r="S1722" i="1"/>
  <c r="S1723" i="1"/>
  <c r="S1724" i="1"/>
  <c r="S1725" i="1"/>
  <c r="S1726" i="1"/>
  <c r="S1727" i="1"/>
  <c r="S1728" i="1"/>
  <c r="S1729" i="1"/>
  <c r="S1730" i="1"/>
  <c r="S1731" i="1"/>
  <c r="S1732" i="1"/>
  <c r="S1733" i="1"/>
  <c r="S1734" i="1"/>
  <c r="S1735" i="1"/>
  <c r="S1736" i="1"/>
  <c r="S1737" i="1"/>
  <c r="S1738" i="1"/>
  <c r="S1739" i="1"/>
  <c r="S1740" i="1"/>
  <c r="S1741" i="1"/>
  <c r="S1742" i="1"/>
  <c r="S1743" i="1"/>
  <c r="S1744" i="1"/>
  <c r="S1745" i="1"/>
  <c r="S1746" i="1"/>
  <c r="S1747" i="1"/>
  <c r="S1748" i="1"/>
  <c r="S1749" i="1"/>
  <c r="S1750" i="1"/>
  <c r="S1751" i="1"/>
  <c r="S1752" i="1"/>
  <c r="S1753" i="1"/>
  <c r="S1754" i="1"/>
  <c r="S1755" i="1"/>
  <c r="S1756" i="1"/>
  <c r="S1757" i="1"/>
  <c r="S1758" i="1"/>
  <c r="S1759" i="1"/>
  <c r="S1760" i="1"/>
  <c r="S1761" i="1"/>
  <c r="S1762" i="1"/>
  <c r="S1763" i="1"/>
  <c r="S1764" i="1"/>
  <c r="S1765" i="1"/>
  <c r="S1766" i="1"/>
  <c r="S1767" i="1"/>
  <c r="S1768" i="1"/>
  <c r="S1769" i="1"/>
  <c r="S1770" i="1"/>
  <c r="S1771" i="1"/>
  <c r="S1772" i="1"/>
  <c r="S1773" i="1"/>
  <c r="S1774" i="1"/>
  <c r="S1775" i="1"/>
  <c r="S1776" i="1"/>
  <c r="S1777" i="1"/>
  <c r="S1778" i="1"/>
  <c r="S1779" i="1"/>
  <c r="S1780" i="1"/>
  <c r="S1781" i="1"/>
  <c r="S1782" i="1"/>
  <c r="S1783" i="1"/>
  <c r="S1784" i="1"/>
  <c r="S1785" i="1"/>
  <c r="S1786" i="1"/>
  <c r="S1787" i="1"/>
  <c r="S1788" i="1"/>
  <c r="S1789" i="1"/>
  <c r="S1790" i="1"/>
  <c r="S1791" i="1"/>
  <c r="S1792" i="1"/>
  <c r="S1793" i="1"/>
  <c r="S1794" i="1"/>
  <c r="S1795" i="1"/>
  <c r="S1796" i="1"/>
  <c r="S1797" i="1"/>
  <c r="S1798" i="1"/>
  <c r="S1799" i="1"/>
  <c r="S1800" i="1"/>
  <c r="S1801" i="1"/>
  <c r="S1802" i="1"/>
  <c r="S1803" i="1"/>
  <c r="S1804" i="1"/>
  <c r="S1805" i="1"/>
  <c r="S1806" i="1"/>
  <c r="S1807" i="1"/>
  <c r="S1808" i="1"/>
  <c r="S1809" i="1"/>
  <c r="S1810" i="1"/>
  <c r="S1811" i="1"/>
  <c r="S1812" i="1"/>
  <c r="S1813" i="1"/>
  <c r="S1814" i="1"/>
  <c r="S1815" i="1"/>
  <c r="S1816" i="1"/>
  <c r="S1817" i="1"/>
  <c r="S1818" i="1"/>
  <c r="S1819" i="1"/>
  <c r="S1820" i="1"/>
  <c r="S1821" i="1"/>
  <c r="S1822" i="1"/>
  <c r="S1823" i="1"/>
  <c r="S1824" i="1"/>
  <c r="S1825" i="1"/>
  <c r="S1826" i="1"/>
  <c r="S1827" i="1"/>
  <c r="S1828" i="1"/>
  <c r="S1829" i="1"/>
  <c r="S1830" i="1"/>
  <c r="S1831" i="1"/>
  <c r="S1832" i="1"/>
  <c r="S1833" i="1"/>
  <c r="S1834" i="1"/>
  <c r="S1835" i="1"/>
  <c r="S1836" i="1"/>
  <c r="S1837" i="1"/>
  <c r="S1838" i="1"/>
  <c r="S1839" i="1"/>
  <c r="S1840" i="1"/>
  <c r="S1841" i="1"/>
  <c r="S1842" i="1"/>
  <c r="S1843" i="1"/>
  <c r="S1844" i="1"/>
  <c r="S1845" i="1"/>
  <c r="S1846" i="1"/>
  <c r="S1847" i="1"/>
  <c r="S1848" i="1"/>
  <c r="S1849" i="1"/>
  <c r="S1850" i="1"/>
  <c r="S1851" i="1"/>
  <c r="S1852" i="1"/>
  <c r="S1853" i="1"/>
  <c r="S1854" i="1"/>
  <c r="S1855" i="1"/>
  <c r="S1856" i="1"/>
  <c r="S1857" i="1"/>
  <c r="S1858" i="1"/>
  <c r="S1859" i="1"/>
  <c r="S1860" i="1"/>
  <c r="S1861" i="1"/>
  <c r="S1862" i="1"/>
  <c r="S1863" i="1"/>
  <c r="S1864" i="1"/>
  <c r="S1865" i="1"/>
  <c r="S1866" i="1"/>
  <c r="S1867" i="1"/>
  <c r="S1868" i="1"/>
  <c r="S1869" i="1"/>
  <c r="S1870" i="1"/>
  <c r="S1871" i="1"/>
  <c r="S1872" i="1"/>
  <c r="S1873" i="1"/>
  <c r="S1874" i="1"/>
  <c r="S1875" i="1"/>
  <c r="S1876" i="1"/>
  <c r="S1877" i="1"/>
  <c r="S1878" i="1"/>
  <c r="S1879" i="1"/>
  <c r="S1880" i="1"/>
  <c r="S1881" i="1"/>
  <c r="S1882" i="1"/>
  <c r="S1883" i="1"/>
  <c r="S1884" i="1"/>
  <c r="S1885" i="1"/>
  <c r="S1886" i="1"/>
  <c r="S1887" i="1"/>
  <c r="S1888" i="1"/>
  <c r="S1889" i="1"/>
  <c r="S1890" i="1"/>
  <c r="S1891" i="1"/>
  <c r="S1892" i="1"/>
  <c r="S1893" i="1"/>
  <c r="S1894" i="1"/>
  <c r="S1895" i="1"/>
  <c r="S1896" i="1"/>
  <c r="S1897" i="1"/>
  <c r="S1898" i="1"/>
  <c r="S1899" i="1"/>
  <c r="S1900" i="1"/>
  <c r="S1901" i="1"/>
  <c r="S1902" i="1"/>
  <c r="S1903" i="1"/>
  <c r="S1904" i="1"/>
  <c r="S1905" i="1"/>
  <c r="S1906" i="1"/>
  <c r="S1907" i="1"/>
  <c r="S1908" i="1"/>
  <c r="S1909" i="1"/>
  <c r="S1910" i="1"/>
  <c r="S1911" i="1"/>
  <c r="S1912" i="1"/>
  <c r="S1913" i="1"/>
  <c r="S1914" i="1"/>
  <c r="S1915" i="1"/>
  <c r="S1916" i="1"/>
  <c r="S1917" i="1"/>
  <c r="S1918" i="1"/>
  <c r="S1919" i="1"/>
  <c r="S1920" i="1"/>
  <c r="S1921" i="1"/>
  <c r="S1922" i="1"/>
  <c r="S1923" i="1"/>
  <c r="S1924" i="1"/>
  <c r="S1925" i="1"/>
  <c r="S1926" i="1"/>
  <c r="S1927" i="1"/>
  <c r="S1928" i="1"/>
  <c r="S1929" i="1"/>
  <c r="S1930" i="1"/>
  <c r="S1931" i="1"/>
  <c r="S1932" i="1"/>
  <c r="S1933" i="1"/>
  <c r="S1934" i="1"/>
  <c r="S1935" i="1"/>
  <c r="S1936" i="1"/>
  <c r="S1937" i="1"/>
  <c r="S1938" i="1"/>
  <c r="S1939" i="1"/>
  <c r="S1940" i="1"/>
  <c r="S1941" i="1"/>
  <c r="S1942" i="1"/>
  <c r="S1943" i="1"/>
  <c r="S1944" i="1"/>
  <c r="S1945" i="1"/>
  <c r="S1946" i="1"/>
  <c r="S1947" i="1"/>
  <c r="S1948" i="1"/>
  <c r="S1949" i="1"/>
  <c r="S1950" i="1"/>
  <c r="S1951" i="1"/>
  <c r="S1952" i="1"/>
  <c r="S1953" i="1"/>
  <c r="S1954" i="1"/>
  <c r="S1955" i="1"/>
  <c r="S1956" i="1"/>
  <c r="S1957" i="1"/>
  <c r="S1958" i="1"/>
  <c r="S1959" i="1"/>
  <c r="S1960" i="1"/>
  <c r="S1961" i="1"/>
  <c r="S1962" i="1"/>
  <c r="S1963" i="1"/>
  <c r="S1964" i="1"/>
  <c r="S1965" i="1"/>
  <c r="S1966" i="1"/>
  <c r="S1967" i="1"/>
  <c r="S1968" i="1"/>
  <c r="S1969" i="1"/>
  <c r="S1970" i="1"/>
  <c r="S1971" i="1"/>
  <c r="S1972" i="1"/>
  <c r="S1973" i="1"/>
  <c r="S1974" i="1"/>
  <c r="S1975" i="1"/>
  <c r="S1976" i="1"/>
  <c r="S1977" i="1"/>
  <c r="S1978" i="1"/>
  <c r="S1979" i="1"/>
  <c r="S1980" i="1"/>
  <c r="S1981" i="1"/>
  <c r="S1982" i="1"/>
  <c r="S1983" i="1"/>
  <c r="S1984" i="1"/>
  <c r="S1985" i="1"/>
  <c r="S1986" i="1"/>
  <c r="S1987" i="1"/>
  <c r="S1988" i="1"/>
  <c r="S1989" i="1"/>
  <c r="S1990" i="1"/>
  <c r="S1991" i="1"/>
  <c r="S1992" i="1"/>
  <c r="S1993" i="1"/>
  <c r="S1994" i="1"/>
  <c r="S1995" i="1"/>
  <c r="S1996" i="1"/>
  <c r="S1997" i="1"/>
  <c r="S1998" i="1"/>
  <c r="S1999" i="1"/>
  <c r="S2000" i="1"/>
  <c r="S2001" i="1"/>
  <c r="S2002" i="1"/>
  <c r="S2003" i="1"/>
  <c r="S2004" i="1"/>
  <c r="S2005" i="1"/>
  <c r="S2006" i="1"/>
  <c r="S2007" i="1"/>
  <c r="S2008" i="1"/>
  <c r="S2009" i="1"/>
  <c r="S2010" i="1"/>
  <c r="S2011" i="1"/>
  <c r="S2012" i="1"/>
  <c r="S2013" i="1"/>
  <c r="S2014" i="1"/>
  <c r="S2015" i="1"/>
  <c r="S2016" i="1"/>
  <c r="S2017" i="1"/>
  <c r="S2018" i="1"/>
  <c r="S2019" i="1"/>
  <c r="S2020" i="1"/>
  <c r="S2021" i="1"/>
  <c r="S2022" i="1"/>
  <c r="S2023" i="1"/>
  <c r="S2024" i="1"/>
  <c r="S2025" i="1"/>
  <c r="S2026" i="1"/>
  <c r="S2027" i="1"/>
  <c r="S2028" i="1"/>
  <c r="S2029" i="1"/>
  <c r="S2030" i="1"/>
  <c r="S2031" i="1"/>
  <c r="S2032" i="1"/>
  <c r="S2033" i="1"/>
  <c r="S2034" i="1"/>
  <c r="S2035" i="1"/>
  <c r="S2036" i="1"/>
  <c r="S2037" i="1"/>
  <c r="S2038" i="1"/>
  <c r="S2039" i="1"/>
  <c r="S2040" i="1"/>
  <c r="S2041" i="1"/>
  <c r="S2042" i="1"/>
  <c r="S2043" i="1"/>
  <c r="S2044" i="1"/>
  <c r="S2045" i="1"/>
  <c r="S2046" i="1"/>
  <c r="S2047" i="1"/>
  <c r="S2048" i="1"/>
  <c r="S2049" i="1"/>
  <c r="S2050" i="1"/>
  <c r="S2051" i="1"/>
  <c r="S2052" i="1"/>
  <c r="S2053" i="1"/>
  <c r="S2054" i="1"/>
  <c r="S2055" i="1"/>
  <c r="S2056" i="1"/>
  <c r="S2057" i="1"/>
  <c r="S2058" i="1"/>
  <c r="S2059" i="1"/>
  <c r="S2060" i="1"/>
  <c r="S2061" i="1"/>
  <c r="S2062" i="1"/>
  <c r="S2063" i="1"/>
  <c r="S2064" i="1"/>
  <c r="S2065" i="1"/>
  <c r="S2066" i="1"/>
  <c r="S2067" i="1"/>
  <c r="S2068" i="1"/>
  <c r="S2069" i="1"/>
  <c r="S2070" i="1"/>
  <c r="S2071" i="1"/>
  <c r="S2072" i="1"/>
  <c r="S2073" i="1"/>
  <c r="S2074" i="1"/>
  <c r="S2075" i="1"/>
  <c r="S2076" i="1"/>
  <c r="S2077" i="1"/>
  <c r="S2078" i="1"/>
  <c r="S2079" i="1"/>
  <c r="S2080" i="1"/>
  <c r="S2081" i="1"/>
  <c r="S2082" i="1"/>
  <c r="S2083" i="1"/>
  <c r="S2084" i="1"/>
  <c r="S2085" i="1"/>
  <c r="S2086" i="1"/>
  <c r="S2087" i="1"/>
  <c r="S2088" i="1"/>
  <c r="S2089" i="1"/>
  <c r="S2090" i="1"/>
  <c r="S2091" i="1"/>
  <c r="S2092" i="1"/>
  <c r="S2093" i="1"/>
  <c r="S2094" i="1"/>
  <c r="S2095" i="1"/>
  <c r="S2096" i="1"/>
  <c r="S2097" i="1"/>
  <c r="S2098" i="1"/>
  <c r="S2099" i="1"/>
  <c r="S2100" i="1"/>
  <c r="S2101" i="1"/>
  <c r="S2102" i="1"/>
  <c r="S2103" i="1"/>
  <c r="S2104" i="1"/>
  <c r="S2105" i="1"/>
  <c r="S2106" i="1"/>
  <c r="S2107" i="1"/>
  <c r="S2108" i="1"/>
  <c r="S2109" i="1"/>
  <c r="S2110" i="1"/>
  <c r="S2111" i="1"/>
  <c r="S2112" i="1"/>
  <c r="S2113" i="1"/>
  <c r="S2114" i="1"/>
  <c r="S2115" i="1"/>
  <c r="S2116" i="1"/>
  <c r="S2117" i="1"/>
  <c r="S2118" i="1"/>
  <c r="S2119" i="1"/>
  <c r="S2120" i="1"/>
  <c r="S2121" i="1"/>
  <c r="S2122" i="1"/>
  <c r="S2123" i="1"/>
  <c r="S2124" i="1"/>
  <c r="S2125" i="1"/>
  <c r="S2126" i="1"/>
  <c r="S2127" i="1"/>
  <c r="S2128" i="1"/>
  <c r="S2129" i="1"/>
  <c r="S2130" i="1"/>
  <c r="S2131" i="1"/>
  <c r="S2132" i="1"/>
  <c r="S2133" i="1"/>
  <c r="S2134" i="1"/>
  <c r="S2135" i="1"/>
  <c r="S2136" i="1"/>
  <c r="S2137" i="1"/>
  <c r="S2138" i="1"/>
  <c r="S2139" i="1"/>
  <c r="S2140" i="1"/>
  <c r="S2141" i="1"/>
  <c r="S2142" i="1"/>
  <c r="S2143" i="1"/>
  <c r="S2144" i="1"/>
  <c r="S2145" i="1"/>
  <c r="S2146" i="1"/>
  <c r="S2147" i="1"/>
  <c r="S2148" i="1"/>
  <c r="S2149" i="1"/>
  <c r="S2150" i="1"/>
  <c r="S2151" i="1"/>
  <c r="S2152" i="1"/>
  <c r="S2153" i="1"/>
  <c r="S2154" i="1"/>
  <c r="S2155" i="1"/>
  <c r="S2156" i="1"/>
  <c r="S2157" i="1"/>
  <c r="S2158" i="1"/>
  <c r="S2159" i="1"/>
  <c r="S2160" i="1"/>
  <c r="S2161" i="1"/>
  <c r="S2162" i="1"/>
  <c r="S2163" i="1"/>
  <c r="S2164" i="1"/>
  <c r="S2165" i="1"/>
  <c r="S2166" i="1"/>
  <c r="S2167" i="1"/>
  <c r="S2168" i="1"/>
  <c r="S2169" i="1"/>
  <c r="S2170" i="1"/>
  <c r="S2171" i="1"/>
  <c r="S2172" i="1"/>
  <c r="S2173" i="1"/>
  <c r="S2174" i="1"/>
  <c r="S2175" i="1"/>
  <c r="S2176" i="1"/>
  <c r="S2177" i="1"/>
  <c r="S2178" i="1"/>
  <c r="S2179" i="1"/>
  <c r="S2180" i="1"/>
  <c r="S2181" i="1"/>
  <c r="S2182" i="1"/>
  <c r="S2183" i="1"/>
  <c r="S2184" i="1"/>
  <c r="S2185" i="1"/>
  <c r="S2186" i="1"/>
  <c r="S2187" i="1"/>
  <c r="S2188" i="1"/>
  <c r="S2189" i="1"/>
  <c r="S2190" i="1"/>
  <c r="S2191" i="1"/>
  <c r="S2192" i="1"/>
  <c r="S2193" i="1"/>
  <c r="S2194" i="1"/>
  <c r="S2195" i="1"/>
  <c r="S2196" i="1"/>
  <c r="S2197" i="1"/>
  <c r="S2198" i="1"/>
  <c r="S2199" i="1"/>
  <c r="S2200" i="1"/>
  <c r="S2201" i="1"/>
  <c r="S2202" i="1"/>
  <c r="S2203" i="1"/>
  <c r="S2204" i="1"/>
  <c r="S2205" i="1"/>
  <c r="S2206" i="1"/>
  <c r="S2207" i="1"/>
  <c r="S2208" i="1"/>
  <c r="S2209" i="1"/>
  <c r="S2210" i="1"/>
  <c r="S2211" i="1"/>
  <c r="S2212" i="1"/>
  <c r="S2213" i="1"/>
  <c r="S2214" i="1"/>
  <c r="S2215" i="1"/>
  <c r="S2216" i="1"/>
  <c r="S2217" i="1"/>
  <c r="S2218" i="1"/>
  <c r="S2219" i="1"/>
  <c r="S2220" i="1"/>
  <c r="S2221" i="1"/>
  <c r="S2222" i="1"/>
  <c r="S2223" i="1"/>
  <c r="S2224" i="1"/>
  <c r="S2225" i="1"/>
  <c r="S2226" i="1"/>
  <c r="S2227" i="1"/>
  <c r="S2228" i="1"/>
  <c r="S2229" i="1"/>
  <c r="S2230" i="1"/>
  <c r="S2231" i="1"/>
  <c r="S2232" i="1"/>
  <c r="S2233" i="1"/>
  <c r="S2234" i="1"/>
  <c r="S2235" i="1"/>
  <c r="S2236" i="1"/>
  <c r="S2237" i="1"/>
  <c r="S2238" i="1"/>
  <c r="S2239" i="1"/>
  <c r="S2240" i="1"/>
  <c r="S2241" i="1"/>
  <c r="S2242" i="1"/>
  <c r="S2243" i="1"/>
  <c r="S2244" i="1"/>
  <c r="S2245" i="1"/>
  <c r="S2246" i="1"/>
  <c r="S2247" i="1"/>
  <c r="S2248" i="1"/>
  <c r="S2249" i="1"/>
  <c r="S2250" i="1"/>
  <c r="S2251" i="1"/>
  <c r="S2252" i="1"/>
  <c r="S2253" i="1"/>
  <c r="S2254" i="1"/>
  <c r="S2255" i="1"/>
  <c r="S2256" i="1"/>
  <c r="S2257" i="1"/>
  <c r="S2258" i="1"/>
  <c r="S2259" i="1"/>
  <c r="S2260" i="1"/>
  <c r="S2261" i="1"/>
  <c r="S2262" i="1"/>
  <c r="S2263" i="1"/>
  <c r="S2264" i="1"/>
  <c r="S2265" i="1"/>
  <c r="S2266" i="1"/>
  <c r="S2267" i="1"/>
  <c r="S2268" i="1"/>
  <c r="S2269" i="1"/>
  <c r="S2270" i="1"/>
  <c r="S2271" i="1"/>
  <c r="S2272" i="1"/>
  <c r="S2273" i="1"/>
  <c r="S2274" i="1"/>
  <c r="S2275" i="1"/>
  <c r="S2276" i="1"/>
  <c r="S2277" i="1"/>
  <c r="S2278" i="1"/>
  <c r="S2279" i="1"/>
  <c r="S2280" i="1"/>
  <c r="S2281" i="1"/>
  <c r="S2282" i="1"/>
  <c r="S2283" i="1"/>
  <c r="S2284" i="1"/>
  <c r="S2285" i="1"/>
  <c r="S2286" i="1"/>
  <c r="S2287" i="1"/>
  <c r="S2288" i="1"/>
  <c r="S2289" i="1"/>
  <c r="S2290" i="1"/>
  <c r="S2291" i="1"/>
  <c r="S2292" i="1"/>
  <c r="S2293" i="1"/>
  <c r="S2294" i="1"/>
  <c r="S2295" i="1"/>
  <c r="S2296" i="1"/>
  <c r="S2297" i="1"/>
  <c r="S2298" i="1"/>
  <c r="S2299" i="1"/>
  <c r="S2300" i="1"/>
  <c r="S2301" i="1"/>
  <c r="S2302" i="1"/>
  <c r="S2303" i="1"/>
  <c r="S2304" i="1"/>
  <c r="S2305" i="1"/>
  <c r="S2306" i="1"/>
  <c r="S2307" i="1"/>
  <c r="S2308" i="1"/>
  <c r="S2309" i="1"/>
  <c r="S2310" i="1"/>
  <c r="S2311" i="1"/>
  <c r="S2312" i="1"/>
  <c r="S2313" i="1"/>
  <c r="S2314" i="1"/>
  <c r="S2315" i="1"/>
  <c r="S2316" i="1"/>
  <c r="S2317" i="1"/>
  <c r="S2318" i="1"/>
  <c r="S2319" i="1"/>
  <c r="S2320" i="1"/>
  <c r="S2321" i="1"/>
  <c r="S2322" i="1"/>
  <c r="S2323" i="1"/>
  <c r="S2324" i="1"/>
  <c r="S2325" i="1"/>
  <c r="S2326" i="1"/>
  <c r="S2327" i="1"/>
  <c r="S2328" i="1"/>
  <c r="S2329" i="1"/>
  <c r="S2330" i="1"/>
  <c r="S2331" i="1"/>
  <c r="S2332" i="1"/>
  <c r="S2333" i="1"/>
  <c r="S2334" i="1"/>
  <c r="S2335" i="1"/>
  <c r="S2336" i="1"/>
  <c r="S2337" i="1"/>
  <c r="S2338" i="1"/>
  <c r="S2339" i="1"/>
  <c r="S2340" i="1"/>
  <c r="S2341" i="1"/>
  <c r="S2342" i="1"/>
  <c r="S2343" i="1"/>
  <c r="S2344" i="1"/>
  <c r="S2345" i="1"/>
  <c r="S2346" i="1"/>
  <c r="S2347" i="1"/>
  <c r="S2348" i="1"/>
  <c r="S2349" i="1"/>
  <c r="S2350" i="1"/>
  <c r="S2351" i="1"/>
  <c r="S2352" i="1"/>
  <c r="S2353" i="1"/>
  <c r="S2354" i="1"/>
  <c r="S2355" i="1"/>
  <c r="S2356" i="1"/>
  <c r="S2357" i="1"/>
  <c r="S2358" i="1"/>
  <c r="S2359" i="1"/>
  <c r="S2360" i="1"/>
  <c r="S2361" i="1"/>
  <c r="S2362" i="1"/>
  <c r="S2363" i="1"/>
  <c r="S2364" i="1"/>
  <c r="S2365" i="1"/>
  <c r="S2366" i="1"/>
  <c r="S2367" i="1"/>
  <c r="S2368" i="1"/>
  <c r="S2369" i="1"/>
  <c r="S2370" i="1"/>
  <c r="S2371" i="1"/>
  <c r="S2372" i="1"/>
  <c r="S2373" i="1"/>
  <c r="S2374" i="1"/>
  <c r="S2375" i="1"/>
  <c r="S2376" i="1"/>
  <c r="S2377" i="1"/>
  <c r="S2378" i="1"/>
  <c r="S2379" i="1"/>
  <c r="S2380" i="1"/>
  <c r="S2381" i="1"/>
  <c r="S2382" i="1"/>
  <c r="S2383" i="1"/>
  <c r="S2384" i="1"/>
  <c r="S2385" i="1"/>
  <c r="S2386" i="1"/>
  <c r="S2387" i="1"/>
  <c r="S2388" i="1"/>
  <c r="S2389" i="1"/>
  <c r="S2390" i="1"/>
  <c r="S2391" i="1"/>
  <c r="S2392" i="1"/>
  <c r="S2393" i="1"/>
  <c r="S2394" i="1"/>
  <c r="S2395" i="1"/>
  <c r="S2396" i="1"/>
  <c r="S2" i="1"/>
  <c r="R3" i="1"/>
  <c r="R4" i="1"/>
  <c r="R5" i="1"/>
  <c r="R6" i="1"/>
  <c r="R7" i="1"/>
  <c r="R8" i="1"/>
  <c r="R9" i="1"/>
  <c r="R10" i="1"/>
  <c r="R11" i="1"/>
  <c r="R12" i="1"/>
  <c r="R13" i="1"/>
  <c r="R15" i="1"/>
  <c r="R16" i="1"/>
  <c r="R17" i="1"/>
  <c r="R18" i="1"/>
  <c r="R19" i="1"/>
  <c r="R20" i="1"/>
  <c r="R21" i="1"/>
  <c r="R22" i="1"/>
  <c r="R23" i="1"/>
  <c r="R24" i="1"/>
  <c r="R25" i="1"/>
  <c r="R26" i="1"/>
  <c r="R27" i="1"/>
  <c r="R28" i="1"/>
  <c r="R29" i="1"/>
  <c r="R30" i="1"/>
  <c r="R31" i="1"/>
  <c r="R32" i="1"/>
  <c r="R33" i="1"/>
  <c r="R34" i="1"/>
  <c r="R35" i="1"/>
  <c r="R36" i="1"/>
  <c r="R37" i="1"/>
  <c r="R38" i="1"/>
  <c r="R39" i="1"/>
  <c r="R40" i="1"/>
  <c r="R41" i="1"/>
  <c r="R42" i="1"/>
  <c r="R43" i="1"/>
  <c r="R44" i="1"/>
  <c r="R45" i="1"/>
  <c r="R46" i="1"/>
  <c r="R47" i="1"/>
  <c r="R48" i="1"/>
  <c r="R49" i="1"/>
  <c r="R50" i="1"/>
  <c r="R51" i="1"/>
  <c r="R52" i="1"/>
  <c r="R53" i="1"/>
  <c r="R54" i="1"/>
  <c r="R55" i="1"/>
  <c r="R56" i="1"/>
  <c r="R57" i="1"/>
  <c r="R58" i="1"/>
  <c r="R59" i="1"/>
  <c r="R60" i="1"/>
  <c r="R61" i="1"/>
  <c r="R62" i="1"/>
  <c r="R63" i="1"/>
  <c r="R64" i="1"/>
  <c r="R65" i="1"/>
  <c r="R66" i="1"/>
  <c r="R67" i="1"/>
  <c r="R68" i="1"/>
  <c r="R69" i="1"/>
  <c r="R70" i="1"/>
  <c r="R71" i="1"/>
  <c r="R72" i="1"/>
  <c r="R73" i="1"/>
  <c r="R74" i="1"/>
  <c r="R75" i="1"/>
  <c r="R76" i="1"/>
  <c r="R77" i="1"/>
  <c r="R78" i="1"/>
  <c r="R79" i="1"/>
  <c r="R80" i="1"/>
  <c r="R81" i="1"/>
  <c r="R82" i="1"/>
  <c r="R83" i="1"/>
  <c r="R84" i="1"/>
  <c r="R85" i="1"/>
  <c r="R86" i="1"/>
  <c r="R87" i="1"/>
  <c r="R88" i="1"/>
  <c r="R89" i="1"/>
  <c r="R90" i="1"/>
  <c r="R91" i="1"/>
  <c r="R92" i="1"/>
  <c r="R93" i="1"/>
  <c r="R94" i="1"/>
  <c r="R95" i="1"/>
  <c r="R96" i="1"/>
  <c r="R97" i="1"/>
  <c r="R98" i="1"/>
  <c r="R99" i="1"/>
  <c r="R100" i="1"/>
  <c r="R101" i="1"/>
  <c r="R102" i="1"/>
  <c r="R103" i="1"/>
  <c r="R104" i="1"/>
  <c r="R105" i="1"/>
  <c r="R106" i="1"/>
  <c r="R107" i="1"/>
  <c r="R108" i="1"/>
  <c r="R109" i="1"/>
  <c r="R110" i="1"/>
  <c r="R111" i="1"/>
  <c r="R112" i="1"/>
  <c r="R113" i="1"/>
  <c r="R114" i="1"/>
  <c r="R115" i="1"/>
  <c r="R116" i="1"/>
  <c r="R117" i="1"/>
  <c r="R118" i="1"/>
  <c r="R119" i="1"/>
  <c r="R120" i="1"/>
  <c r="R121" i="1"/>
  <c r="R122" i="1"/>
  <c r="R123" i="1"/>
  <c r="R124" i="1"/>
  <c r="R125" i="1"/>
  <c r="R126" i="1"/>
  <c r="R127" i="1"/>
  <c r="R128" i="1"/>
  <c r="R129" i="1"/>
  <c r="R130" i="1"/>
  <c r="R131" i="1"/>
  <c r="R132" i="1"/>
  <c r="R133" i="1"/>
  <c r="R134" i="1"/>
  <c r="R135" i="1"/>
  <c r="R136" i="1"/>
  <c r="R137" i="1"/>
  <c r="R138" i="1"/>
  <c r="R139" i="1"/>
  <c r="R140" i="1"/>
  <c r="R141" i="1"/>
  <c r="R142" i="1"/>
  <c r="R143" i="1"/>
  <c r="R144" i="1"/>
  <c r="R145" i="1"/>
  <c r="R146" i="1"/>
  <c r="R147" i="1"/>
  <c r="R148" i="1"/>
  <c r="R149" i="1"/>
  <c r="R150" i="1"/>
  <c r="R151" i="1"/>
  <c r="R152" i="1"/>
  <c r="R153" i="1"/>
  <c r="R154" i="1"/>
  <c r="R155" i="1"/>
  <c r="R156" i="1"/>
  <c r="R157" i="1"/>
  <c r="R158" i="1"/>
  <c r="R159" i="1"/>
  <c r="R160" i="1"/>
  <c r="R161" i="1"/>
  <c r="R162" i="1"/>
  <c r="R163" i="1"/>
  <c r="R164" i="1"/>
  <c r="R165" i="1"/>
  <c r="R166" i="1"/>
  <c r="R167" i="1"/>
  <c r="R168" i="1"/>
  <c r="R169" i="1"/>
  <c r="R170" i="1"/>
  <c r="R171" i="1"/>
  <c r="R172" i="1"/>
  <c r="R173" i="1"/>
  <c r="R174" i="1"/>
  <c r="R175" i="1"/>
  <c r="R176" i="1"/>
  <c r="R177" i="1"/>
  <c r="R178" i="1"/>
  <c r="R179" i="1"/>
  <c r="R180" i="1"/>
  <c r="R181" i="1"/>
  <c r="R182" i="1"/>
  <c r="R183" i="1"/>
  <c r="R184" i="1"/>
  <c r="R185" i="1"/>
  <c r="R186" i="1"/>
  <c r="R187" i="1"/>
  <c r="R188" i="1"/>
  <c r="R189" i="1"/>
  <c r="R190" i="1"/>
  <c r="R191" i="1"/>
  <c r="R192" i="1"/>
  <c r="R193" i="1"/>
  <c r="R194" i="1"/>
  <c r="R195" i="1"/>
  <c r="R196" i="1"/>
  <c r="R197" i="1"/>
  <c r="R198" i="1"/>
  <c r="R199" i="1"/>
  <c r="R200" i="1"/>
  <c r="R201" i="1"/>
  <c r="R202" i="1"/>
  <c r="R203" i="1"/>
  <c r="R204" i="1"/>
  <c r="R205" i="1"/>
  <c r="R206" i="1"/>
  <c r="R207" i="1"/>
  <c r="R208" i="1"/>
  <c r="R209" i="1"/>
  <c r="R210" i="1"/>
  <c r="R211" i="1"/>
  <c r="R212" i="1"/>
  <c r="R213" i="1"/>
  <c r="R214" i="1"/>
  <c r="R215" i="1"/>
  <c r="R216" i="1"/>
  <c r="R217" i="1"/>
  <c r="R218" i="1"/>
  <c r="R219" i="1"/>
  <c r="R220" i="1"/>
  <c r="R221" i="1"/>
  <c r="R222" i="1"/>
  <c r="R223" i="1"/>
  <c r="R224" i="1"/>
  <c r="R225" i="1"/>
  <c r="R226" i="1"/>
  <c r="R227" i="1"/>
  <c r="R228" i="1"/>
  <c r="R229" i="1"/>
  <c r="R230" i="1"/>
  <c r="R231" i="1"/>
  <c r="R232" i="1"/>
  <c r="R233" i="1"/>
  <c r="R234" i="1"/>
  <c r="R235" i="1"/>
  <c r="R236" i="1"/>
  <c r="R237" i="1"/>
  <c r="R238" i="1"/>
  <c r="R239" i="1"/>
  <c r="R240" i="1"/>
  <c r="R241" i="1"/>
  <c r="R242" i="1"/>
  <c r="R243" i="1"/>
  <c r="R244" i="1"/>
  <c r="R245" i="1"/>
  <c r="R246" i="1"/>
  <c r="R247" i="1"/>
  <c r="R248" i="1"/>
  <c r="R249" i="1"/>
  <c r="R250" i="1"/>
  <c r="R251" i="1"/>
  <c r="R252" i="1"/>
  <c r="R253" i="1"/>
  <c r="R254" i="1"/>
  <c r="R255" i="1"/>
  <c r="R256" i="1"/>
  <c r="R257" i="1"/>
  <c r="R258" i="1"/>
  <c r="R259" i="1"/>
  <c r="R260" i="1"/>
  <c r="R261" i="1"/>
  <c r="R262" i="1"/>
  <c r="R263" i="1"/>
  <c r="R264" i="1"/>
  <c r="R265" i="1"/>
  <c r="R266" i="1"/>
  <c r="R267" i="1"/>
  <c r="R268" i="1"/>
  <c r="R269" i="1"/>
  <c r="R270" i="1"/>
  <c r="R271" i="1"/>
  <c r="R272" i="1"/>
  <c r="R273" i="1"/>
  <c r="R274" i="1"/>
  <c r="R275" i="1"/>
  <c r="R276" i="1"/>
  <c r="R277" i="1"/>
  <c r="R278" i="1"/>
  <c r="R279" i="1"/>
  <c r="R280" i="1"/>
  <c r="R281" i="1"/>
  <c r="R282" i="1"/>
  <c r="R283" i="1"/>
  <c r="R284" i="1"/>
  <c r="R285" i="1"/>
  <c r="R286" i="1"/>
  <c r="R287" i="1"/>
  <c r="R288" i="1"/>
  <c r="R289" i="1"/>
  <c r="R290" i="1"/>
  <c r="R291" i="1"/>
  <c r="R292" i="1"/>
  <c r="R293" i="1"/>
  <c r="R294" i="1"/>
  <c r="R295" i="1"/>
  <c r="R296" i="1"/>
  <c r="R297" i="1"/>
  <c r="R298" i="1"/>
  <c r="R299" i="1"/>
  <c r="R300" i="1"/>
  <c r="R301" i="1"/>
  <c r="R302" i="1"/>
  <c r="R303" i="1"/>
  <c r="R304" i="1"/>
  <c r="R305" i="1"/>
  <c r="R306" i="1"/>
  <c r="R307" i="1"/>
  <c r="R308" i="1"/>
  <c r="R309" i="1"/>
  <c r="R310" i="1"/>
  <c r="R311" i="1"/>
  <c r="R312" i="1"/>
  <c r="R313" i="1"/>
  <c r="R314" i="1"/>
  <c r="R315" i="1"/>
  <c r="R316" i="1"/>
  <c r="R317" i="1"/>
  <c r="R318" i="1"/>
  <c r="R319" i="1"/>
  <c r="R320" i="1"/>
  <c r="R321" i="1"/>
  <c r="R322" i="1"/>
  <c r="R323" i="1"/>
  <c r="R324" i="1"/>
  <c r="R325" i="1"/>
  <c r="R326" i="1"/>
  <c r="R327" i="1"/>
  <c r="R328" i="1"/>
  <c r="R329" i="1"/>
  <c r="R330" i="1"/>
  <c r="R331" i="1"/>
  <c r="R332" i="1"/>
  <c r="R333" i="1"/>
  <c r="R334" i="1"/>
  <c r="R335" i="1"/>
  <c r="R336" i="1"/>
  <c r="R337" i="1"/>
  <c r="R338" i="1"/>
  <c r="R339" i="1"/>
  <c r="R340" i="1"/>
  <c r="R341" i="1"/>
  <c r="R342" i="1"/>
  <c r="R343" i="1"/>
  <c r="R344" i="1"/>
  <c r="R345" i="1"/>
  <c r="R346" i="1"/>
  <c r="R347" i="1"/>
  <c r="R348" i="1"/>
  <c r="R349" i="1"/>
  <c r="R350" i="1"/>
  <c r="R351" i="1"/>
  <c r="R352" i="1"/>
  <c r="R353" i="1"/>
  <c r="R354" i="1"/>
  <c r="R355" i="1"/>
  <c r="R356" i="1"/>
  <c r="R357" i="1"/>
  <c r="R358" i="1"/>
  <c r="R359" i="1"/>
  <c r="R360" i="1"/>
  <c r="R361" i="1"/>
  <c r="R362" i="1"/>
  <c r="R363" i="1"/>
  <c r="R364" i="1"/>
  <c r="R365" i="1"/>
  <c r="R366" i="1"/>
  <c r="R367" i="1"/>
  <c r="R368" i="1"/>
  <c r="R369" i="1"/>
  <c r="R370" i="1"/>
  <c r="R371" i="1"/>
  <c r="R372" i="1"/>
  <c r="R373" i="1"/>
  <c r="R374" i="1"/>
  <c r="R375" i="1"/>
  <c r="R376" i="1"/>
  <c r="R377" i="1"/>
  <c r="R378" i="1"/>
  <c r="R379" i="1"/>
  <c r="R380" i="1"/>
  <c r="R381" i="1"/>
  <c r="R382" i="1"/>
  <c r="R383" i="1"/>
  <c r="R384" i="1"/>
  <c r="R385" i="1"/>
  <c r="R386" i="1"/>
  <c r="R387" i="1"/>
  <c r="R388" i="1"/>
  <c r="R389" i="1"/>
  <c r="R390" i="1"/>
  <c r="R391" i="1"/>
  <c r="R392" i="1"/>
  <c r="R393" i="1"/>
  <c r="R394" i="1"/>
  <c r="R395" i="1"/>
  <c r="R396" i="1"/>
  <c r="R397" i="1"/>
  <c r="R398" i="1"/>
  <c r="R399" i="1"/>
  <c r="R400" i="1"/>
  <c r="R401" i="1"/>
  <c r="R402" i="1"/>
  <c r="R403" i="1"/>
  <c r="R404" i="1"/>
  <c r="R405" i="1"/>
  <c r="R406" i="1"/>
  <c r="R407" i="1"/>
  <c r="R408" i="1"/>
  <c r="R409" i="1"/>
  <c r="R410" i="1"/>
  <c r="R411" i="1"/>
  <c r="R412" i="1"/>
  <c r="R413" i="1"/>
  <c r="R414" i="1"/>
  <c r="R415" i="1"/>
  <c r="R416" i="1"/>
  <c r="R417" i="1"/>
  <c r="R418" i="1"/>
  <c r="R419" i="1"/>
  <c r="R420" i="1"/>
  <c r="R421" i="1"/>
  <c r="R422" i="1"/>
  <c r="R423" i="1"/>
  <c r="R424" i="1"/>
  <c r="R425" i="1"/>
  <c r="R426" i="1"/>
  <c r="R427" i="1"/>
  <c r="R428" i="1"/>
  <c r="R429" i="1"/>
  <c r="R430" i="1"/>
  <c r="R431" i="1"/>
  <c r="R432" i="1"/>
  <c r="R433" i="1"/>
  <c r="R434" i="1"/>
  <c r="R435" i="1"/>
  <c r="R436" i="1"/>
  <c r="R437" i="1"/>
  <c r="R438" i="1"/>
  <c r="R439" i="1"/>
  <c r="R440" i="1"/>
  <c r="R441" i="1"/>
  <c r="R442" i="1"/>
  <c r="R443" i="1"/>
  <c r="R444" i="1"/>
  <c r="R445" i="1"/>
  <c r="R446" i="1"/>
  <c r="R447" i="1"/>
  <c r="R448" i="1"/>
  <c r="R449" i="1"/>
  <c r="R450" i="1"/>
  <c r="R451" i="1"/>
  <c r="R452" i="1"/>
  <c r="R453" i="1"/>
  <c r="R454" i="1"/>
  <c r="R455" i="1"/>
  <c r="R456" i="1"/>
  <c r="R457" i="1"/>
  <c r="R458" i="1"/>
  <c r="R459" i="1"/>
  <c r="R460" i="1"/>
  <c r="R461" i="1"/>
  <c r="R462" i="1"/>
  <c r="R463" i="1"/>
  <c r="R464" i="1"/>
  <c r="R465" i="1"/>
  <c r="R466" i="1"/>
  <c r="R467" i="1"/>
  <c r="R468" i="1"/>
  <c r="R469" i="1"/>
  <c r="R470" i="1"/>
  <c r="R471" i="1"/>
  <c r="R472" i="1"/>
  <c r="R473" i="1"/>
  <c r="R474" i="1"/>
  <c r="R475" i="1"/>
  <c r="R476" i="1"/>
  <c r="R477" i="1"/>
  <c r="R478" i="1"/>
  <c r="R479" i="1"/>
  <c r="R480" i="1"/>
  <c r="R481" i="1"/>
  <c r="R482" i="1"/>
  <c r="R483" i="1"/>
  <c r="R484" i="1"/>
  <c r="R485" i="1"/>
  <c r="R486" i="1"/>
  <c r="R487" i="1"/>
  <c r="R488" i="1"/>
  <c r="R489" i="1"/>
  <c r="R490" i="1"/>
  <c r="R491" i="1"/>
  <c r="R492" i="1"/>
  <c r="R493" i="1"/>
  <c r="R494" i="1"/>
  <c r="R495" i="1"/>
  <c r="R496" i="1"/>
  <c r="R497" i="1"/>
  <c r="R498" i="1"/>
  <c r="R499" i="1"/>
  <c r="R500" i="1"/>
  <c r="R501" i="1"/>
  <c r="R502" i="1"/>
  <c r="R503" i="1"/>
  <c r="R504" i="1"/>
  <c r="R505" i="1"/>
  <c r="R506" i="1"/>
  <c r="R507" i="1"/>
  <c r="R508" i="1"/>
  <c r="R509" i="1"/>
  <c r="R510" i="1"/>
  <c r="R511" i="1"/>
  <c r="R512" i="1"/>
  <c r="R513" i="1"/>
  <c r="R514" i="1"/>
  <c r="R515" i="1"/>
  <c r="R516" i="1"/>
  <c r="R517" i="1"/>
  <c r="R518" i="1"/>
  <c r="R519" i="1"/>
  <c r="R520" i="1"/>
  <c r="R521" i="1"/>
  <c r="R522" i="1"/>
  <c r="R523" i="1"/>
  <c r="R524" i="1"/>
  <c r="R525" i="1"/>
  <c r="R526" i="1"/>
  <c r="R527" i="1"/>
  <c r="R528" i="1"/>
  <c r="R529" i="1"/>
  <c r="R530" i="1"/>
  <c r="R531" i="1"/>
  <c r="R532" i="1"/>
  <c r="R533" i="1"/>
  <c r="R534" i="1"/>
  <c r="R535" i="1"/>
  <c r="R536" i="1"/>
  <c r="R537" i="1"/>
  <c r="R538" i="1"/>
  <c r="R539" i="1"/>
  <c r="R540" i="1"/>
  <c r="R541" i="1"/>
  <c r="R542" i="1"/>
  <c r="R543" i="1"/>
  <c r="R544" i="1"/>
  <c r="R545" i="1"/>
  <c r="R546" i="1"/>
  <c r="R547" i="1"/>
  <c r="R548" i="1"/>
  <c r="R549" i="1"/>
  <c r="R550" i="1"/>
  <c r="R551" i="1"/>
  <c r="R552" i="1"/>
  <c r="R553" i="1"/>
  <c r="R554" i="1"/>
  <c r="R555" i="1"/>
  <c r="R556" i="1"/>
  <c r="R557" i="1"/>
  <c r="R558" i="1"/>
  <c r="R559" i="1"/>
  <c r="R560" i="1"/>
  <c r="R561" i="1"/>
  <c r="R562" i="1"/>
  <c r="R563" i="1"/>
  <c r="R564" i="1"/>
  <c r="R565" i="1"/>
  <c r="R566" i="1"/>
  <c r="R567" i="1"/>
  <c r="R568" i="1"/>
  <c r="R569" i="1"/>
  <c r="R570" i="1"/>
  <c r="R571" i="1"/>
  <c r="R572" i="1"/>
  <c r="R573" i="1"/>
  <c r="R574" i="1"/>
  <c r="R575" i="1"/>
  <c r="R576" i="1"/>
  <c r="R577" i="1"/>
  <c r="R578" i="1"/>
  <c r="R579" i="1"/>
  <c r="R580" i="1"/>
  <c r="R581" i="1"/>
  <c r="R582" i="1"/>
  <c r="R583" i="1"/>
  <c r="R584" i="1"/>
  <c r="R585" i="1"/>
  <c r="R586" i="1"/>
  <c r="R587" i="1"/>
  <c r="R588" i="1"/>
  <c r="R589" i="1"/>
  <c r="R590" i="1"/>
  <c r="R591" i="1"/>
  <c r="R592" i="1"/>
  <c r="R593" i="1"/>
  <c r="R594" i="1"/>
  <c r="R595" i="1"/>
  <c r="R596" i="1"/>
  <c r="R597" i="1"/>
  <c r="R598" i="1"/>
  <c r="R599" i="1"/>
  <c r="R600" i="1"/>
  <c r="R601" i="1"/>
  <c r="R602" i="1"/>
  <c r="R603" i="1"/>
  <c r="R604" i="1"/>
  <c r="R605" i="1"/>
  <c r="R606" i="1"/>
  <c r="R607" i="1"/>
  <c r="R608" i="1"/>
  <c r="R609" i="1"/>
  <c r="R610" i="1"/>
  <c r="R611" i="1"/>
  <c r="R612" i="1"/>
  <c r="R613" i="1"/>
  <c r="R614" i="1"/>
  <c r="R615" i="1"/>
  <c r="R616" i="1"/>
  <c r="R617" i="1"/>
  <c r="R618" i="1"/>
  <c r="R619" i="1"/>
  <c r="R620" i="1"/>
  <c r="R621" i="1"/>
  <c r="R622" i="1"/>
  <c r="R623" i="1"/>
  <c r="R624" i="1"/>
  <c r="R625" i="1"/>
  <c r="R626" i="1"/>
  <c r="R627" i="1"/>
  <c r="R628" i="1"/>
  <c r="R629" i="1"/>
  <c r="R630" i="1"/>
  <c r="R631" i="1"/>
  <c r="R632" i="1"/>
  <c r="R633" i="1"/>
  <c r="R634" i="1"/>
  <c r="R635" i="1"/>
  <c r="R636" i="1"/>
  <c r="R637" i="1"/>
  <c r="R638" i="1"/>
  <c r="R639" i="1"/>
  <c r="R640" i="1"/>
  <c r="R641" i="1"/>
  <c r="R642" i="1"/>
  <c r="R643" i="1"/>
  <c r="R644" i="1"/>
  <c r="R645" i="1"/>
  <c r="R646" i="1"/>
  <c r="R647" i="1"/>
  <c r="R648" i="1"/>
  <c r="R649" i="1"/>
  <c r="R650" i="1"/>
  <c r="R651" i="1"/>
  <c r="R652" i="1"/>
  <c r="R653" i="1"/>
  <c r="R654" i="1"/>
  <c r="R655" i="1"/>
  <c r="R656" i="1"/>
  <c r="R657" i="1"/>
  <c r="R658" i="1"/>
  <c r="R659" i="1"/>
  <c r="R660" i="1"/>
  <c r="R661" i="1"/>
  <c r="R662" i="1"/>
  <c r="R663" i="1"/>
  <c r="R664" i="1"/>
  <c r="R665" i="1"/>
  <c r="R666" i="1"/>
  <c r="R667" i="1"/>
  <c r="R668" i="1"/>
  <c r="R669" i="1"/>
  <c r="R670" i="1"/>
  <c r="R671" i="1"/>
  <c r="R672" i="1"/>
  <c r="R673" i="1"/>
  <c r="R674" i="1"/>
  <c r="R675" i="1"/>
  <c r="R676" i="1"/>
  <c r="R677" i="1"/>
  <c r="R678" i="1"/>
  <c r="R679" i="1"/>
  <c r="R680" i="1"/>
  <c r="R681" i="1"/>
  <c r="R682" i="1"/>
  <c r="R683" i="1"/>
  <c r="R684" i="1"/>
  <c r="R685" i="1"/>
  <c r="R686" i="1"/>
  <c r="R687" i="1"/>
  <c r="R688" i="1"/>
  <c r="R689" i="1"/>
  <c r="R690" i="1"/>
  <c r="R691" i="1"/>
  <c r="R692" i="1"/>
  <c r="R693" i="1"/>
  <c r="R694" i="1"/>
  <c r="R695" i="1"/>
  <c r="R696" i="1"/>
  <c r="R697" i="1"/>
  <c r="R698" i="1"/>
  <c r="R699" i="1"/>
  <c r="R700" i="1"/>
  <c r="R701" i="1"/>
  <c r="R702" i="1"/>
  <c r="R703" i="1"/>
  <c r="R704" i="1"/>
  <c r="R705" i="1"/>
  <c r="R706" i="1"/>
  <c r="R707" i="1"/>
  <c r="R708" i="1"/>
  <c r="R709" i="1"/>
  <c r="R710" i="1"/>
  <c r="R711" i="1"/>
  <c r="R712" i="1"/>
  <c r="R713" i="1"/>
  <c r="R714" i="1"/>
  <c r="R715" i="1"/>
  <c r="R716" i="1"/>
  <c r="R717" i="1"/>
  <c r="R718" i="1"/>
  <c r="R719" i="1"/>
  <c r="R720" i="1"/>
  <c r="R721" i="1"/>
  <c r="R722" i="1"/>
  <c r="R723" i="1"/>
  <c r="R724" i="1"/>
  <c r="R725" i="1"/>
  <c r="R726" i="1"/>
  <c r="R727" i="1"/>
  <c r="R728" i="1"/>
  <c r="R729" i="1"/>
  <c r="R730" i="1"/>
  <c r="R731" i="1"/>
  <c r="R732" i="1"/>
  <c r="R733" i="1"/>
  <c r="R734" i="1"/>
  <c r="R735" i="1"/>
  <c r="R736" i="1"/>
  <c r="R737" i="1"/>
  <c r="R738" i="1"/>
  <c r="R739" i="1"/>
  <c r="R740" i="1"/>
  <c r="R741" i="1"/>
  <c r="R742" i="1"/>
  <c r="R743" i="1"/>
  <c r="R744" i="1"/>
  <c r="R745" i="1"/>
  <c r="R746" i="1"/>
  <c r="R747" i="1"/>
  <c r="R748" i="1"/>
  <c r="R749" i="1"/>
  <c r="R750" i="1"/>
  <c r="R751" i="1"/>
  <c r="R752" i="1"/>
  <c r="R753" i="1"/>
  <c r="R754" i="1"/>
  <c r="R755" i="1"/>
  <c r="R756" i="1"/>
  <c r="R757" i="1"/>
  <c r="R758" i="1"/>
  <c r="R759" i="1"/>
  <c r="R760" i="1"/>
  <c r="R761" i="1"/>
  <c r="R762" i="1"/>
  <c r="R763" i="1"/>
  <c r="R764" i="1"/>
  <c r="R765" i="1"/>
  <c r="R766" i="1"/>
  <c r="R767" i="1"/>
  <c r="R768" i="1"/>
  <c r="R769" i="1"/>
  <c r="R770" i="1"/>
  <c r="R771" i="1"/>
  <c r="R772" i="1"/>
  <c r="R773" i="1"/>
  <c r="R774" i="1"/>
  <c r="R775" i="1"/>
  <c r="R776" i="1"/>
  <c r="R777" i="1"/>
  <c r="R778" i="1"/>
  <c r="R779" i="1"/>
  <c r="R780" i="1"/>
  <c r="R781" i="1"/>
  <c r="R782" i="1"/>
  <c r="R783" i="1"/>
  <c r="R784" i="1"/>
  <c r="R785" i="1"/>
  <c r="R786" i="1"/>
  <c r="R787" i="1"/>
  <c r="R788" i="1"/>
  <c r="R789" i="1"/>
  <c r="R790" i="1"/>
  <c r="R791" i="1"/>
  <c r="R792" i="1"/>
  <c r="R793" i="1"/>
  <c r="R794" i="1"/>
  <c r="R795" i="1"/>
  <c r="R796" i="1"/>
  <c r="R797" i="1"/>
  <c r="R798" i="1"/>
  <c r="R799" i="1"/>
  <c r="R800" i="1"/>
  <c r="R801" i="1"/>
  <c r="R802" i="1"/>
  <c r="R803" i="1"/>
  <c r="R804" i="1"/>
  <c r="R805" i="1"/>
  <c r="R806" i="1"/>
  <c r="R807" i="1"/>
  <c r="R808" i="1"/>
  <c r="R809" i="1"/>
  <c r="R810" i="1"/>
  <c r="R811" i="1"/>
  <c r="R812" i="1"/>
  <c r="R813" i="1"/>
  <c r="R814" i="1"/>
  <c r="R815" i="1"/>
  <c r="R816" i="1"/>
  <c r="R817" i="1"/>
  <c r="R818" i="1"/>
  <c r="R819" i="1"/>
  <c r="R820" i="1"/>
  <c r="R821" i="1"/>
  <c r="R822" i="1"/>
  <c r="R823" i="1"/>
  <c r="R824" i="1"/>
  <c r="R825" i="1"/>
  <c r="R826" i="1"/>
  <c r="R827" i="1"/>
  <c r="R828" i="1"/>
  <c r="R829" i="1"/>
  <c r="R830" i="1"/>
  <c r="R831" i="1"/>
  <c r="R832" i="1"/>
  <c r="R833" i="1"/>
  <c r="R834" i="1"/>
  <c r="R835" i="1"/>
  <c r="R836" i="1"/>
  <c r="R837" i="1"/>
  <c r="R838" i="1"/>
  <c r="R839" i="1"/>
  <c r="R840" i="1"/>
  <c r="R841" i="1"/>
  <c r="R842" i="1"/>
  <c r="R843" i="1"/>
  <c r="R844" i="1"/>
  <c r="R845" i="1"/>
  <c r="R846" i="1"/>
  <c r="R847" i="1"/>
  <c r="R848" i="1"/>
  <c r="R849" i="1"/>
  <c r="R850" i="1"/>
  <c r="R851" i="1"/>
  <c r="R852" i="1"/>
  <c r="R853" i="1"/>
  <c r="R854" i="1"/>
  <c r="R855" i="1"/>
  <c r="R856" i="1"/>
  <c r="R857" i="1"/>
  <c r="R858" i="1"/>
  <c r="R859" i="1"/>
  <c r="R860" i="1"/>
  <c r="R861" i="1"/>
  <c r="R862" i="1"/>
  <c r="R863" i="1"/>
  <c r="R864" i="1"/>
  <c r="R865" i="1"/>
  <c r="R866" i="1"/>
  <c r="R867" i="1"/>
  <c r="R868" i="1"/>
  <c r="R869" i="1"/>
  <c r="R870" i="1"/>
  <c r="R871" i="1"/>
  <c r="R872" i="1"/>
  <c r="R873" i="1"/>
  <c r="R874" i="1"/>
  <c r="R875" i="1"/>
  <c r="R876" i="1"/>
  <c r="R877" i="1"/>
  <c r="R878" i="1"/>
  <c r="R879" i="1"/>
  <c r="R880" i="1"/>
  <c r="R881" i="1"/>
  <c r="R882" i="1"/>
  <c r="R883" i="1"/>
  <c r="R884" i="1"/>
  <c r="R885" i="1"/>
  <c r="R886" i="1"/>
  <c r="R887" i="1"/>
  <c r="R888" i="1"/>
  <c r="R889" i="1"/>
  <c r="R890" i="1"/>
  <c r="R891" i="1"/>
  <c r="R892" i="1"/>
  <c r="R893" i="1"/>
  <c r="R894" i="1"/>
  <c r="R895" i="1"/>
  <c r="R896" i="1"/>
  <c r="R897" i="1"/>
  <c r="R898" i="1"/>
  <c r="R899" i="1"/>
  <c r="R900" i="1"/>
  <c r="R901" i="1"/>
  <c r="R902" i="1"/>
  <c r="R903" i="1"/>
  <c r="R904" i="1"/>
  <c r="R905" i="1"/>
  <c r="R906" i="1"/>
  <c r="R907" i="1"/>
  <c r="R908" i="1"/>
  <c r="R909" i="1"/>
  <c r="R910" i="1"/>
  <c r="R911" i="1"/>
  <c r="R912" i="1"/>
  <c r="R913" i="1"/>
  <c r="R914" i="1"/>
  <c r="R915" i="1"/>
  <c r="R916" i="1"/>
  <c r="R917" i="1"/>
  <c r="R918" i="1"/>
  <c r="R919" i="1"/>
  <c r="R920" i="1"/>
  <c r="R921" i="1"/>
  <c r="R922" i="1"/>
  <c r="R923" i="1"/>
  <c r="R924" i="1"/>
  <c r="R925" i="1"/>
  <c r="R926" i="1"/>
  <c r="R927" i="1"/>
  <c r="R928" i="1"/>
  <c r="R929" i="1"/>
  <c r="R930" i="1"/>
  <c r="R931" i="1"/>
  <c r="R932" i="1"/>
  <c r="R933" i="1"/>
  <c r="R934" i="1"/>
  <c r="R935" i="1"/>
  <c r="R936" i="1"/>
  <c r="R937" i="1"/>
  <c r="R938" i="1"/>
  <c r="R939" i="1"/>
  <c r="R940" i="1"/>
  <c r="R941" i="1"/>
  <c r="R942" i="1"/>
  <c r="R943" i="1"/>
  <c r="R944" i="1"/>
  <c r="R945" i="1"/>
  <c r="R946" i="1"/>
  <c r="R947" i="1"/>
  <c r="R948" i="1"/>
  <c r="R949" i="1"/>
  <c r="R950" i="1"/>
  <c r="R951" i="1"/>
  <c r="R952" i="1"/>
  <c r="R953" i="1"/>
  <c r="R954" i="1"/>
  <c r="R955" i="1"/>
  <c r="R956" i="1"/>
  <c r="R957" i="1"/>
  <c r="R958" i="1"/>
  <c r="R959" i="1"/>
  <c r="R960" i="1"/>
  <c r="R961" i="1"/>
  <c r="R962" i="1"/>
  <c r="R963" i="1"/>
  <c r="R964" i="1"/>
  <c r="R965" i="1"/>
  <c r="R966" i="1"/>
  <c r="R967" i="1"/>
  <c r="R968" i="1"/>
  <c r="R969" i="1"/>
  <c r="R970" i="1"/>
  <c r="R971" i="1"/>
  <c r="R972" i="1"/>
  <c r="R973" i="1"/>
  <c r="R974" i="1"/>
  <c r="R975" i="1"/>
  <c r="R976" i="1"/>
  <c r="R977" i="1"/>
  <c r="R978" i="1"/>
  <c r="R979" i="1"/>
  <c r="R980" i="1"/>
  <c r="R981" i="1"/>
  <c r="R982" i="1"/>
  <c r="R983" i="1"/>
  <c r="R984" i="1"/>
  <c r="R985" i="1"/>
  <c r="R986" i="1"/>
  <c r="R987" i="1"/>
  <c r="R988" i="1"/>
  <c r="R989" i="1"/>
  <c r="R990" i="1"/>
  <c r="R991" i="1"/>
  <c r="R992" i="1"/>
  <c r="R993" i="1"/>
  <c r="R994" i="1"/>
  <c r="R995" i="1"/>
  <c r="R996" i="1"/>
  <c r="R997" i="1"/>
  <c r="R998" i="1"/>
  <c r="R999" i="1"/>
  <c r="R1000" i="1"/>
  <c r="R1001" i="1"/>
  <c r="R1002" i="1"/>
  <c r="R1003" i="1"/>
  <c r="R1004" i="1"/>
  <c r="R1005" i="1"/>
  <c r="R1006" i="1"/>
  <c r="R1007" i="1"/>
  <c r="R1008" i="1"/>
  <c r="R1009" i="1"/>
  <c r="R1010" i="1"/>
  <c r="R1011" i="1"/>
  <c r="R1012" i="1"/>
  <c r="R1013" i="1"/>
  <c r="R1014" i="1"/>
  <c r="R1015" i="1"/>
  <c r="R1016" i="1"/>
  <c r="R1017" i="1"/>
  <c r="R1018" i="1"/>
  <c r="R1019" i="1"/>
  <c r="R1020" i="1"/>
  <c r="R1021" i="1"/>
  <c r="R1022" i="1"/>
  <c r="R1023" i="1"/>
  <c r="R1024" i="1"/>
  <c r="R1025" i="1"/>
  <c r="R1026" i="1"/>
  <c r="R1027" i="1"/>
  <c r="R1028" i="1"/>
  <c r="R1029" i="1"/>
  <c r="R1030" i="1"/>
  <c r="R1031" i="1"/>
  <c r="R1032" i="1"/>
  <c r="R1033" i="1"/>
  <c r="R1034" i="1"/>
  <c r="R1035" i="1"/>
  <c r="R1036" i="1"/>
  <c r="R1037" i="1"/>
  <c r="R1038" i="1"/>
  <c r="R1039" i="1"/>
  <c r="R1040" i="1"/>
  <c r="R1041" i="1"/>
  <c r="R1042" i="1"/>
  <c r="R1043" i="1"/>
  <c r="R1044" i="1"/>
  <c r="R1045" i="1"/>
  <c r="R1046" i="1"/>
  <c r="R1047" i="1"/>
  <c r="R1048" i="1"/>
  <c r="R1049" i="1"/>
  <c r="R1050" i="1"/>
  <c r="R1051" i="1"/>
  <c r="R1052" i="1"/>
  <c r="R1053" i="1"/>
  <c r="R1054" i="1"/>
  <c r="R1055" i="1"/>
  <c r="R1056" i="1"/>
  <c r="R1057" i="1"/>
  <c r="R1058" i="1"/>
  <c r="R1059" i="1"/>
  <c r="R1060" i="1"/>
  <c r="R1061" i="1"/>
  <c r="R1062" i="1"/>
  <c r="R1063" i="1"/>
  <c r="R1064" i="1"/>
  <c r="R1065" i="1"/>
  <c r="R1066" i="1"/>
  <c r="R1067" i="1"/>
  <c r="R1068" i="1"/>
  <c r="R1069" i="1"/>
  <c r="R1070" i="1"/>
  <c r="R1071" i="1"/>
  <c r="R1072" i="1"/>
  <c r="R1073" i="1"/>
  <c r="R1074" i="1"/>
  <c r="R1075" i="1"/>
  <c r="R1076" i="1"/>
  <c r="R1077" i="1"/>
  <c r="R1078" i="1"/>
  <c r="R1079" i="1"/>
  <c r="R1080" i="1"/>
  <c r="R1081" i="1"/>
  <c r="R1082" i="1"/>
  <c r="R1083" i="1"/>
  <c r="R1084" i="1"/>
  <c r="R1085" i="1"/>
  <c r="R1086" i="1"/>
  <c r="R1087" i="1"/>
  <c r="R1088" i="1"/>
  <c r="R1089" i="1"/>
  <c r="R1090" i="1"/>
  <c r="R1091" i="1"/>
  <c r="R1092" i="1"/>
  <c r="R1093" i="1"/>
  <c r="R1094" i="1"/>
  <c r="R1095" i="1"/>
  <c r="R1096" i="1"/>
  <c r="R1097" i="1"/>
  <c r="R1098" i="1"/>
  <c r="R1099" i="1"/>
  <c r="R1100" i="1"/>
  <c r="R1101" i="1"/>
  <c r="R1102" i="1"/>
  <c r="R1103" i="1"/>
  <c r="R1104" i="1"/>
  <c r="R1105" i="1"/>
  <c r="R1106" i="1"/>
  <c r="R1107" i="1"/>
  <c r="R1108" i="1"/>
  <c r="R1109" i="1"/>
  <c r="R1110" i="1"/>
  <c r="R1111" i="1"/>
  <c r="R1112" i="1"/>
  <c r="R1113" i="1"/>
  <c r="R1114" i="1"/>
  <c r="R1115" i="1"/>
  <c r="R1116" i="1"/>
  <c r="R1117" i="1"/>
  <c r="R1118" i="1"/>
  <c r="R1119" i="1"/>
  <c r="R1120" i="1"/>
  <c r="R1121" i="1"/>
  <c r="R1122" i="1"/>
  <c r="R1123" i="1"/>
  <c r="R1124" i="1"/>
  <c r="R1125" i="1"/>
  <c r="R1126" i="1"/>
  <c r="R1127" i="1"/>
  <c r="R1128" i="1"/>
  <c r="R1129" i="1"/>
  <c r="R1130" i="1"/>
  <c r="R1131" i="1"/>
  <c r="R1132" i="1"/>
  <c r="R1133" i="1"/>
  <c r="R1134" i="1"/>
  <c r="R1135" i="1"/>
  <c r="R1136" i="1"/>
  <c r="R1137" i="1"/>
  <c r="R1138" i="1"/>
  <c r="R1139" i="1"/>
  <c r="R1140" i="1"/>
  <c r="R1141" i="1"/>
  <c r="R1142" i="1"/>
  <c r="R1143" i="1"/>
  <c r="R1144" i="1"/>
  <c r="R1145" i="1"/>
  <c r="R1146" i="1"/>
  <c r="R1147" i="1"/>
  <c r="R1148" i="1"/>
  <c r="R1149" i="1"/>
  <c r="R1150" i="1"/>
  <c r="R1151" i="1"/>
  <c r="R1152" i="1"/>
  <c r="R1153" i="1"/>
  <c r="R1154" i="1"/>
  <c r="R1155" i="1"/>
  <c r="R1156" i="1"/>
  <c r="R1157" i="1"/>
  <c r="R1158" i="1"/>
  <c r="R1159" i="1"/>
  <c r="R1160" i="1"/>
  <c r="R1161" i="1"/>
  <c r="R1162" i="1"/>
  <c r="R1163" i="1"/>
  <c r="R1164" i="1"/>
  <c r="R1165" i="1"/>
  <c r="R1166" i="1"/>
  <c r="R1167" i="1"/>
  <c r="R1168" i="1"/>
  <c r="R1169" i="1"/>
  <c r="R1170" i="1"/>
  <c r="R1171" i="1"/>
  <c r="R1172" i="1"/>
  <c r="R1173" i="1"/>
  <c r="R1174" i="1"/>
  <c r="R1175" i="1"/>
  <c r="R1176" i="1"/>
  <c r="R1177" i="1"/>
  <c r="R1178" i="1"/>
  <c r="R1179" i="1"/>
  <c r="R1180" i="1"/>
  <c r="R1181" i="1"/>
  <c r="R1182" i="1"/>
  <c r="R1183" i="1"/>
  <c r="R1184" i="1"/>
  <c r="R1185" i="1"/>
  <c r="R1186" i="1"/>
  <c r="R1187" i="1"/>
  <c r="R1188" i="1"/>
  <c r="R1189" i="1"/>
  <c r="R1190" i="1"/>
  <c r="R1191" i="1"/>
  <c r="R1192" i="1"/>
  <c r="R1193" i="1"/>
  <c r="R1194" i="1"/>
  <c r="R1195" i="1"/>
  <c r="R1196" i="1"/>
  <c r="R1197" i="1"/>
  <c r="R1198" i="1"/>
  <c r="R1199" i="1"/>
  <c r="R1200" i="1"/>
  <c r="R1201" i="1"/>
  <c r="R1202" i="1"/>
  <c r="R1203" i="1"/>
  <c r="R1204" i="1"/>
  <c r="R1205" i="1"/>
  <c r="R1206" i="1"/>
  <c r="R1207" i="1"/>
  <c r="R1208" i="1"/>
  <c r="R1209" i="1"/>
  <c r="R1210" i="1"/>
  <c r="R1211" i="1"/>
  <c r="R1212" i="1"/>
  <c r="R1213" i="1"/>
  <c r="R1214" i="1"/>
  <c r="R1215" i="1"/>
  <c r="R1216" i="1"/>
  <c r="R1217" i="1"/>
  <c r="R1218" i="1"/>
  <c r="R1219" i="1"/>
  <c r="R1220" i="1"/>
  <c r="R1221" i="1"/>
  <c r="R1222" i="1"/>
  <c r="R1223" i="1"/>
  <c r="R1224" i="1"/>
  <c r="R1225" i="1"/>
  <c r="R1226" i="1"/>
  <c r="R1227" i="1"/>
  <c r="R1228" i="1"/>
  <c r="R1229" i="1"/>
  <c r="R1230" i="1"/>
  <c r="R1231" i="1"/>
  <c r="R1232" i="1"/>
  <c r="R1233" i="1"/>
  <c r="R1234" i="1"/>
  <c r="R1235" i="1"/>
  <c r="R1236" i="1"/>
  <c r="R1237" i="1"/>
  <c r="R1238" i="1"/>
  <c r="R1239" i="1"/>
  <c r="R1240" i="1"/>
  <c r="R1241" i="1"/>
  <c r="R1242" i="1"/>
  <c r="R1243" i="1"/>
  <c r="R1244" i="1"/>
  <c r="R1245" i="1"/>
  <c r="R1246" i="1"/>
  <c r="R1247" i="1"/>
  <c r="R1248" i="1"/>
  <c r="R1249" i="1"/>
  <c r="R1250" i="1"/>
  <c r="R1251" i="1"/>
  <c r="R1252" i="1"/>
  <c r="R1253" i="1"/>
  <c r="R1254" i="1"/>
  <c r="R1255" i="1"/>
  <c r="R1256" i="1"/>
  <c r="R1257" i="1"/>
  <c r="R1258" i="1"/>
  <c r="R1259" i="1"/>
  <c r="R1260" i="1"/>
  <c r="R1261" i="1"/>
  <c r="R1262" i="1"/>
  <c r="R1263" i="1"/>
  <c r="R1264" i="1"/>
  <c r="R1265" i="1"/>
  <c r="R1266" i="1"/>
  <c r="R1267" i="1"/>
  <c r="R1268" i="1"/>
  <c r="R1269" i="1"/>
  <c r="R1270" i="1"/>
  <c r="R1271" i="1"/>
  <c r="R1272" i="1"/>
  <c r="R1273" i="1"/>
  <c r="R1274" i="1"/>
  <c r="R1275" i="1"/>
  <c r="R1276" i="1"/>
  <c r="R1277" i="1"/>
  <c r="R1278" i="1"/>
  <c r="R1279" i="1"/>
  <c r="R1280" i="1"/>
  <c r="R1281" i="1"/>
  <c r="R1282" i="1"/>
  <c r="R1283" i="1"/>
  <c r="R1284" i="1"/>
  <c r="R1285" i="1"/>
  <c r="R1286" i="1"/>
  <c r="R1287" i="1"/>
  <c r="R1288" i="1"/>
  <c r="R1289" i="1"/>
  <c r="R1290" i="1"/>
  <c r="R1291" i="1"/>
  <c r="R1292" i="1"/>
  <c r="R1293" i="1"/>
  <c r="R1294" i="1"/>
  <c r="R1295" i="1"/>
  <c r="R1296" i="1"/>
  <c r="R1297" i="1"/>
  <c r="R1298" i="1"/>
  <c r="R1299" i="1"/>
  <c r="R1300" i="1"/>
  <c r="R1301" i="1"/>
  <c r="R1302" i="1"/>
  <c r="R1303" i="1"/>
  <c r="R1304" i="1"/>
  <c r="R1305" i="1"/>
  <c r="R1306" i="1"/>
  <c r="R1307" i="1"/>
  <c r="R1308" i="1"/>
  <c r="R1309" i="1"/>
  <c r="R1310" i="1"/>
  <c r="R1311" i="1"/>
  <c r="R1312" i="1"/>
  <c r="R1313" i="1"/>
  <c r="R1314" i="1"/>
  <c r="R1315" i="1"/>
  <c r="R1316" i="1"/>
  <c r="R1317" i="1"/>
  <c r="R1318" i="1"/>
  <c r="R1319" i="1"/>
  <c r="R1320" i="1"/>
  <c r="R1321" i="1"/>
  <c r="R1322" i="1"/>
  <c r="R1323" i="1"/>
  <c r="R1324" i="1"/>
  <c r="R1325" i="1"/>
  <c r="R1326" i="1"/>
  <c r="R1327" i="1"/>
  <c r="R1328" i="1"/>
  <c r="R1329" i="1"/>
  <c r="R1330" i="1"/>
  <c r="R1331" i="1"/>
  <c r="R1332" i="1"/>
  <c r="R1333" i="1"/>
  <c r="R1334" i="1"/>
  <c r="R1335" i="1"/>
  <c r="R1336" i="1"/>
  <c r="R1337" i="1"/>
  <c r="R1338" i="1"/>
  <c r="R1339" i="1"/>
  <c r="R1340" i="1"/>
  <c r="R1341" i="1"/>
  <c r="R1342" i="1"/>
  <c r="R1343" i="1"/>
  <c r="R1344" i="1"/>
  <c r="R1345" i="1"/>
  <c r="R1346" i="1"/>
  <c r="R1347" i="1"/>
  <c r="R1348" i="1"/>
  <c r="R1349" i="1"/>
  <c r="R1350" i="1"/>
  <c r="R1351" i="1"/>
  <c r="R1352" i="1"/>
  <c r="R1353" i="1"/>
  <c r="R1354" i="1"/>
  <c r="R1355" i="1"/>
  <c r="R1356" i="1"/>
  <c r="R1357" i="1"/>
  <c r="R1358" i="1"/>
  <c r="R1359" i="1"/>
  <c r="R1360" i="1"/>
  <c r="R1361" i="1"/>
  <c r="R1362" i="1"/>
  <c r="R1363" i="1"/>
  <c r="R1364" i="1"/>
  <c r="R1365" i="1"/>
  <c r="R1366" i="1"/>
  <c r="R1367" i="1"/>
  <c r="R1368" i="1"/>
  <c r="R1369" i="1"/>
  <c r="R1370" i="1"/>
  <c r="R1371" i="1"/>
  <c r="R1372" i="1"/>
  <c r="R1373" i="1"/>
  <c r="R1374" i="1"/>
  <c r="R1375" i="1"/>
  <c r="R1376" i="1"/>
  <c r="R1377" i="1"/>
  <c r="R1378" i="1"/>
  <c r="R1379" i="1"/>
  <c r="R1380" i="1"/>
  <c r="R1381" i="1"/>
  <c r="R1382" i="1"/>
  <c r="R1383" i="1"/>
  <c r="R1384" i="1"/>
  <c r="R1385" i="1"/>
  <c r="R1386" i="1"/>
  <c r="R1387" i="1"/>
  <c r="R1388" i="1"/>
  <c r="R1389" i="1"/>
  <c r="R1390" i="1"/>
  <c r="R1391" i="1"/>
  <c r="R1392" i="1"/>
  <c r="R1393" i="1"/>
  <c r="R1394" i="1"/>
  <c r="R1395" i="1"/>
  <c r="R1396" i="1"/>
  <c r="R1397" i="1"/>
  <c r="R1398" i="1"/>
  <c r="R1399" i="1"/>
  <c r="R1400" i="1"/>
  <c r="R1401" i="1"/>
  <c r="R1402" i="1"/>
  <c r="R1403" i="1"/>
  <c r="R1404" i="1"/>
  <c r="R1405" i="1"/>
  <c r="R1406" i="1"/>
  <c r="R1407" i="1"/>
  <c r="R1408" i="1"/>
  <c r="R1409" i="1"/>
  <c r="R1410" i="1"/>
  <c r="R1411" i="1"/>
  <c r="R1412" i="1"/>
  <c r="R1413" i="1"/>
  <c r="R1414" i="1"/>
  <c r="R1415" i="1"/>
  <c r="R1416" i="1"/>
  <c r="R1417" i="1"/>
  <c r="R1418" i="1"/>
  <c r="R1419" i="1"/>
  <c r="R1420" i="1"/>
  <c r="R1421" i="1"/>
  <c r="R1422" i="1"/>
  <c r="R1423" i="1"/>
  <c r="R1424" i="1"/>
  <c r="R1425" i="1"/>
  <c r="R1426" i="1"/>
  <c r="R1427" i="1"/>
  <c r="R1428" i="1"/>
  <c r="R1429" i="1"/>
  <c r="R1430" i="1"/>
  <c r="R1431" i="1"/>
  <c r="R1432" i="1"/>
  <c r="R1433" i="1"/>
  <c r="R1434" i="1"/>
  <c r="R1435" i="1"/>
  <c r="R1436" i="1"/>
  <c r="R1437" i="1"/>
  <c r="R1438" i="1"/>
  <c r="R1439" i="1"/>
  <c r="R1440" i="1"/>
  <c r="R1441" i="1"/>
  <c r="R1442" i="1"/>
  <c r="R1443" i="1"/>
  <c r="R1444" i="1"/>
  <c r="R1445" i="1"/>
  <c r="R1446" i="1"/>
  <c r="R1447" i="1"/>
  <c r="R1448" i="1"/>
  <c r="R1449" i="1"/>
  <c r="R1450" i="1"/>
  <c r="R1451" i="1"/>
  <c r="R1452" i="1"/>
  <c r="R1453" i="1"/>
  <c r="R1454" i="1"/>
  <c r="R1455" i="1"/>
  <c r="R1456" i="1"/>
  <c r="R1457" i="1"/>
  <c r="R1458" i="1"/>
  <c r="R1459" i="1"/>
  <c r="R1460" i="1"/>
  <c r="R1461" i="1"/>
  <c r="R1462" i="1"/>
  <c r="R1463" i="1"/>
  <c r="R1464" i="1"/>
  <c r="R1465" i="1"/>
  <c r="R1466" i="1"/>
  <c r="R1467" i="1"/>
  <c r="R1468" i="1"/>
  <c r="R1469" i="1"/>
  <c r="R1470" i="1"/>
  <c r="R1471" i="1"/>
  <c r="R1472" i="1"/>
  <c r="R1473" i="1"/>
  <c r="R1474" i="1"/>
  <c r="R1475" i="1"/>
  <c r="R1476" i="1"/>
  <c r="R1477" i="1"/>
  <c r="R1478" i="1"/>
  <c r="R1479" i="1"/>
  <c r="R1480" i="1"/>
  <c r="R1481" i="1"/>
  <c r="R1482" i="1"/>
  <c r="R1483" i="1"/>
  <c r="R1484" i="1"/>
  <c r="R1485" i="1"/>
  <c r="R1486" i="1"/>
  <c r="R1487" i="1"/>
  <c r="R1488" i="1"/>
  <c r="R1489" i="1"/>
  <c r="R1490" i="1"/>
  <c r="R1491" i="1"/>
  <c r="R1492" i="1"/>
  <c r="R1493" i="1"/>
  <c r="R1494" i="1"/>
  <c r="R1495" i="1"/>
  <c r="R1496" i="1"/>
  <c r="R1497" i="1"/>
  <c r="R1498" i="1"/>
  <c r="R1499" i="1"/>
  <c r="R1500" i="1"/>
  <c r="R1501" i="1"/>
  <c r="R1502" i="1"/>
  <c r="R1503" i="1"/>
  <c r="R1504" i="1"/>
  <c r="R1505" i="1"/>
  <c r="R1506" i="1"/>
  <c r="R1507" i="1"/>
  <c r="R1508" i="1"/>
  <c r="R1509" i="1"/>
  <c r="R1510" i="1"/>
  <c r="R1511" i="1"/>
  <c r="R1512" i="1"/>
  <c r="R1513" i="1"/>
  <c r="R1514" i="1"/>
  <c r="R1515" i="1"/>
  <c r="R1516" i="1"/>
  <c r="R1517" i="1"/>
  <c r="R1518" i="1"/>
  <c r="R1519" i="1"/>
  <c r="R1520" i="1"/>
  <c r="R1521" i="1"/>
  <c r="R1522" i="1"/>
  <c r="R1523" i="1"/>
  <c r="R1524" i="1"/>
  <c r="R1525" i="1"/>
  <c r="R1526" i="1"/>
  <c r="R1527" i="1"/>
  <c r="R1528" i="1"/>
  <c r="R1529" i="1"/>
  <c r="R1530" i="1"/>
  <c r="R1531" i="1"/>
  <c r="R1532" i="1"/>
  <c r="R1533" i="1"/>
  <c r="R1534" i="1"/>
  <c r="R1535" i="1"/>
  <c r="R1536" i="1"/>
  <c r="R1537" i="1"/>
  <c r="R1538" i="1"/>
  <c r="R1539" i="1"/>
  <c r="R1540" i="1"/>
  <c r="R1541" i="1"/>
  <c r="R1542" i="1"/>
  <c r="R1543" i="1"/>
  <c r="R1544" i="1"/>
  <c r="R1545" i="1"/>
  <c r="R1546" i="1"/>
  <c r="R1547" i="1"/>
  <c r="R1548" i="1"/>
  <c r="R1549" i="1"/>
  <c r="R1550" i="1"/>
  <c r="R1551" i="1"/>
  <c r="R1552" i="1"/>
  <c r="R1553" i="1"/>
  <c r="R1554" i="1"/>
  <c r="R1555" i="1"/>
  <c r="R1556" i="1"/>
  <c r="R1557" i="1"/>
  <c r="R1558" i="1"/>
  <c r="R1559" i="1"/>
  <c r="R1560" i="1"/>
  <c r="R1561" i="1"/>
  <c r="R1562" i="1"/>
  <c r="R1563" i="1"/>
  <c r="R1564" i="1"/>
  <c r="R1565" i="1"/>
  <c r="R1566" i="1"/>
  <c r="R1567" i="1"/>
  <c r="R1568" i="1"/>
  <c r="R1569" i="1"/>
  <c r="R1570" i="1"/>
  <c r="R1571" i="1"/>
  <c r="R1572" i="1"/>
  <c r="R1573" i="1"/>
  <c r="R1574" i="1"/>
  <c r="R1575" i="1"/>
  <c r="R1576" i="1"/>
  <c r="R1577" i="1"/>
  <c r="R1578" i="1"/>
  <c r="R1579" i="1"/>
  <c r="R1580" i="1"/>
  <c r="R1581" i="1"/>
  <c r="R1582" i="1"/>
  <c r="R1583" i="1"/>
  <c r="R1584" i="1"/>
  <c r="R1585" i="1"/>
  <c r="R1586" i="1"/>
  <c r="R1587" i="1"/>
  <c r="R1588" i="1"/>
  <c r="R1589" i="1"/>
  <c r="R1590" i="1"/>
  <c r="R1591" i="1"/>
  <c r="R1592" i="1"/>
  <c r="R1593" i="1"/>
  <c r="R1594" i="1"/>
  <c r="R1595" i="1"/>
  <c r="R1596" i="1"/>
  <c r="R1597" i="1"/>
  <c r="R1598" i="1"/>
  <c r="R1599" i="1"/>
  <c r="R1600" i="1"/>
  <c r="R1601" i="1"/>
  <c r="R1602" i="1"/>
  <c r="R1603" i="1"/>
  <c r="R1604" i="1"/>
  <c r="R1605" i="1"/>
  <c r="R1606" i="1"/>
  <c r="R1607" i="1"/>
  <c r="R1608" i="1"/>
  <c r="R1609" i="1"/>
  <c r="R1610" i="1"/>
  <c r="R1611" i="1"/>
  <c r="R1612" i="1"/>
  <c r="R1613" i="1"/>
  <c r="R1614" i="1"/>
  <c r="R1615" i="1"/>
  <c r="R1616" i="1"/>
  <c r="R1617" i="1"/>
  <c r="R1618" i="1"/>
  <c r="R1619" i="1"/>
  <c r="R1620" i="1"/>
  <c r="R1621" i="1"/>
  <c r="R1622" i="1"/>
  <c r="R1623" i="1"/>
  <c r="R1624" i="1"/>
  <c r="R1625" i="1"/>
  <c r="R1626" i="1"/>
  <c r="R1627" i="1"/>
  <c r="R1628" i="1"/>
  <c r="R1629" i="1"/>
  <c r="R1630" i="1"/>
  <c r="R1631" i="1"/>
  <c r="R1632" i="1"/>
  <c r="R1633" i="1"/>
  <c r="R1634" i="1"/>
  <c r="R1635" i="1"/>
  <c r="R1636" i="1"/>
  <c r="R1637" i="1"/>
  <c r="R1638" i="1"/>
  <c r="R1639" i="1"/>
  <c r="R1640" i="1"/>
  <c r="R1641" i="1"/>
  <c r="R1642" i="1"/>
  <c r="R1643" i="1"/>
  <c r="R1644" i="1"/>
  <c r="R1645" i="1"/>
  <c r="R1646" i="1"/>
  <c r="R1647" i="1"/>
  <c r="R1648" i="1"/>
  <c r="R1649" i="1"/>
  <c r="R1650" i="1"/>
  <c r="R1651" i="1"/>
  <c r="R1652" i="1"/>
  <c r="R1653" i="1"/>
  <c r="R1654" i="1"/>
  <c r="R1655" i="1"/>
  <c r="R1656" i="1"/>
  <c r="R1657" i="1"/>
  <c r="R1658" i="1"/>
  <c r="R1659" i="1"/>
  <c r="R1660" i="1"/>
  <c r="R1661" i="1"/>
  <c r="R1662" i="1"/>
  <c r="R1663" i="1"/>
  <c r="R1664" i="1"/>
  <c r="R1665" i="1"/>
  <c r="R1666" i="1"/>
  <c r="R1667" i="1"/>
  <c r="R1668" i="1"/>
  <c r="R1669" i="1"/>
  <c r="R1670" i="1"/>
  <c r="R1671" i="1"/>
  <c r="R1672" i="1"/>
  <c r="R1673" i="1"/>
  <c r="R1674" i="1"/>
  <c r="R1675" i="1"/>
  <c r="R1676" i="1"/>
  <c r="R1677" i="1"/>
  <c r="R1678" i="1"/>
  <c r="R1679" i="1"/>
  <c r="R1680" i="1"/>
  <c r="R1681" i="1"/>
  <c r="R1682" i="1"/>
  <c r="R1683" i="1"/>
  <c r="R1684" i="1"/>
  <c r="R1685" i="1"/>
  <c r="R1686" i="1"/>
  <c r="R1687" i="1"/>
  <c r="R1688" i="1"/>
  <c r="R1689" i="1"/>
  <c r="R1690" i="1"/>
  <c r="R1691" i="1"/>
  <c r="R1692" i="1"/>
  <c r="R1693" i="1"/>
  <c r="R1694" i="1"/>
  <c r="R1695" i="1"/>
  <c r="R1696" i="1"/>
  <c r="R1697" i="1"/>
  <c r="R1698" i="1"/>
  <c r="R1699" i="1"/>
  <c r="R1700" i="1"/>
  <c r="R1701" i="1"/>
  <c r="R1702" i="1"/>
  <c r="R1703" i="1"/>
  <c r="R1704" i="1"/>
  <c r="R1705" i="1"/>
  <c r="R1706" i="1"/>
  <c r="R1707" i="1"/>
  <c r="R1708" i="1"/>
  <c r="R1709" i="1"/>
  <c r="R1710" i="1"/>
  <c r="R1711" i="1"/>
  <c r="R1712" i="1"/>
  <c r="R1713" i="1"/>
  <c r="R1714" i="1"/>
  <c r="R1715" i="1"/>
  <c r="R1716" i="1"/>
  <c r="R1717" i="1"/>
  <c r="R1718" i="1"/>
  <c r="R1719" i="1"/>
  <c r="R1720" i="1"/>
  <c r="R1721" i="1"/>
  <c r="R1722" i="1"/>
  <c r="R1723" i="1"/>
  <c r="R1724" i="1"/>
  <c r="R1725" i="1"/>
  <c r="R1726" i="1"/>
  <c r="R1727" i="1"/>
  <c r="R1728" i="1"/>
  <c r="R1729" i="1"/>
  <c r="R1730" i="1"/>
  <c r="R1731" i="1"/>
  <c r="R1732" i="1"/>
  <c r="R1733" i="1"/>
  <c r="R1734" i="1"/>
  <c r="R1735" i="1"/>
  <c r="R1736" i="1"/>
  <c r="R1737" i="1"/>
  <c r="R1738" i="1"/>
  <c r="R1739" i="1"/>
  <c r="R1740" i="1"/>
  <c r="R1741" i="1"/>
  <c r="R1742" i="1"/>
  <c r="R1743" i="1"/>
  <c r="R1744" i="1"/>
  <c r="R1745" i="1"/>
  <c r="R1746" i="1"/>
  <c r="R1747" i="1"/>
  <c r="R1748" i="1"/>
  <c r="R1749" i="1"/>
  <c r="R1750" i="1"/>
  <c r="R1751" i="1"/>
  <c r="R1752" i="1"/>
  <c r="R1753" i="1"/>
  <c r="R1754" i="1"/>
  <c r="R1755" i="1"/>
  <c r="R1756" i="1"/>
  <c r="R1757" i="1"/>
  <c r="R1758" i="1"/>
  <c r="R1759" i="1"/>
  <c r="R1760" i="1"/>
  <c r="R1761" i="1"/>
  <c r="R1762" i="1"/>
  <c r="R1763" i="1"/>
  <c r="R1764" i="1"/>
  <c r="R1765" i="1"/>
  <c r="R1766" i="1"/>
  <c r="R1767" i="1"/>
  <c r="R1768" i="1"/>
  <c r="R1769" i="1"/>
  <c r="R1770" i="1"/>
  <c r="R1771" i="1"/>
  <c r="R1772" i="1"/>
  <c r="R1773" i="1"/>
  <c r="R1774" i="1"/>
  <c r="R1775" i="1"/>
  <c r="R1776" i="1"/>
  <c r="R1777" i="1"/>
  <c r="R1778" i="1"/>
  <c r="R1779" i="1"/>
  <c r="R1780" i="1"/>
  <c r="R1781" i="1"/>
  <c r="R1782" i="1"/>
  <c r="R1783" i="1"/>
  <c r="R1784" i="1"/>
  <c r="R1785" i="1"/>
  <c r="R1786" i="1"/>
  <c r="R1787" i="1"/>
  <c r="R1788" i="1"/>
  <c r="R1789" i="1"/>
  <c r="R1790" i="1"/>
  <c r="R1791" i="1"/>
  <c r="R1792" i="1"/>
  <c r="R1793" i="1"/>
  <c r="R1794" i="1"/>
  <c r="R1795" i="1"/>
  <c r="R1796" i="1"/>
  <c r="R1797" i="1"/>
  <c r="R1798" i="1"/>
  <c r="R1799" i="1"/>
  <c r="R1800" i="1"/>
  <c r="R1801" i="1"/>
  <c r="R1802" i="1"/>
  <c r="R1803" i="1"/>
  <c r="R1804" i="1"/>
  <c r="R1805" i="1"/>
  <c r="R1806" i="1"/>
  <c r="R1807" i="1"/>
  <c r="R1808" i="1"/>
  <c r="R1809" i="1"/>
  <c r="R1810" i="1"/>
  <c r="R1811" i="1"/>
  <c r="R1812" i="1"/>
  <c r="R1813" i="1"/>
  <c r="R1814" i="1"/>
  <c r="R1815" i="1"/>
  <c r="R1816" i="1"/>
  <c r="R1817" i="1"/>
  <c r="R1818" i="1"/>
  <c r="R1819" i="1"/>
  <c r="R1820" i="1"/>
  <c r="R1821" i="1"/>
  <c r="R1822" i="1"/>
  <c r="R1823" i="1"/>
  <c r="R1824" i="1"/>
  <c r="R1825" i="1"/>
  <c r="R1826" i="1"/>
  <c r="R1827" i="1"/>
  <c r="R1828" i="1"/>
  <c r="R1829" i="1"/>
  <c r="R1830" i="1"/>
  <c r="R1831" i="1"/>
  <c r="R1832" i="1"/>
  <c r="R1833" i="1"/>
  <c r="R1834" i="1"/>
  <c r="R1835" i="1"/>
  <c r="R1836" i="1"/>
  <c r="R1837" i="1"/>
  <c r="R1838" i="1"/>
  <c r="R1839" i="1"/>
  <c r="R1840" i="1"/>
  <c r="R1841" i="1"/>
  <c r="R1842" i="1"/>
  <c r="R1843" i="1"/>
  <c r="R1844" i="1"/>
  <c r="R1845" i="1"/>
  <c r="R1846" i="1"/>
  <c r="R1847" i="1"/>
  <c r="R1848" i="1"/>
  <c r="R1849" i="1"/>
  <c r="R1850" i="1"/>
  <c r="R1851" i="1"/>
  <c r="R1852" i="1"/>
  <c r="R1853" i="1"/>
  <c r="R1854" i="1"/>
  <c r="R1855" i="1"/>
  <c r="R1856" i="1"/>
  <c r="R1857" i="1"/>
  <c r="R1858" i="1"/>
  <c r="R1859" i="1"/>
  <c r="R1860" i="1"/>
  <c r="R1861" i="1"/>
  <c r="R1862" i="1"/>
  <c r="R1863" i="1"/>
  <c r="R1864" i="1"/>
  <c r="R1865" i="1"/>
  <c r="R1866" i="1"/>
  <c r="R1867" i="1"/>
  <c r="R1868" i="1"/>
  <c r="R1869" i="1"/>
  <c r="R1870" i="1"/>
  <c r="R1871" i="1"/>
  <c r="R1872" i="1"/>
  <c r="R1873" i="1"/>
  <c r="R1874" i="1"/>
  <c r="R1875" i="1"/>
  <c r="R1876" i="1"/>
  <c r="R1877" i="1"/>
  <c r="R1878" i="1"/>
  <c r="R1879" i="1"/>
  <c r="R1880" i="1"/>
  <c r="R1881" i="1"/>
  <c r="R1882" i="1"/>
  <c r="R1883" i="1"/>
  <c r="R1884" i="1"/>
  <c r="R1885" i="1"/>
  <c r="R1886" i="1"/>
  <c r="R1887" i="1"/>
  <c r="R1888" i="1"/>
  <c r="R1889" i="1"/>
  <c r="R1890" i="1"/>
  <c r="R1891" i="1"/>
  <c r="R1892" i="1"/>
  <c r="R1893" i="1"/>
  <c r="R1894" i="1"/>
  <c r="R1895" i="1"/>
  <c r="R1896" i="1"/>
  <c r="R1897" i="1"/>
  <c r="R1898" i="1"/>
  <c r="R1899" i="1"/>
  <c r="R1900" i="1"/>
  <c r="R1901" i="1"/>
  <c r="R1902" i="1"/>
  <c r="R1903" i="1"/>
  <c r="R1904" i="1"/>
  <c r="R1905" i="1"/>
  <c r="R1906" i="1"/>
  <c r="R1907" i="1"/>
  <c r="R1908" i="1"/>
  <c r="R1909" i="1"/>
  <c r="R1910" i="1"/>
  <c r="R1911" i="1"/>
  <c r="R1912" i="1"/>
  <c r="R1913" i="1"/>
  <c r="R1914" i="1"/>
  <c r="R1915" i="1"/>
  <c r="R1916" i="1"/>
  <c r="R1917" i="1"/>
  <c r="R1918" i="1"/>
  <c r="R1919" i="1"/>
  <c r="R1920" i="1"/>
  <c r="R1921" i="1"/>
  <c r="R1922" i="1"/>
  <c r="R1923" i="1"/>
  <c r="R1924" i="1"/>
  <c r="R1925" i="1"/>
  <c r="R1926" i="1"/>
  <c r="R1927" i="1"/>
  <c r="R1928" i="1"/>
  <c r="R1929" i="1"/>
  <c r="R1930" i="1"/>
  <c r="R1931" i="1"/>
  <c r="R1932" i="1"/>
  <c r="R1933" i="1"/>
  <c r="R1934" i="1"/>
  <c r="R1935" i="1"/>
  <c r="R1936" i="1"/>
  <c r="R1937" i="1"/>
  <c r="R1938" i="1"/>
  <c r="R1939" i="1"/>
  <c r="R1940" i="1"/>
  <c r="R1941" i="1"/>
  <c r="R1942" i="1"/>
  <c r="R1943" i="1"/>
  <c r="R1944" i="1"/>
  <c r="R1945" i="1"/>
  <c r="R1946" i="1"/>
  <c r="R1947" i="1"/>
  <c r="R1948" i="1"/>
  <c r="R1949" i="1"/>
  <c r="R1950" i="1"/>
  <c r="R1951" i="1"/>
  <c r="R1952" i="1"/>
  <c r="R1953" i="1"/>
  <c r="R1954" i="1"/>
  <c r="R1955" i="1"/>
  <c r="R1956" i="1"/>
  <c r="R1957" i="1"/>
  <c r="R1958" i="1"/>
  <c r="R1959" i="1"/>
  <c r="R1960" i="1"/>
  <c r="R1961" i="1"/>
  <c r="R1962" i="1"/>
  <c r="R1963" i="1"/>
  <c r="R1964" i="1"/>
  <c r="R1965" i="1"/>
  <c r="R1966" i="1"/>
  <c r="R1967" i="1"/>
  <c r="R1968" i="1"/>
  <c r="R1969" i="1"/>
  <c r="R1970" i="1"/>
  <c r="R1971" i="1"/>
  <c r="R1972" i="1"/>
  <c r="R1973" i="1"/>
  <c r="R1974" i="1"/>
  <c r="R1975" i="1"/>
  <c r="R1976" i="1"/>
  <c r="R1977" i="1"/>
  <c r="R1978" i="1"/>
  <c r="R1979" i="1"/>
  <c r="R1980" i="1"/>
  <c r="R1981" i="1"/>
  <c r="R1982" i="1"/>
  <c r="R1983" i="1"/>
  <c r="R1984" i="1"/>
  <c r="R1985" i="1"/>
  <c r="R1986" i="1"/>
  <c r="R1987" i="1"/>
  <c r="R1988" i="1"/>
  <c r="R1989" i="1"/>
  <c r="R1990" i="1"/>
  <c r="R1991" i="1"/>
  <c r="R1992" i="1"/>
  <c r="R1993" i="1"/>
  <c r="R1994" i="1"/>
  <c r="R1995" i="1"/>
  <c r="R1996" i="1"/>
  <c r="R1997" i="1"/>
  <c r="R1998" i="1"/>
  <c r="R1999" i="1"/>
  <c r="R2000" i="1"/>
  <c r="R2001" i="1"/>
  <c r="R2002" i="1"/>
  <c r="R2003" i="1"/>
  <c r="R2004" i="1"/>
  <c r="R2005" i="1"/>
  <c r="R2006" i="1"/>
  <c r="R2007" i="1"/>
  <c r="R2008" i="1"/>
  <c r="R2009" i="1"/>
  <c r="R2010" i="1"/>
  <c r="R2011" i="1"/>
  <c r="R2012" i="1"/>
  <c r="R2013" i="1"/>
  <c r="R2014" i="1"/>
  <c r="R2015" i="1"/>
  <c r="R2016" i="1"/>
  <c r="R2017" i="1"/>
  <c r="R2018" i="1"/>
  <c r="R2019" i="1"/>
  <c r="R2020" i="1"/>
  <c r="R2021" i="1"/>
  <c r="R2022" i="1"/>
  <c r="R2023" i="1"/>
  <c r="R2024" i="1"/>
  <c r="R2025" i="1"/>
  <c r="R2026" i="1"/>
  <c r="R2027" i="1"/>
  <c r="R2028" i="1"/>
  <c r="R2029" i="1"/>
  <c r="R2030" i="1"/>
  <c r="R2031" i="1"/>
  <c r="R2032" i="1"/>
  <c r="R2033" i="1"/>
  <c r="R2034" i="1"/>
  <c r="R2035" i="1"/>
  <c r="R2036" i="1"/>
  <c r="R2037" i="1"/>
  <c r="R2038" i="1"/>
  <c r="R2039" i="1"/>
  <c r="R2040" i="1"/>
  <c r="R2041" i="1"/>
  <c r="R2042" i="1"/>
  <c r="R2043" i="1"/>
  <c r="R2044" i="1"/>
  <c r="R2045" i="1"/>
  <c r="R2046" i="1"/>
  <c r="R2047" i="1"/>
  <c r="R2048" i="1"/>
  <c r="R2049" i="1"/>
  <c r="R2050" i="1"/>
  <c r="R2051" i="1"/>
  <c r="R2052" i="1"/>
  <c r="R2053" i="1"/>
  <c r="R2054" i="1"/>
  <c r="R2055" i="1"/>
  <c r="R2056" i="1"/>
  <c r="R2057" i="1"/>
  <c r="R2058" i="1"/>
  <c r="R2059" i="1"/>
  <c r="R2060" i="1"/>
  <c r="R2061" i="1"/>
  <c r="R2062" i="1"/>
  <c r="R2063" i="1"/>
  <c r="R2064" i="1"/>
  <c r="R2065" i="1"/>
  <c r="R2066" i="1"/>
  <c r="R2067" i="1"/>
  <c r="R2068" i="1"/>
  <c r="R2069" i="1"/>
  <c r="R2070" i="1"/>
  <c r="R2071" i="1"/>
  <c r="R2072" i="1"/>
  <c r="R2073" i="1"/>
  <c r="R2074" i="1"/>
  <c r="R2075" i="1"/>
  <c r="R2076" i="1"/>
  <c r="R2077" i="1"/>
  <c r="R2078" i="1"/>
  <c r="R2079" i="1"/>
  <c r="R2080" i="1"/>
  <c r="R2081" i="1"/>
  <c r="R2082" i="1"/>
  <c r="R2083" i="1"/>
  <c r="R2084" i="1"/>
  <c r="R2085" i="1"/>
  <c r="R2086" i="1"/>
  <c r="R2087" i="1"/>
  <c r="R2088" i="1"/>
  <c r="R2089" i="1"/>
  <c r="R2090" i="1"/>
  <c r="R2091" i="1"/>
  <c r="R2092" i="1"/>
  <c r="R2093" i="1"/>
  <c r="R2094" i="1"/>
  <c r="R2095" i="1"/>
  <c r="R2096" i="1"/>
  <c r="R2097" i="1"/>
  <c r="R2098" i="1"/>
  <c r="R2099" i="1"/>
  <c r="R2100" i="1"/>
  <c r="R2101" i="1"/>
  <c r="R2102" i="1"/>
  <c r="R2103" i="1"/>
  <c r="R2104" i="1"/>
  <c r="R2105" i="1"/>
  <c r="R2106" i="1"/>
  <c r="R2107" i="1"/>
  <c r="R2108" i="1"/>
  <c r="R2109" i="1"/>
  <c r="R2110" i="1"/>
  <c r="R2111" i="1"/>
  <c r="R2112" i="1"/>
  <c r="R2113" i="1"/>
  <c r="R2114" i="1"/>
  <c r="R2115" i="1"/>
  <c r="R2116" i="1"/>
  <c r="R2117" i="1"/>
  <c r="R2118" i="1"/>
  <c r="R2119" i="1"/>
  <c r="R2120" i="1"/>
  <c r="R2121" i="1"/>
  <c r="R2122" i="1"/>
  <c r="R2123" i="1"/>
  <c r="R2124" i="1"/>
  <c r="R2125" i="1"/>
  <c r="R2126" i="1"/>
  <c r="R2127" i="1"/>
  <c r="R2128" i="1"/>
  <c r="R2129" i="1"/>
  <c r="R2130" i="1"/>
  <c r="R2131" i="1"/>
  <c r="R2132" i="1"/>
  <c r="R2133" i="1"/>
  <c r="R2134" i="1"/>
  <c r="R2135" i="1"/>
  <c r="R2136" i="1"/>
  <c r="R2137" i="1"/>
  <c r="R2138" i="1"/>
  <c r="R2139" i="1"/>
  <c r="R2140" i="1"/>
  <c r="R2141" i="1"/>
  <c r="R2142" i="1"/>
  <c r="R2143" i="1"/>
  <c r="R2144" i="1"/>
  <c r="R2145" i="1"/>
  <c r="R2146" i="1"/>
  <c r="R2147" i="1"/>
  <c r="R2148" i="1"/>
  <c r="R2149" i="1"/>
  <c r="R2150" i="1"/>
  <c r="R2151" i="1"/>
  <c r="R2152" i="1"/>
  <c r="R2153" i="1"/>
  <c r="R2154" i="1"/>
  <c r="R2155" i="1"/>
  <c r="R2156" i="1"/>
  <c r="R2157" i="1"/>
  <c r="R2158" i="1"/>
  <c r="R2159" i="1"/>
  <c r="R2160" i="1"/>
  <c r="R2161" i="1"/>
  <c r="R2162" i="1"/>
  <c r="R2163" i="1"/>
  <c r="R2164" i="1"/>
  <c r="R2165" i="1"/>
  <c r="R2166" i="1"/>
  <c r="R2167" i="1"/>
  <c r="R2168" i="1"/>
  <c r="R2169" i="1"/>
  <c r="R2170" i="1"/>
  <c r="R2171" i="1"/>
  <c r="R2172" i="1"/>
  <c r="R2173" i="1"/>
  <c r="R2174" i="1"/>
  <c r="R2175" i="1"/>
  <c r="R2176" i="1"/>
  <c r="R2177" i="1"/>
  <c r="R2178" i="1"/>
  <c r="R2179" i="1"/>
  <c r="R2180" i="1"/>
  <c r="R2181" i="1"/>
  <c r="R2182" i="1"/>
  <c r="R2183" i="1"/>
  <c r="R2184" i="1"/>
  <c r="R2185" i="1"/>
  <c r="R2186" i="1"/>
  <c r="R2187" i="1"/>
  <c r="R2188" i="1"/>
  <c r="R2189" i="1"/>
  <c r="R2190" i="1"/>
  <c r="R2191" i="1"/>
  <c r="R2192" i="1"/>
  <c r="R2193" i="1"/>
  <c r="R2194" i="1"/>
  <c r="R2195" i="1"/>
  <c r="R2196" i="1"/>
  <c r="R2197" i="1"/>
  <c r="R2198" i="1"/>
  <c r="R2199" i="1"/>
  <c r="R2200" i="1"/>
  <c r="R2201" i="1"/>
  <c r="R2202" i="1"/>
  <c r="R2203" i="1"/>
  <c r="R2204" i="1"/>
  <c r="R2205" i="1"/>
  <c r="R2206" i="1"/>
  <c r="R2207" i="1"/>
  <c r="R2208" i="1"/>
  <c r="R2209" i="1"/>
  <c r="R2210" i="1"/>
  <c r="R2211" i="1"/>
  <c r="R2212" i="1"/>
  <c r="R2213" i="1"/>
  <c r="R2214" i="1"/>
  <c r="R2215" i="1"/>
  <c r="R2216" i="1"/>
  <c r="R2217" i="1"/>
  <c r="R2218" i="1"/>
  <c r="R2219" i="1"/>
  <c r="R2220" i="1"/>
  <c r="R2221" i="1"/>
  <c r="R2222" i="1"/>
  <c r="R2223" i="1"/>
  <c r="R2224" i="1"/>
  <c r="R2225" i="1"/>
  <c r="R2226" i="1"/>
  <c r="R2227" i="1"/>
  <c r="R2228" i="1"/>
  <c r="R2229" i="1"/>
  <c r="R2230" i="1"/>
  <c r="R2231" i="1"/>
  <c r="R2232" i="1"/>
  <c r="R2233" i="1"/>
  <c r="R2234" i="1"/>
  <c r="R2235" i="1"/>
  <c r="R2236" i="1"/>
  <c r="R2237" i="1"/>
  <c r="R2238" i="1"/>
  <c r="R2239" i="1"/>
  <c r="R2240" i="1"/>
  <c r="R2241" i="1"/>
  <c r="R2242" i="1"/>
  <c r="R2243" i="1"/>
  <c r="R2244" i="1"/>
  <c r="R2245" i="1"/>
  <c r="R2246" i="1"/>
  <c r="R2247" i="1"/>
  <c r="R2248" i="1"/>
  <c r="R2249" i="1"/>
  <c r="R2250" i="1"/>
  <c r="R2251" i="1"/>
  <c r="R2252" i="1"/>
  <c r="R2253" i="1"/>
  <c r="R2254" i="1"/>
  <c r="R2255" i="1"/>
  <c r="R2256" i="1"/>
  <c r="R2257" i="1"/>
  <c r="R2258" i="1"/>
  <c r="R2259" i="1"/>
  <c r="R2260" i="1"/>
  <c r="R2261" i="1"/>
  <c r="R2262" i="1"/>
  <c r="R2263" i="1"/>
  <c r="R2264" i="1"/>
  <c r="R2265" i="1"/>
  <c r="R2266" i="1"/>
  <c r="R2267" i="1"/>
  <c r="R2268" i="1"/>
  <c r="R2269" i="1"/>
  <c r="R2270" i="1"/>
  <c r="R2271" i="1"/>
  <c r="R2272" i="1"/>
  <c r="R2273" i="1"/>
  <c r="R2274" i="1"/>
  <c r="R2275" i="1"/>
  <c r="R2276" i="1"/>
  <c r="R2277" i="1"/>
  <c r="R2278" i="1"/>
  <c r="R2279" i="1"/>
  <c r="R2280" i="1"/>
  <c r="R2281" i="1"/>
  <c r="R2282" i="1"/>
  <c r="R2283" i="1"/>
  <c r="R2284" i="1"/>
  <c r="R2285" i="1"/>
  <c r="R2286" i="1"/>
  <c r="R2287" i="1"/>
  <c r="R2288" i="1"/>
  <c r="R2289" i="1"/>
  <c r="R2290" i="1"/>
  <c r="R2291" i="1"/>
  <c r="R2292" i="1"/>
  <c r="R2293" i="1"/>
  <c r="R2294" i="1"/>
  <c r="R2295" i="1"/>
  <c r="R2296" i="1"/>
  <c r="R2297" i="1"/>
  <c r="R2298" i="1"/>
  <c r="R2299" i="1"/>
  <c r="R2300" i="1"/>
  <c r="R2301" i="1"/>
  <c r="R2302" i="1"/>
  <c r="R2303" i="1"/>
  <c r="R2304" i="1"/>
  <c r="R2305" i="1"/>
  <c r="R2306" i="1"/>
  <c r="R2307" i="1"/>
  <c r="R2308" i="1"/>
  <c r="R2309" i="1"/>
  <c r="R2310" i="1"/>
  <c r="R2311" i="1"/>
  <c r="R2312" i="1"/>
  <c r="R2313" i="1"/>
  <c r="R2314" i="1"/>
  <c r="R2315" i="1"/>
  <c r="R2316" i="1"/>
  <c r="R2317" i="1"/>
  <c r="R2318" i="1"/>
  <c r="R2319" i="1"/>
  <c r="R2320" i="1"/>
  <c r="R2321" i="1"/>
  <c r="R2322" i="1"/>
  <c r="R2323" i="1"/>
  <c r="R2324" i="1"/>
  <c r="R2325" i="1"/>
  <c r="R2326" i="1"/>
  <c r="R2327" i="1"/>
  <c r="R2328" i="1"/>
  <c r="R2329" i="1"/>
  <c r="R2330" i="1"/>
  <c r="R2331" i="1"/>
  <c r="R2332" i="1"/>
  <c r="R2333" i="1"/>
  <c r="R2334" i="1"/>
  <c r="R2335" i="1"/>
  <c r="R2336" i="1"/>
  <c r="R2337" i="1"/>
  <c r="R2338" i="1"/>
  <c r="R2339" i="1"/>
  <c r="R2340" i="1"/>
  <c r="R2341" i="1"/>
  <c r="R2342" i="1"/>
  <c r="R2343" i="1"/>
  <c r="R2344" i="1"/>
  <c r="R2345" i="1"/>
  <c r="R2346" i="1"/>
  <c r="R2347" i="1"/>
  <c r="R2348" i="1"/>
  <c r="R2349" i="1"/>
  <c r="R2350" i="1"/>
  <c r="R2351" i="1"/>
  <c r="R2352" i="1"/>
  <c r="R2353" i="1"/>
  <c r="R2354" i="1"/>
  <c r="R2355" i="1"/>
  <c r="R2356" i="1"/>
  <c r="R2357" i="1"/>
  <c r="R2358" i="1"/>
  <c r="R2359" i="1"/>
  <c r="R2360" i="1"/>
  <c r="R2361" i="1"/>
  <c r="R2362" i="1"/>
  <c r="R2363" i="1"/>
  <c r="R2364" i="1"/>
  <c r="R2365" i="1"/>
  <c r="R2366" i="1"/>
  <c r="R2367" i="1"/>
  <c r="R2368" i="1"/>
  <c r="R2369" i="1"/>
  <c r="R2370" i="1"/>
  <c r="R2371" i="1"/>
  <c r="R2372" i="1"/>
  <c r="R2373" i="1"/>
  <c r="R2374" i="1"/>
  <c r="R2375" i="1"/>
  <c r="R2376" i="1"/>
  <c r="R2377" i="1"/>
  <c r="R2378" i="1"/>
  <c r="R2379" i="1"/>
  <c r="R2380" i="1"/>
  <c r="R2381" i="1"/>
  <c r="R2382" i="1"/>
  <c r="R2383" i="1"/>
  <c r="R2384" i="1"/>
  <c r="R2385" i="1"/>
  <c r="R2386" i="1"/>
  <c r="R2387" i="1"/>
  <c r="R2388" i="1"/>
  <c r="R2389" i="1"/>
  <c r="R2390" i="1"/>
  <c r="R2391" i="1"/>
  <c r="R2392" i="1"/>
  <c r="R2393" i="1"/>
  <c r="R2394" i="1"/>
  <c r="R2395" i="1"/>
  <c r="R2396" i="1"/>
  <c r="R2" i="1"/>
  <c r="Z2396" i="1"/>
  <c r="Z2395" i="1"/>
  <c r="Z2394" i="1"/>
  <c r="Z2393" i="1"/>
  <c r="Z2392" i="1"/>
  <c r="Z2391" i="1"/>
  <c r="Z2390" i="1"/>
  <c r="Z2389" i="1"/>
  <c r="Z2388" i="1"/>
  <c r="Z2387" i="1"/>
  <c r="Z2386" i="1"/>
  <c r="Z2385" i="1"/>
  <c r="Z2384" i="1"/>
  <c r="Z2383" i="1"/>
  <c r="Z2382" i="1"/>
  <c r="Z2381" i="1"/>
  <c r="Z2380" i="1"/>
  <c r="Z2379" i="1"/>
  <c r="Z2378" i="1"/>
  <c r="Z2377" i="1"/>
  <c r="Z2376" i="1"/>
  <c r="Z2375" i="1"/>
  <c r="Z2374" i="1"/>
  <c r="Z2373" i="1"/>
  <c r="Z2372" i="1"/>
  <c r="Z2371" i="1"/>
  <c r="Z2370" i="1"/>
  <c r="Z2369" i="1"/>
  <c r="Z2368" i="1"/>
  <c r="Z2367" i="1"/>
  <c r="Z2366" i="1"/>
  <c r="Z2365" i="1"/>
  <c r="Z2364" i="1"/>
  <c r="Z2363" i="1"/>
  <c r="Z2362" i="1"/>
  <c r="Z2361" i="1"/>
  <c r="Z2360" i="1"/>
  <c r="Z2359" i="1"/>
  <c r="Z2358" i="1"/>
  <c r="Z2357" i="1"/>
  <c r="Z2356" i="1"/>
  <c r="Z2355" i="1"/>
  <c r="Z2354" i="1"/>
  <c r="Z2353" i="1"/>
  <c r="Z2352" i="1"/>
  <c r="Z2351" i="1"/>
  <c r="Z2350" i="1"/>
  <c r="Z2349" i="1"/>
  <c r="Z2348" i="1"/>
  <c r="Z2347" i="1"/>
  <c r="Z2346" i="1"/>
  <c r="Z2345" i="1"/>
  <c r="Z2344" i="1"/>
  <c r="Z2343" i="1"/>
  <c r="Z2342" i="1"/>
  <c r="Z2341" i="1"/>
  <c r="Z2340" i="1"/>
  <c r="Z2339" i="1"/>
  <c r="Z2338" i="1"/>
  <c r="Z2337" i="1"/>
  <c r="Z2336" i="1"/>
  <c r="Z2335" i="1"/>
  <c r="Z2334" i="1"/>
  <c r="Z2333" i="1"/>
  <c r="Z2332" i="1"/>
  <c r="Z2331" i="1"/>
  <c r="Z2330" i="1"/>
  <c r="Z2329" i="1"/>
  <c r="Z2328" i="1"/>
  <c r="Z2327" i="1"/>
  <c r="Z2326" i="1"/>
  <c r="Z2325" i="1"/>
  <c r="Z2324" i="1"/>
  <c r="Z2323" i="1"/>
  <c r="Z2322" i="1"/>
  <c r="Z2321" i="1"/>
  <c r="Z2320" i="1"/>
  <c r="Z2319" i="1"/>
  <c r="Z2318" i="1"/>
  <c r="Z2317" i="1"/>
  <c r="Z2316" i="1"/>
  <c r="Z2315" i="1"/>
  <c r="Z2314" i="1"/>
  <c r="Z2313" i="1"/>
  <c r="Z2312" i="1"/>
  <c r="Z2311" i="1"/>
  <c r="Z2310" i="1"/>
  <c r="Z2309" i="1"/>
  <c r="Z2308" i="1"/>
  <c r="Z2307" i="1"/>
  <c r="Z2306" i="1"/>
  <c r="Z2305" i="1"/>
  <c r="Z2304" i="1"/>
  <c r="Z2303" i="1"/>
  <c r="Z2302" i="1"/>
  <c r="Z2301" i="1"/>
  <c r="Z2300" i="1"/>
  <c r="Z2299" i="1"/>
  <c r="Z2298" i="1"/>
  <c r="Z2297" i="1"/>
  <c r="Z2296" i="1"/>
  <c r="Z2295" i="1"/>
  <c r="Z2294" i="1"/>
  <c r="Z2293" i="1"/>
  <c r="Z2292" i="1"/>
  <c r="Z2291" i="1"/>
  <c r="Z2290" i="1"/>
  <c r="Z2289" i="1"/>
  <c r="Z2288" i="1"/>
  <c r="Z2287" i="1"/>
  <c r="Z2286" i="1"/>
  <c r="Z2285" i="1"/>
  <c r="Z2284" i="1"/>
  <c r="Z2283" i="1"/>
  <c r="Z2282" i="1"/>
  <c r="Z2281" i="1"/>
  <c r="Z2280" i="1"/>
  <c r="Z2279" i="1"/>
  <c r="Z2278" i="1"/>
  <c r="Z2277" i="1"/>
  <c r="Z2276" i="1"/>
  <c r="Z2275" i="1"/>
  <c r="Z2274" i="1"/>
  <c r="Z2273" i="1"/>
  <c r="Z2272" i="1"/>
  <c r="Z2271" i="1"/>
  <c r="Z2270" i="1"/>
  <c r="Z2269" i="1"/>
  <c r="Z2268" i="1"/>
  <c r="Z2267" i="1"/>
  <c r="Z2266" i="1"/>
  <c r="Z2265" i="1"/>
  <c r="Z2264" i="1"/>
  <c r="Z2263" i="1"/>
  <c r="Z2262" i="1"/>
  <c r="Z2261" i="1"/>
  <c r="Z2260" i="1"/>
  <c r="Z2259" i="1"/>
  <c r="Z2258" i="1"/>
  <c r="Z2257" i="1"/>
  <c r="Z2256" i="1"/>
  <c r="Z2255" i="1"/>
  <c r="Z2254" i="1"/>
  <c r="Z2253" i="1"/>
  <c r="Z2252" i="1"/>
  <c r="Z2251" i="1"/>
  <c r="Z2250" i="1"/>
  <c r="Z2249" i="1"/>
  <c r="Z2248" i="1"/>
  <c r="Z2247" i="1"/>
  <c r="Z2246" i="1"/>
  <c r="Z2245" i="1"/>
  <c r="Z2244" i="1"/>
  <c r="Z2243" i="1"/>
  <c r="Z2242" i="1"/>
  <c r="Z2241" i="1"/>
  <c r="Z2240" i="1"/>
  <c r="Z2239" i="1"/>
  <c r="Z2238" i="1"/>
  <c r="Z2237" i="1"/>
  <c r="Z2236" i="1"/>
  <c r="Z2235" i="1"/>
  <c r="Z2234" i="1"/>
  <c r="Z2233" i="1"/>
  <c r="Z2232" i="1"/>
  <c r="Z2231" i="1"/>
  <c r="Z2230" i="1"/>
  <c r="Z2229" i="1"/>
  <c r="Z2228" i="1"/>
  <c r="Z2227" i="1"/>
  <c r="Z2226" i="1"/>
  <c r="Z2225" i="1"/>
  <c r="Z2224" i="1"/>
  <c r="Z2223" i="1"/>
  <c r="Z2222" i="1"/>
  <c r="Z2221" i="1"/>
  <c r="Z2220" i="1"/>
  <c r="Z2219" i="1"/>
  <c r="Z2218" i="1"/>
  <c r="Z2217" i="1"/>
  <c r="Z2216" i="1"/>
  <c r="Z2215" i="1"/>
  <c r="Z2214" i="1"/>
  <c r="Z2213" i="1"/>
  <c r="Z2212" i="1"/>
  <c r="Z2211" i="1"/>
  <c r="Z2210" i="1"/>
  <c r="Z2209" i="1"/>
  <c r="Z2208" i="1"/>
  <c r="Z2207" i="1"/>
  <c r="Z2206" i="1"/>
  <c r="Z2205" i="1"/>
  <c r="Z2204" i="1"/>
  <c r="Z2203" i="1"/>
  <c r="Z2202" i="1"/>
  <c r="Z2201" i="1"/>
  <c r="Z2200" i="1"/>
  <c r="Z2199" i="1"/>
  <c r="Z2198" i="1"/>
  <c r="Z2197" i="1"/>
  <c r="Z2196" i="1"/>
  <c r="Z2195" i="1"/>
  <c r="Z2194" i="1"/>
  <c r="Z2193" i="1"/>
  <c r="Z2192" i="1"/>
  <c r="Z2191" i="1"/>
  <c r="Z2190" i="1"/>
  <c r="Z2189" i="1"/>
  <c r="Z2188" i="1"/>
  <c r="Z2187" i="1"/>
  <c r="Z2186" i="1"/>
  <c r="Z2185" i="1"/>
  <c r="Z2184" i="1"/>
  <c r="Z2183" i="1"/>
  <c r="Z2182" i="1"/>
  <c r="Z2181" i="1"/>
  <c r="Z2180" i="1"/>
  <c r="Z2179" i="1"/>
  <c r="Z2178" i="1"/>
  <c r="Z2177" i="1"/>
  <c r="Z2176" i="1"/>
  <c r="Z2175" i="1"/>
  <c r="Z2174" i="1"/>
  <c r="Z2173" i="1"/>
  <c r="Z2172" i="1"/>
  <c r="Z2171" i="1"/>
  <c r="Z2170" i="1"/>
  <c r="Z2169" i="1"/>
  <c r="Z2168" i="1"/>
  <c r="Z2167" i="1"/>
  <c r="Z2166" i="1"/>
  <c r="Z2165" i="1"/>
  <c r="Z2164" i="1"/>
  <c r="Z2163" i="1"/>
  <c r="Z2162" i="1"/>
  <c r="Z2161" i="1"/>
  <c r="Z2160" i="1"/>
  <c r="Z2159" i="1"/>
  <c r="Z2158" i="1"/>
  <c r="Z2157" i="1"/>
  <c r="Z2156" i="1"/>
  <c r="Z2155" i="1"/>
  <c r="Z2154" i="1"/>
  <c r="Z2153" i="1"/>
  <c r="Z2152" i="1"/>
  <c r="Z2151" i="1"/>
  <c r="Z2150" i="1"/>
  <c r="Z2149" i="1"/>
  <c r="Z2148" i="1"/>
  <c r="Z2147" i="1"/>
  <c r="Z2146" i="1"/>
  <c r="Z2145" i="1"/>
  <c r="Z2144" i="1"/>
  <c r="Z2143" i="1"/>
  <c r="Z2142" i="1"/>
  <c r="Z2141" i="1"/>
  <c r="Z2140" i="1"/>
  <c r="Z2139" i="1"/>
  <c r="Z2138" i="1"/>
  <c r="Z2137" i="1"/>
  <c r="Z2136" i="1"/>
  <c r="Z2135" i="1"/>
  <c r="Z2134" i="1"/>
  <c r="Z2133" i="1"/>
  <c r="Z2132" i="1"/>
  <c r="Z2131" i="1"/>
  <c r="Z2130" i="1"/>
  <c r="Z2129" i="1"/>
  <c r="Z2128" i="1"/>
  <c r="Z2127" i="1"/>
  <c r="Z2126" i="1"/>
  <c r="Z2125" i="1"/>
  <c r="Z2124" i="1"/>
  <c r="Z2123" i="1"/>
  <c r="Z2122" i="1"/>
  <c r="Z2121" i="1"/>
  <c r="Z2120" i="1"/>
  <c r="Z2119" i="1"/>
  <c r="Z2118" i="1"/>
  <c r="Z2117" i="1"/>
  <c r="Z2116" i="1"/>
  <c r="Z2115" i="1"/>
  <c r="Z2114" i="1"/>
  <c r="Z2113" i="1"/>
  <c r="Z2112" i="1"/>
  <c r="Z2111" i="1"/>
  <c r="Z2110" i="1"/>
  <c r="Z2109" i="1"/>
  <c r="Z2108" i="1"/>
  <c r="Z2107" i="1"/>
  <c r="Z2106" i="1"/>
  <c r="Z2105" i="1"/>
  <c r="Z2104" i="1"/>
  <c r="Z2103" i="1"/>
  <c r="Z2102" i="1"/>
  <c r="Z2101" i="1"/>
  <c r="Z2100" i="1"/>
  <c r="Z2099" i="1"/>
  <c r="Z2098" i="1"/>
  <c r="Z2097" i="1"/>
  <c r="Z2096" i="1"/>
  <c r="Z2095" i="1"/>
  <c r="Z2094" i="1"/>
  <c r="Z2093" i="1"/>
  <c r="Z2092" i="1"/>
  <c r="Z2091" i="1"/>
  <c r="Z2090" i="1"/>
  <c r="Z2089" i="1"/>
  <c r="Z2088" i="1"/>
  <c r="Z2087" i="1"/>
  <c r="Z2086" i="1"/>
  <c r="Z2085" i="1"/>
  <c r="Z2084" i="1"/>
  <c r="Z2083" i="1"/>
  <c r="Z2082" i="1"/>
  <c r="Z2081" i="1"/>
  <c r="Z2080" i="1"/>
  <c r="Z2079" i="1"/>
  <c r="Z2078" i="1"/>
  <c r="Z2077" i="1"/>
  <c r="Z2076" i="1"/>
  <c r="Z2075" i="1"/>
  <c r="Z2074" i="1"/>
  <c r="Z2073" i="1"/>
  <c r="Z2072" i="1"/>
  <c r="Z2071" i="1"/>
  <c r="Z2070" i="1"/>
  <c r="Z2069" i="1"/>
  <c r="Z2068" i="1"/>
  <c r="Z2067" i="1"/>
  <c r="Z2066" i="1"/>
  <c r="Z2065" i="1"/>
  <c r="Z2064" i="1"/>
  <c r="Z2063" i="1"/>
  <c r="Z2062" i="1"/>
  <c r="Z2061" i="1"/>
  <c r="Z2060" i="1"/>
  <c r="Z2059" i="1"/>
  <c r="Z2058" i="1"/>
  <c r="Z2057" i="1"/>
  <c r="Z2056" i="1"/>
  <c r="Z2055" i="1"/>
  <c r="Z2054" i="1"/>
  <c r="Z2053" i="1"/>
  <c r="Z2052" i="1"/>
  <c r="Z2051" i="1"/>
  <c r="Z2050" i="1"/>
  <c r="Z2049" i="1"/>
  <c r="Z2048" i="1"/>
  <c r="Z2047" i="1"/>
  <c r="Z2046" i="1"/>
  <c r="Z2045" i="1"/>
  <c r="Z2044" i="1"/>
  <c r="Z2043" i="1"/>
  <c r="Z2042" i="1"/>
  <c r="Z2041" i="1"/>
  <c r="Z2040" i="1"/>
  <c r="Z2039" i="1"/>
  <c r="Z2038" i="1"/>
  <c r="Z2037" i="1"/>
  <c r="Z2036" i="1"/>
  <c r="Z2035" i="1"/>
  <c r="Z2034" i="1"/>
  <c r="Z2033" i="1"/>
  <c r="Z2032" i="1"/>
  <c r="Z2031" i="1"/>
  <c r="Z2030" i="1"/>
  <c r="Z2029" i="1"/>
  <c r="Z2028" i="1"/>
  <c r="Z2027" i="1"/>
  <c r="Z2026" i="1"/>
  <c r="Z2025" i="1"/>
  <c r="Z2024" i="1"/>
  <c r="Z2023" i="1"/>
  <c r="Z2022" i="1"/>
  <c r="Z2021" i="1"/>
  <c r="Z2020" i="1"/>
  <c r="Z2019" i="1"/>
  <c r="Z2018" i="1"/>
  <c r="Z2017" i="1"/>
  <c r="Z2016" i="1"/>
  <c r="Z2015" i="1"/>
  <c r="Z2014" i="1"/>
  <c r="Z2013" i="1"/>
  <c r="Z2012" i="1"/>
  <c r="Z2011" i="1"/>
  <c r="Z2010" i="1"/>
  <c r="Z2009" i="1"/>
  <c r="Z2008" i="1"/>
  <c r="Z2007" i="1"/>
  <c r="Z2006" i="1"/>
  <c r="Z2005" i="1"/>
  <c r="Z2004" i="1"/>
  <c r="Z2003" i="1"/>
  <c r="Z2002" i="1"/>
  <c r="Z2001" i="1"/>
  <c r="Z2000" i="1"/>
  <c r="Z1999" i="1"/>
  <c r="Z1998" i="1"/>
  <c r="Z1997" i="1"/>
  <c r="Z1996" i="1"/>
  <c r="Z1995" i="1"/>
  <c r="Z1994" i="1"/>
  <c r="Z1993" i="1"/>
  <c r="Z1992" i="1"/>
  <c r="Z1991" i="1"/>
  <c r="Z1990" i="1"/>
  <c r="Z1989" i="1"/>
  <c r="Z1988" i="1"/>
  <c r="Z1987" i="1"/>
  <c r="Z1986" i="1"/>
  <c r="Z1985" i="1"/>
  <c r="Z1984" i="1"/>
  <c r="Z1983" i="1"/>
  <c r="Z1982" i="1"/>
  <c r="Z1981" i="1"/>
  <c r="Z1980" i="1"/>
  <c r="Z1979" i="1"/>
  <c r="Z1978" i="1"/>
  <c r="Z1977" i="1"/>
  <c r="Z1976" i="1"/>
  <c r="Z1975" i="1"/>
  <c r="Z1974" i="1"/>
  <c r="Z1973" i="1"/>
  <c r="Z1972" i="1"/>
  <c r="Z1971" i="1"/>
  <c r="Z1970" i="1"/>
  <c r="Z1969" i="1"/>
  <c r="Z1968" i="1"/>
  <c r="Z1967" i="1"/>
  <c r="Z1966" i="1"/>
  <c r="Z1965" i="1"/>
  <c r="Z1964" i="1"/>
  <c r="Z1963" i="1"/>
  <c r="Z1962" i="1"/>
  <c r="Z1961" i="1"/>
  <c r="Z1960" i="1"/>
  <c r="Z1959" i="1"/>
  <c r="Z1958" i="1"/>
  <c r="Z1957" i="1"/>
  <c r="Z1956" i="1"/>
  <c r="Z1955" i="1"/>
  <c r="Z1954" i="1"/>
  <c r="Z1953" i="1"/>
  <c r="Z1952" i="1"/>
  <c r="Z1951" i="1"/>
  <c r="Z1950" i="1"/>
  <c r="Z1949" i="1"/>
  <c r="Z1948" i="1"/>
  <c r="Z1947" i="1"/>
  <c r="Z1946" i="1"/>
  <c r="Z1945" i="1"/>
  <c r="Z1944" i="1"/>
  <c r="Z1943" i="1"/>
  <c r="Z1942" i="1"/>
  <c r="Z1941" i="1"/>
  <c r="Z1940" i="1"/>
  <c r="Z1939" i="1"/>
  <c r="Z1938" i="1"/>
  <c r="Z1937" i="1"/>
  <c r="Z1936" i="1"/>
  <c r="Z1935" i="1"/>
  <c r="Z1934" i="1"/>
  <c r="Z1933" i="1"/>
  <c r="Z1932" i="1"/>
  <c r="Z1931" i="1"/>
  <c r="Z1930" i="1"/>
  <c r="Z1929" i="1"/>
  <c r="Z1928" i="1"/>
  <c r="Z1927" i="1"/>
  <c r="Z1926" i="1"/>
  <c r="Z1925" i="1"/>
  <c r="Z1924" i="1"/>
  <c r="Z1923" i="1"/>
  <c r="Z1922" i="1"/>
  <c r="Z1921" i="1"/>
  <c r="Z1920" i="1"/>
  <c r="Z1919" i="1"/>
  <c r="Z1918" i="1"/>
  <c r="Z1917" i="1"/>
  <c r="Z1916" i="1"/>
  <c r="Z1915" i="1"/>
  <c r="Z1914" i="1"/>
  <c r="Z1913" i="1"/>
  <c r="Z1912" i="1"/>
  <c r="Z1911" i="1"/>
  <c r="Z1910" i="1"/>
  <c r="Z1909" i="1"/>
  <c r="Z1908" i="1"/>
  <c r="Z1907" i="1"/>
  <c r="Z1906" i="1"/>
  <c r="Z1905" i="1"/>
  <c r="Z1904" i="1"/>
  <c r="Z1903" i="1"/>
  <c r="Z1902" i="1"/>
  <c r="Z1901" i="1"/>
  <c r="Z1900" i="1"/>
  <c r="Z1899" i="1"/>
  <c r="Z1898" i="1"/>
  <c r="Z1897" i="1"/>
  <c r="Z1896" i="1"/>
  <c r="Z1895" i="1"/>
  <c r="Z1894" i="1"/>
  <c r="Z1893" i="1"/>
  <c r="Z1892" i="1"/>
  <c r="Z1891" i="1"/>
  <c r="Z1890" i="1"/>
  <c r="Z1889" i="1"/>
  <c r="Z1888" i="1"/>
  <c r="Z1887" i="1"/>
  <c r="Z1886" i="1"/>
  <c r="Z1885" i="1"/>
  <c r="Z1884" i="1"/>
  <c r="Z1883" i="1"/>
  <c r="Z1882" i="1"/>
  <c r="Z1881" i="1"/>
  <c r="Z1880" i="1"/>
  <c r="Z1879" i="1"/>
  <c r="Z1878" i="1"/>
  <c r="Z1877" i="1"/>
  <c r="Z1876" i="1"/>
  <c r="Z1875" i="1"/>
  <c r="Z1874" i="1"/>
  <c r="Z1873" i="1"/>
  <c r="Z1872" i="1"/>
  <c r="Z1871" i="1"/>
  <c r="Z1870" i="1"/>
  <c r="Z1869" i="1"/>
  <c r="Z1868" i="1"/>
  <c r="Z1867" i="1"/>
  <c r="Z1866" i="1"/>
  <c r="Z1865" i="1"/>
  <c r="Z1864" i="1"/>
  <c r="Z1863" i="1"/>
  <c r="Z1862" i="1"/>
  <c r="Z1861" i="1"/>
  <c r="Z1860" i="1"/>
  <c r="Z1859" i="1"/>
  <c r="Z1858" i="1"/>
  <c r="Z1857" i="1"/>
  <c r="Z1856" i="1"/>
  <c r="Z1855" i="1"/>
  <c r="Z1854" i="1"/>
  <c r="Z1853" i="1"/>
  <c r="Z1852" i="1"/>
  <c r="Z1851" i="1"/>
  <c r="Z1850" i="1"/>
  <c r="Z1849" i="1"/>
  <c r="Z1848" i="1"/>
  <c r="Z1847" i="1"/>
  <c r="Z1846" i="1"/>
  <c r="Z1845" i="1"/>
  <c r="Z1844" i="1"/>
  <c r="Z1843" i="1"/>
  <c r="Z1842" i="1"/>
  <c r="Z1841" i="1"/>
  <c r="Z1840" i="1"/>
  <c r="Z1839" i="1"/>
  <c r="Z1838" i="1"/>
  <c r="Z1837" i="1"/>
  <c r="Z1836" i="1"/>
  <c r="Z1835" i="1"/>
  <c r="Z1834" i="1"/>
  <c r="Z1833" i="1"/>
  <c r="Z1832" i="1"/>
  <c r="Z1831" i="1"/>
  <c r="Z1830" i="1"/>
  <c r="Z1829" i="1"/>
  <c r="Z1828" i="1"/>
  <c r="Z1827" i="1"/>
  <c r="Z1826" i="1"/>
  <c r="Z1825" i="1"/>
  <c r="Z1824" i="1"/>
  <c r="Z1823" i="1"/>
  <c r="Z1822" i="1"/>
  <c r="Z1821" i="1"/>
  <c r="Z1820" i="1"/>
  <c r="Z1819" i="1"/>
  <c r="Z1818" i="1"/>
  <c r="Z1817" i="1"/>
  <c r="Z1816" i="1"/>
  <c r="Z1815" i="1"/>
  <c r="Z1814" i="1"/>
  <c r="Z1813" i="1"/>
  <c r="Z1812" i="1"/>
  <c r="Z1811" i="1"/>
  <c r="Z1810" i="1"/>
  <c r="Z1809" i="1"/>
  <c r="Z1808" i="1"/>
  <c r="Z1807" i="1"/>
  <c r="Z1806" i="1"/>
  <c r="Z1805" i="1"/>
  <c r="Z1804" i="1"/>
  <c r="Z1803" i="1"/>
  <c r="Z1802" i="1"/>
  <c r="Z1801" i="1"/>
  <c r="Z1800" i="1"/>
  <c r="Z1799" i="1"/>
  <c r="Z1798" i="1"/>
  <c r="Z1797" i="1"/>
  <c r="Z1796" i="1"/>
  <c r="Z1795" i="1"/>
  <c r="Z1794" i="1"/>
  <c r="Z1793" i="1"/>
  <c r="Z1792" i="1"/>
  <c r="Z1791" i="1"/>
  <c r="Z1790" i="1"/>
  <c r="Z1789" i="1"/>
  <c r="Z1788" i="1"/>
  <c r="Z1787" i="1"/>
  <c r="Z1786" i="1"/>
  <c r="Z1785" i="1"/>
  <c r="Z1784" i="1"/>
  <c r="Z1783" i="1"/>
  <c r="Z1782" i="1"/>
  <c r="Z1781" i="1"/>
  <c r="Z1780" i="1"/>
  <c r="Z1779" i="1"/>
  <c r="Z1778" i="1"/>
  <c r="Z1777" i="1"/>
  <c r="Z1776" i="1"/>
  <c r="Z1775" i="1"/>
  <c r="Z1774" i="1"/>
  <c r="Z1773" i="1"/>
  <c r="Z1772" i="1"/>
  <c r="Z1771" i="1"/>
  <c r="Z1770" i="1"/>
  <c r="Z1769" i="1"/>
  <c r="Z1768" i="1"/>
  <c r="Z1767" i="1"/>
  <c r="Z1766" i="1"/>
  <c r="Z1765" i="1"/>
  <c r="Z1764" i="1"/>
  <c r="Z1763" i="1"/>
  <c r="Z1762" i="1"/>
  <c r="Z1761" i="1"/>
  <c r="Z1760" i="1"/>
  <c r="Z1759" i="1"/>
  <c r="Z1758" i="1"/>
  <c r="Z1757" i="1"/>
  <c r="Z1756" i="1"/>
  <c r="Z1755" i="1"/>
  <c r="Z1754" i="1"/>
  <c r="Z1753" i="1"/>
  <c r="Z1752" i="1"/>
  <c r="Z1751" i="1"/>
  <c r="Z1750" i="1"/>
  <c r="Z1749" i="1"/>
  <c r="Z1748" i="1"/>
  <c r="Z1747" i="1"/>
  <c r="Z1746" i="1"/>
  <c r="Z1745" i="1"/>
  <c r="Z1744" i="1"/>
  <c r="Z1743" i="1"/>
  <c r="Z1742" i="1"/>
  <c r="Z1741" i="1"/>
  <c r="Z1740" i="1"/>
  <c r="Z1739" i="1"/>
  <c r="Z1738" i="1"/>
  <c r="Z1737" i="1"/>
  <c r="Z1736" i="1"/>
  <c r="Z1735" i="1"/>
  <c r="Z1734" i="1"/>
  <c r="Z1733" i="1"/>
  <c r="Z1732" i="1"/>
  <c r="Z1731" i="1"/>
  <c r="Z1730" i="1"/>
  <c r="Z1729" i="1"/>
  <c r="Z1728" i="1"/>
  <c r="Z1727" i="1"/>
  <c r="Z1726" i="1"/>
  <c r="Z1725" i="1"/>
  <c r="Z1724" i="1"/>
  <c r="Z1723" i="1"/>
  <c r="Z1722" i="1"/>
  <c r="Z1721" i="1"/>
  <c r="Z1720" i="1"/>
  <c r="Z1719" i="1"/>
  <c r="Z1718" i="1"/>
  <c r="Z1717" i="1"/>
  <c r="Z1716" i="1"/>
  <c r="Z1715" i="1"/>
  <c r="Z1714" i="1"/>
  <c r="Z1713" i="1"/>
  <c r="Z1712" i="1"/>
  <c r="Z1711" i="1"/>
  <c r="Z1710" i="1"/>
  <c r="Z1709" i="1"/>
  <c r="Z1708" i="1"/>
  <c r="Z1707" i="1"/>
  <c r="Z1706" i="1"/>
  <c r="Z1705" i="1"/>
  <c r="Z1704" i="1"/>
  <c r="Z1703" i="1"/>
  <c r="Z1702" i="1"/>
  <c r="Z1701" i="1"/>
  <c r="Z1700" i="1"/>
  <c r="Z1699" i="1"/>
  <c r="Z1698" i="1"/>
  <c r="Z1697" i="1"/>
  <c r="Z1696" i="1"/>
  <c r="Z1695" i="1"/>
  <c r="Z1694" i="1"/>
  <c r="Z1693" i="1"/>
  <c r="Z1692" i="1"/>
  <c r="Z1691" i="1"/>
  <c r="Z1690" i="1"/>
  <c r="Z1689" i="1"/>
  <c r="Z1688" i="1"/>
  <c r="Z1687" i="1"/>
  <c r="Z1686" i="1"/>
  <c r="Z1685" i="1"/>
  <c r="Z1684" i="1"/>
  <c r="Z1683" i="1"/>
  <c r="Z1682" i="1"/>
  <c r="Z1681" i="1"/>
  <c r="Z1680" i="1"/>
  <c r="Z1679" i="1"/>
  <c r="Z1678" i="1"/>
  <c r="Z1677" i="1"/>
  <c r="Z1676" i="1"/>
  <c r="Z1675" i="1"/>
  <c r="Z1674" i="1"/>
  <c r="Z1673" i="1"/>
  <c r="Z1672" i="1"/>
  <c r="Z1671" i="1"/>
  <c r="Z1670" i="1"/>
  <c r="Z1669" i="1"/>
  <c r="Z1668" i="1"/>
  <c r="Z1667" i="1"/>
  <c r="Z1666" i="1"/>
  <c r="Z1665" i="1"/>
  <c r="Z1664" i="1"/>
  <c r="Z1663" i="1"/>
  <c r="Z1662" i="1"/>
  <c r="Z1661" i="1"/>
  <c r="Z1660" i="1"/>
  <c r="Z1659" i="1"/>
  <c r="Z1658" i="1"/>
  <c r="Z1657" i="1"/>
  <c r="Z1656" i="1"/>
  <c r="Z1655" i="1"/>
  <c r="Z1654" i="1"/>
  <c r="Z1653" i="1"/>
  <c r="Z1652" i="1"/>
  <c r="Z1651" i="1"/>
  <c r="Z1650" i="1"/>
  <c r="Z1649" i="1"/>
  <c r="Z1648" i="1"/>
  <c r="Z1647" i="1"/>
  <c r="Z1646" i="1"/>
  <c r="Z1645" i="1"/>
  <c r="Z1644" i="1"/>
  <c r="Z1643" i="1"/>
  <c r="Z1642" i="1"/>
  <c r="Z1641" i="1"/>
  <c r="Z1640" i="1"/>
  <c r="Z1639" i="1"/>
  <c r="Z1638" i="1"/>
  <c r="Z1637" i="1"/>
  <c r="Z1636" i="1"/>
  <c r="Z1635" i="1"/>
  <c r="Z1634" i="1"/>
  <c r="Z1633" i="1"/>
  <c r="Z1632" i="1"/>
  <c r="Z1631" i="1"/>
  <c r="Z1630" i="1"/>
  <c r="Z1629" i="1"/>
  <c r="Z1628" i="1"/>
  <c r="Z1627" i="1"/>
  <c r="Z1626" i="1"/>
  <c r="Z1625" i="1"/>
  <c r="Z1624" i="1"/>
  <c r="Z1623" i="1"/>
  <c r="Z1622" i="1"/>
  <c r="Z1621" i="1"/>
  <c r="Z1620" i="1"/>
  <c r="Z1619" i="1"/>
  <c r="Z1618" i="1"/>
  <c r="Z1617" i="1"/>
  <c r="Z1616" i="1"/>
  <c r="Z1615" i="1"/>
  <c r="Z1614" i="1"/>
  <c r="Z1613" i="1"/>
  <c r="Z1612" i="1"/>
  <c r="Z1611" i="1"/>
  <c r="Z1610" i="1"/>
  <c r="Z1609" i="1"/>
  <c r="Z1608" i="1"/>
  <c r="Z1607" i="1"/>
  <c r="Z1606" i="1"/>
  <c r="Z1605" i="1"/>
  <c r="Z1604" i="1"/>
  <c r="Z1603" i="1"/>
  <c r="Z1602" i="1"/>
  <c r="Z1601" i="1"/>
  <c r="Z1600" i="1"/>
  <c r="Z1599" i="1"/>
  <c r="Z1598" i="1"/>
  <c r="Z1597" i="1"/>
  <c r="Z1596" i="1"/>
  <c r="Z1595" i="1"/>
  <c r="Z1594" i="1"/>
  <c r="Z1593" i="1"/>
  <c r="Z1592" i="1"/>
  <c r="Z1591" i="1"/>
  <c r="Z1590" i="1"/>
  <c r="Z1589" i="1"/>
  <c r="Z1588" i="1"/>
  <c r="Z1587" i="1"/>
  <c r="Z1586" i="1"/>
  <c r="Z1585" i="1"/>
  <c r="Z1584" i="1"/>
  <c r="Z1583" i="1"/>
  <c r="Z1582" i="1"/>
  <c r="Z1581" i="1"/>
  <c r="Z1580" i="1"/>
  <c r="Z1579" i="1"/>
  <c r="Z1578" i="1"/>
  <c r="Z1577" i="1"/>
  <c r="Z1576" i="1"/>
  <c r="Z1575" i="1"/>
  <c r="Z1574" i="1"/>
  <c r="Z1573" i="1"/>
  <c r="Z1572" i="1"/>
  <c r="Z1571" i="1"/>
  <c r="Z1570" i="1"/>
  <c r="Z1569" i="1"/>
  <c r="Z1568" i="1"/>
  <c r="Z1567" i="1"/>
  <c r="Z1566" i="1"/>
  <c r="Z1565" i="1"/>
  <c r="Z1564" i="1"/>
  <c r="Z1563" i="1"/>
  <c r="Z1562" i="1"/>
  <c r="Z1561" i="1"/>
  <c r="Z1560" i="1"/>
  <c r="Z1559" i="1"/>
  <c r="Z1558" i="1"/>
  <c r="Z1557" i="1"/>
  <c r="Z1556" i="1"/>
  <c r="Z1555" i="1"/>
  <c r="Z1554" i="1"/>
  <c r="Z1553" i="1"/>
  <c r="Z1552" i="1"/>
  <c r="Z1551" i="1"/>
  <c r="Z1550" i="1"/>
  <c r="Z1549" i="1"/>
  <c r="Z1548" i="1"/>
  <c r="Z1547" i="1"/>
  <c r="Z1546" i="1"/>
  <c r="Z1545" i="1"/>
  <c r="Z1544" i="1"/>
  <c r="Z1543" i="1"/>
  <c r="Z1542" i="1"/>
  <c r="Z1541" i="1"/>
  <c r="Z1540" i="1"/>
  <c r="Z1539" i="1"/>
  <c r="Z1538" i="1"/>
  <c r="Z1537" i="1"/>
  <c r="Z1536" i="1"/>
  <c r="Z1535" i="1"/>
  <c r="Z1534" i="1"/>
  <c r="Z1533" i="1"/>
  <c r="Z1532" i="1"/>
  <c r="Z1531" i="1"/>
  <c r="Z1530" i="1"/>
  <c r="Z1529" i="1"/>
  <c r="Z1528" i="1"/>
  <c r="Z1527" i="1"/>
  <c r="Z1526" i="1"/>
  <c r="Z1525" i="1"/>
  <c r="Z1524" i="1"/>
  <c r="Z1523" i="1"/>
  <c r="Z1522" i="1"/>
  <c r="Z1521" i="1"/>
  <c r="Z1520" i="1"/>
  <c r="Z1519" i="1"/>
  <c r="Z1518" i="1"/>
  <c r="Z1517" i="1"/>
  <c r="Z1516" i="1"/>
  <c r="Z1515" i="1"/>
  <c r="Z1514" i="1"/>
  <c r="Z1513" i="1"/>
  <c r="Z1512" i="1"/>
  <c r="Z1511" i="1"/>
  <c r="Z1510" i="1"/>
  <c r="Z1509" i="1"/>
  <c r="Z1508" i="1"/>
  <c r="Z1507" i="1"/>
  <c r="Z1506" i="1"/>
  <c r="Z1505" i="1"/>
  <c r="Z1504" i="1"/>
  <c r="Z1503" i="1"/>
  <c r="Z1502" i="1"/>
  <c r="Z1501" i="1"/>
  <c r="Z1500" i="1"/>
  <c r="Z1499" i="1"/>
  <c r="Z1498" i="1"/>
  <c r="Z1497" i="1"/>
  <c r="Z1496" i="1"/>
  <c r="Z1495" i="1"/>
  <c r="Z1494" i="1"/>
  <c r="Z1493" i="1"/>
  <c r="Z1492" i="1"/>
  <c r="Z1491" i="1"/>
  <c r="Z1490" i="1"/>
  <c r="Z1489" i="1"/>
  <c r="Z1488" i="1"/>
  <c r="Z1487" i="1"/>
  <c r="Z1486" i="1"/>
  <c r="Z1485" i="1"/>
  <c r="Z1484" i="1"/>
  <c r="Z1483" i="1"/>
  <c r="Z1482" i="1"/>
  <c r="Z1481" i="1"/>
  <c r="Z1480" i="1"/>
  <c r="Z1479" i="1"/>
  <c r="Z1478" i="1"/>
  <c r="Z1477" i="1"/>
  <c r="Z1476" i="1"/>
  <c r="Z1475" i="1"/>
  <c r="Z1474" i="1"/>
  <c r="Z1473" i="1"/>
  <c r="Z1472" i="1"/>
  <c r="Z1471" i="1"/>
  <c r="Z1470" i="1"/>
  <c r="Z1469" i="1"/>
  <c r="Z1468" i="1"/>
  <c r="Z1467" i="1"/>
  <c r="Z1466" i="1"/>
  <c r="Z1465" i="1"/>
  <c r="Z1464" i="1"/>
  <c r="Z1463" i="1"/>
  <c r="Z1462" i="1"/>
  <c r="Z1461" i="1"/>
  <c r="Z1460" i="1"/>
  <c r="Z1459" i="1"/>
  <c r="Z1458" i="1"/>
  <c r="Z1457" i="1"/>
  <c r="Z1456" i="1"/>
  <c r="Z1455" i="1"/>
  <c r="Z1454" i="1"/>
  <c r="Z1453" i="1"/>
  <c r="Z1452" i="1"/>
  <c r="Z1451" i="1"/>
  <c r="Z1450" i="1"/>
  <c r="Z1449" i="1"/>
  <c r="Z1448" i="1"/>
  <c r="Z1447" i="1"/>
  <c r="Z1446" i="1"/>
  <c r="Z1445" i="1"/>
  <c r="Z1444" i="1"/>
  <c r="Z1443" i="1"/>
  <c r="Z1442" i="1"/>
  <c r="Z1441" i="1"/>
  <c r="Z1440" i="1"/>
  <c r="Z1439" i="1"/>
  <c r="Z1438" i="1"/>
  <c r="Z1437" i="1"/>
  <c r="Z1436" i="1"/>
  <c r="Z1435" i="1"/>
  <c r="Z1434" i="1"/>
  <c r="Z1433" i="1"/>
  <c r="Z1432" i="1"/>
  <c r="Z1431" i="1"/>
  <c r="Z1430" i="1"/>
  <c r="Z1429" i="1"/>
  <c r="Z1428" i="1"/>
  <c r="Z1427" i="1"/>
  <c r="Z1426" i="1"/>
  <c r="Z1425" i="1"/>
  <c r="Z1424" i="1"/>
  <c r="Z1423" i="1"/>
  <c r="Z1422" i="1"/>
  <c r="Z1421" i="1"/>
  <c r="Z1420" i="1"/>
  <c r="Z1419" i="1"/>
  <c r="Z1418" i="1"/>
  <c r="Z1417" i="1"/>
  <c r="Z1416" i="1"/>
  <c r="Z1415" i="1"/>
  <c r="Z1414" i="1"/>
  <c r="Z1413" i="1"/>
  <c r="Z1412" i="1"/>
  <c r="Z1411" i="1"/>
  <c r="Z1410" i="1"/>
  <c r="Z1409" i="1"/>
  <c r="Z1408" i="1"/>
  <c r="Z1407" i="1"/>
  <c r="Z1406" i="1"/>
  <c r="Z1405" i="1"/>
  <c r="Z1404" i="1"/>
  <c r="Z1403" i="1"/>
  <c r="Z1402" i="1"/>
  <c r="Z1401" i="1"/>
  <c r="Z1400" i="1"/>
  <c r="Z1399" i="1"/>
  <c r="Z1398" i="1"/>
  <c r="Z1397" i="1"/>
  <c r="Z1396" i="1"/>
  <c r="Z1395" i="1"/>
  <c r="Z1393" i="1"/>
  <c r="Z1394" i="1"/>
  <c r="Z1392" i="1"/>
  <c r="Z1391" i="1"/>
  <c r="Z1390" i="1"/>
  <c r="Z1389" i="1"/>
  <c r="Z1388" i="1"/>
  <c r="Z1387" i="1"/>
  <c r="Z1386" i="1"/>
  <c r="Z1385" i="1"/>
  <c r="Z1384" i="1"/>
  <c r="Z1383" i="1"/>
  <c r="Z1382" i="1"/>
  <c r="Z1381" i="1"/>
  <c r="Z1380" i="1"/>
  <c r="Z1379" i="1"/>
  <c r="Z1378" i="1"/>
  <c r="Z1377" i="1"/>
  <c r="Z1376" i="1"/>
  <c r="Z1375" i="1"/>
  <c r="Z1374" i="1"/>
  <c r="Z1373" i="1"/>
  <c r="Z1372" i="1"/>
  <c r="Z1371" i="1"/>
  <c r="Z1370" i="1"/>
  <c r="Z1369" i="1"/>
  <c r="Z1368" i="1"/>
  <c r="Z1367" i="1"/>
  <c r="Z1366" i="1"/>
  <c r="Z1365" i="1"/>
  <c r="Z1364" i="1"/>
  <c r="Z1363" i="1"/>
  <c r="Z1362" i="1"/>
  <c r="Z1361" i="1"/>
  <c r="Z1360" i="1"/>
  <c r="Z1359" i="1"/>
  <c r="Z1358" i="1"/>
  <c r="Z1357" i="1"/>
  <c r="Z1356" i="1"/>
  <c r="Z1355" i="1"/>
  <c r="Z1354" i="1"/>
  <c r="Z1353" i="1"/>
  <c r="Z1352" i="1"/>
  <c r="Z1351" i="1"/>
  <c r="Z1350" i="1"/>
  <c r="Z1349" i="1"/>
  <c r="Z1348" i="1"/>
  <c r="Z1347" i="1"/>
  <c r="Z1346" i="1"/>
  <c r="Z1345" i="1"/>
  <c r="Z1344" i="1"/>
  <c r="Z1343" i="1"/>
  <c r="Z1342" i="1"/>
  <c r="Z1341" i="1"/>
  <c r="Z1340" i="1"/>
  <c r="Z1339" i="1"/>
  <c r="Z1338" i="1"/>
  <c r="Z1337" i="1"/>
  <c r="Z1336" i="1"/>
  <c r="Z1335" i="1"/>
  <c r="Z1334" i="1"/>
  <c r="Z1333" i="1"/>
  <c r="Z1332" i="1"/>
  <c r="Z1331" i="1"/>
  <c r="Z1330" i="1"/>
  <c r="Z1329" i="1"/>
  <c r="Z1328" i="1"/>
  <c r="Z1327" i="1"/>
  <c r="Z1326" i="1"/>
  <c r="Z1325" i="1"/>
  <c r="Z1324" i="1"/>
  <c r="Z1323" i="1"/>
  <c r="Z1322" i="1"/>
  <c r="Z1321" i="1"/>
  <c r="Z1320" i="1"/>
  <c r="Z1319" i="1"/>
  <c r="Z1318" i="1"/>
  <c r="Z1317" i="1"/>
  <c r="Z1316" i="1"/>
  <c r="Z1315" i="1"/>
  <c r="Z1314" i="1"/>
  <c r="Z1313" i="1"/>
  <c r="Z1312" i="1"/>
  <c r="Z1311" i="1"/>
  <c r="Z1310" i="1"/>
  <c r="Z1309" i="1"/>
  <c r="Z1308" i="1"/>
  <c r="Z1307" i="1"/>
  <c r="Z1306" i="1"/>
  <c r="Z1305" i="1"/>
  <c r="Z1304" i="1"/>
  <c r="Z1303" i="1"/>
  <c r="Z1302" i="1"/>
  <c r="Z1301" i="1"/>
  <c r="Z1300" i="1"/>
  <c r="Z1299" i="1"/>
  <c r="Z1298" i="1"/>
  <c r="Z1297" i="1"/>
  <c r="Z1296" i="1"/>
  <c r="Z1295" i="1"/>
  <c r="Z1294" i="1"/>
  <c r="Z1293" i="1"/>
  <c r="Z1292" i="1"/>
  <c r="Z1291" i="1"/>
  <c r="Z1290" i="1"/>
  <c r="Z1289" i="1"/>
  <c r="Z1288" i="1"/>
  <c r="Z1287" i="1"/>
  <c r="Z1286" i="1"/>
  <c r="Z1285" i="1"/>
  <c r="Z1284" i="1"/>
  <c r="Z1283" i="1"/>
  <c r="Z1282" i="1"/>
  <c r="Z1281" i="1"/>
  <c r="Z1280" i="1"/>
  <c r="Z1279" i="1"/>
  <c r="Z1278" i="1"/>
  <c r="Z1277" i="1"/>
  <c r="Z1276" i="1"/>
  <c r="Z1275" i="1"/>
  <c r="Z1274" i="1"/>
  <c r="Z1273" i="1"/>
  <c r="Z1272" i="1"/>
  <c r="Z1271" i="1"/>
  <c r="Z1270" i="1"/>
  <c r="Z1269" i="1"/>
  <c r="Z1268" i="1"/>
  <c r="Z1267" i="1"/>
  <c r="Z1266" i="1"/>
  <c r="Z1265" i="1"/>
  <c r="Z1264" i="1"/>
  <c r="Z1263" i="1"/>
  <c r="Z1262" i="1"/>
  <c r="Z1261" i="1"/>
  <c r="Z1260" i="1"/>
  <c r="Z1259" i="1"/>
  <c r="Z1258" i="1"/>
  <c r="Z1257" i="1"/>
  <c r="Z1256" i="1"/>
  <c r="Z1255" i="1"/>
  <c r="Z1254" i="1"/>
  <c r="Z1253" i="1"/>
  <c r="Z1252" i="1"/>
  <c r="Z1251" i="1"/>
  <c r="Z1250" i="1"/>
  <c r="Z1249" i="1"/>
  <c r="Z1248" i="1"/>
  <c r="Z1247" i="1"/>
  <c r="Z1246" i="1"/>
  <c r="Z1245" i="1"/>
  <c r="Z1244" i="1"/>
  <c r="Z1243" i="1"/>
  <c r="Z1242" i="1"/>
  <c r="Z1241" i="1"/>
  <c r="Z1240" i="1"/>
  <c r="Z1239" i="1"/>
  <c r="Z1238" i="1"/>
  <c r="Z1237" i="1"/>
  <c r="Z1236" i="1"/>
  <c r="Z1235" i="1"/>
  <c r="Z1234" i="1"/>
  <c r="Z1233" i="1"/>
  <c r="Z1232" i="1"/>
  <c r="Z1231" i="1"/>
  <c r="Z1230" i="1"/>
  <c r="Z1229" i="1"/>
  <c r="Z1228" i="1"/>
  <c r="Z1227" i="1"/>
  <c r="Z1226" i="1"/>
  <c r="Z1225" i="1"/>
  <c r="Z1224" i="1"/>
  <c r="Z1223" i="1"/>
  <c r="Z1222" i="1"/>
  <c r="Z1221" i="1"/>
  <c r="Z1220" i="1"/>
  <c r="Z1219" i="1"/>
  <c r="Z1218" i="1"/>
  <c r="Z1217" i="1"/>
  <c r="Z1216" i="1"/>
  <c r="Z1215" i="1"/>
  <c r="Z1214" i="1"/>
  <c r="Z1213" i="1"/>
  <c r="Z1212" i="1"/>
  <c r="Z1211" i="1"/>
  <c r="Z1210" i="1"/>
  <c r="Z1209" i="1"/>
  <c r="Z1208" i="1"/>
  <c r="Z1207" i="1"/>
  <c r="Z1206" i="1"/>
  <c r="Z1205" i="1"/>
  <c r="Z1204" i="1"/>
  <c r="Z1203" i="1"/>
  <c r="Z1202" i="1"/>
  <c r="Z1201" i="1"/>
  <c r="Z1200" i="1"/>
  <c r="Z1199" i="1"/>
  <c r="Z1198" i="1"/>
  <c r="Z1197" i="1"/>
  <c r="Z1196" i="1"/>
  <c r="Z1195" i="1"/>
  <c r="Z1194" i="1"/>
  <c r="Z1193" i="1"/>
  <c r="Z1192" i="1"/>
  <c r="Z1191" i="1"/>
  <c r="Z1190" i="1"/>
  <c r="Z1189" i="1"/>
  <c r="Z1188" i="1"/>
  <c r="Z1187" i="1"/>
  <c r="Z1186" i="1"/>
  <c r="Z1185" i="1"/>
  <c r="Z1184" i="1"/>
  <c r="Z1183" i="1"/>
  <c r="Z1182" i="1"/>
  <c r="Z1181" i="1"/>
  <c r="Z1180" i="1"/>
  <c r="Z1179" i="1"/>
  <c r="Z1178" i="1"/>
  <c r="Z1177" i="1"/>
  <c r="Z1176" i="1"/>
  <c r="Z1175" i="1"/>
  <c r="Z1174" i="1"/>
  <c r="Z1173" i="1"/>
  <c r="Z1172" i="1"/>
  <c r="Z1171" i="1"/>
  <c r="Z1170" i="1"/>
  <c r="Z1169" i="1"/>
  <c r="Z1168" i="1"/>
  <c r="Z1167" i="1"/>
  <c r="Z1166" i="1"/>
  <c r="Z1165" i="1"/>
  <c r="Z1164" i="1"/>
  <c r="Z1163" i="1"/>
  <c r="Z1162" i="1"/>
  <c r="Z1161" i="1"/>
  <c r="Z1160" i="1"/>
  <c r="Z1159" i="1"/>
  <c r="Z1158" i="1"/>
  <c r="Z1157" i="1"/>
  <c r="Z1156" i="1"/>
  <c r="Z1155" i="1"/>
  <c r="Z1154" i="1"/>
  <c r="Z1153" i="1"/>
  <c r="Z1152" i="1"/>
  <c r="Z1151" i="1"/>
  <c r="Z1150" i="1"/>
  <c r="Z1149" i="1"/>
  <c r="Z1148" i="1"/>
  <c r="Z1147" i="1"/>
  <c r="Z1146" i="1"/>
  <c r="Z1145" i="1"/>
  <c r="Z1144" i="1"/>
  <c r="Z1143" i="1"/>
  <c r="Z1142" i="1"/>
  <c r="Z1141" i="1"/>
  <c r="Z1140" i="1"/>
  <c r="Z1139" i="1"/>
  <c r="Z1138" i="1"/>
  <c r="Z1137" i="1"/>
  <c r="Z1136" i="1"/>
  <c r="Z1135" i="1"/>
  <c r="Z1134" i="1"/>
  <c r="Z1133" i="1"/>
  <c r="Z1132" i="1"/>
  <c r="Z1131" i="1"/>
  <c r="Z1130" i="1"/>
  <c r="Z1129" i="1"/>
  <c r="Z1128" i="1"/>
  <c r="Z1127" i="1"/>
  <c r="Z1126" i="1"/>
  <c r="Z1125" i="1"/>
  <c r="Z1124" i="1"/>
  <c r="Z1123" i="1"/>
  <c r="Z1122" i="1"/>
  <c r="Z1121" i="1"/>
  <c r="Z1120" i="1"/>
  <c r="Z1119" i="1"/>
  <c r="Z1118" i="1"/>
  <c r="Z1117" i="1"/>
  <c r="Z1116" i="1"/>
  <c r="Z1115" i="1"/>
  <c r="Z1114" i="1"/>
  <c r="Z1113" i="1"/>
  <c r="Z1112" i="1"/>
  <c r="Z1111" i="1"/>
  <c r="Z1110" i="1"/>
  <c r="Z1109" i="1"/>
  <c r="Z1108" i="1"/>
  <c r="Z1107" i="1"/>
  <c r="Z1106" i="1"/>
  <c r="Z1105" i="1"/>
  <c r="Z1104" i="1"/>
  <c r="Z1103" i="1"/>
  <c r="Z1102" i="1"/>
  <c r="Z1101" i="1"/>
  <c r="Z1100" i="1"/>
  <c r="Z1099" i="1"/>
  <c r="Z1098" i="1"/>
  <c r="Z1097" i="1"/>
  <c r="Z1096" i="1"/>
  <c r="Z1095" i="1"/>
  <c r="Z1094" i="1"/>
  <c r="Z1093" i="1"/>
  <c r="Z1092" i="1"/>
  <c r="Z1091" i="1"/>
  <c r="Z1090" i="1"/>
  <c r="Z1089" i="1"/>
  <c r="Z1088" i="1"/>
  <c r="Z1087" i="1"/>
  <c r="Z1086" i="1"/>
  <c r="Z1085" i="1"/>
  <c r="Z1084" i="1"/>
  <c r="Z1083" i="1"/>
  <c r="Z1082" i="1"/>
  <c r="Z1081" i="1"/>
  <c r="Z1080" i="1"/>
  <c r="Z1079" i="1"/>
  <c r="Z1078" i="1"/>
  <c r="Z1077" i="1"/>
  <c r="Z1076" i="1"/>
  <c r="Z1075" i="1"/>
  <c r="Z1074" i="1"/>
  <c r="Z1073" i="1"/>
  <c r="Z1072" i="1"/>
  <c r="Z1071" i="1"/>
  <c r="Z1070" i="1"/>
  <c r="Z1069" i="1"/>
  <c r="Z1068" i="1"/>
  <c r="Z1067" i="1"/>
  <c r="Z1066" i="1"/>
  <c r="Z1065" i="1"/>
  <c r="Z1064" i="1"/>
  <c r="Z1063" i="1"/>
  <c r="Z1062" i="1"/>
  <c r="Z1061" i="1"/>
  <c r="Z1060" i="1"/>
  <c r="Z1059" i="1"/>
  <c r="Z1058" i="1"/>
  <c r="Z1057" i="1"/>
  <c r="Z1056" i="1"/>
  <c r="Z1055" i="1"/>
  <c r="Z1054" i="1"/>
  <c r="Z1053" i="1"/>
  <c r="Z1052" i="1"/>
  <c r="Z1051" i="1"/>
  <c r="Z1050" i="1"/>
  <c r="Z1049" i="1"/>
  <c r="Z1048" i="1"/>
  <c r="Z1047" i="1"/>
  <c r="Z1046" i="1"/>
  <c r="Z1045" i="1"/>
  <c r="Z1044" i="1"/>
  <c r="Z1043" i="1"/>
  <c r="Z1042" i="1"/>
  <c r="Z1041" i="1"/>
  <c r="Z1040" i="1"/>
  <c r="Z1039" i="1"/>
  <c r="Z1038" i="1"/>
  <c r="Z1037" i="1"/>
  <c r="Z1036" i="1"/>
  <c r="Z1035" i="1"/>
  <c r="Z1034" i="1"/>
  <c r="Z1033" i="1"/>
  <c r="Z1032" i="1"/>
  <c r="Z1031" i="1"/>
  <c r="Z1030" i="1"/>
  <c r="Z1029" i="1"/>
  <c r="Z1028" i="1"/>
  <c r="Z1027" i="1"/>
  <c r="Z1026" i="1"/>
  <c r="Z1025" i="1"/>
  <c r="Z1024" i="1"/>
  <c r="Z1023" i="1"/>
  <c r="Z1022" i="1"/>
  <c r="Z1021" i="1"/>
  <c r="Z1020" i="1"/>
  <c r="Z1019" i="1"/>
  <c r="Z1018" i="1"/>
  <c r="Z1017" i="1"/>
  <c r="Z1016" i="1"/>
  <c r="Z1015" i="1"/>
  <c r="Z1014" i="1"/>
  <c r="Z1013" i="1"/>
  <c r="Z1012" i="1"/>
  <c r="Z1011" i="1"/>
  <c r="Z1010" i="1"/>
  <c r="Z1009" i="1"/>
  <c r="Z1008" i="1"/>
  <c r="Z1007" i="1"/>
  <c r="Z1006" i="1"/>
  <c r="Z1005" i="1"/>
  <c r="Z1004" i="1"/>
  <c r="Z1003" i="1"/>
  <c r="Z1002" i="1"/>
  <c r="Z1001" i="1"/>
  <c r="Z1000" i="1"/>
  <c r="Z999" i="1"/>
  <c r="Z998" i="1"/>
  <c r="Z997" i="1"/>
  <c r="Z996" i="1"/>
  <c r="Z995" i="1"/>
  <c r="Z994" i="1"/>
  <c r="Z993" i="1"/>
  <c r="Z992" i="1"/>
  <c r="Z991" i="1"/>
  <c r="Z990" i="1"/>
  <c r="Z989" i="1"/>
  <c r="Z988" i="1"/>
  <c r="Z987" i="1"/>
  <c r="Z986" i="1"/>
  <c r="Z985" i="1"/>
  <c r="Z984" i="1"/>
  <c r="Z983" i="1"/>
  <c r="Z982" i="1"/>
  <c r="Z981" i="1"/>
  <c r="Z980" i="1"/>
  <c r="Z979" i="1"/>
  <c r="Z978" i="1"/>
  <c r="Z977" i="1"/>
  <c r="Z976" i="1"/>
  <c r="Z975" i="1"/>
  <c r="Z974" i="1"/>
  <c r="Z973" i="1"/>
  <c r="Z972" i="1"/>
  <c r="Z971" i="1"/>
  <c r="Z970" i="1"/>
  <c r="Z969" i="1"/>
  <c r="Z968" i="1"/>
  <c r="Z967" i="1"/>
  <c r="Z966" i="1"/>
  <c r="Z965" i="1"/>
  <c r="Z964" i="1"/>
  <c r="Z963" i="1"/>
  <c r="Z962" i="1"/>
  <c r="Z961" i="1"/>
  <c r="Z960" i="1"/>
  <c r="Z959" i="1"/>
  <c r="Z958" i="1"/>
  <c r="Z957" i="1"/>
  <c r="Z956" i="1"/>
  <c r="Z955" i="1"/>
  <c r="Z954" i="1"/>
  <c r="Z953" i="1"/>
  <c r="Z952" i="1"/>
  <c r="Z951" i="1"/>
  <c r="Z950" i="1"/>
  <c r="Z949" i="1"/>
  <c r="Z948" i="1"/>
  <c r="Z947" i="1"/>
  <c r="Z946" i="1"/>
  <c r="Z945" i="1"/>
  <c r="Z944" i="1"/>
  <c r="Z943" i="1"/>
  <c r="Z942" i="1"/>
  <c r="Z941" i="1"/>
  <c r="Z940" i="1"/>
  <c r="Z939" i="1"/>
  <c r="Z938" i="1"/>
  <c r="Z937" i="1"/>
  <c r="Z936" i="1"/>
  <c r="Z935" i="1"/>
  <c r="Z934" i="1"/>
  <c r="Z933" i="1"/>
  <c r="Z932" i="1"/>
  <c r="Z931" i="1"/>
  <c r="Z930" i="1"/>
  <c r="Z929" i="1"/>
  <c r="Z928" i="1"/>
  <c r="Z927" i="1"/>
  <c r="Z926" i="1"/>
  <c r="Z925" i="1"/>
  <c r="Z924" i="1"/>
  <c r="Z923" i="1"/>
  <c r="Z922" i="1"/>
  <c r="Z921" i="1"/>
  <c r="Z920" i="1"/>
  <c r="Z919" i="1"/>
  <c r="Z918" i="1"/>
  <c r="Z917" i="1"/>
  <c r="Z916" i="1"/>
  <c r="Z915" i="1"/>
  <c r="Z914" i="1"/>
  <c r="Z913" i="1"/>
  <c r="Z912" i="1"/>
  <c r="Z911" i="1"/>
  <c r="Z910" i="1"/>
  <c r="Z909" i="1"/>
  <c r="Z908" i="1"/>
  <c r="Z907" i="1"/>
  <c r="Z906" i="1"/>
  <c r="Z905" i="1"/>
  <c r="Z904" i="1"/>
  <c r="Z903" i="1"/>
  <c r="Z902" i="1"/>
  <c r="Z901" i="1"/>
  <c r="Z900" i="1"/>
  <c r="Z899" i="1"/>
  <c r="Z898" i="1"/>
  <c r="Z897" i="1"/>
  <c r="Z896" i="1"/>
  <c r="Z895" i="1"/>
  <c r="Z894" i="1"/>
  <c r="Z893" i="1"/>
  <c r="Z892" i="1"/>
  <c r="Z891" i="1"/>
  <c r="Z890" i="1"/>
  <c r="Z889" i="1"/>
  <c r="Z888" i="1"/>
  <c r="Z887" i="1"/>
  <c r="Z886" i="1"/>
  <c r="Z885" i="1"/>
  <c r="Z884" i="1"/>
  <c r="Z883" i="1"/>
  <c r="Z882" i="1"/>
  <c r="Z881" i="1"/>
  <c r="Z880" i="1"/>
  <c r="Z879" i="1"/>
  <c r="Z878" i="1"/>
  <c r="Z877" i="1"/>
  <c r="Z876" i="1"/>
  <c r="Z875" i="1"/>
  <c r="Z874" i="1"/>
  <c r="Z873" i="1"/>
  <c r="Z872" i="1"/>
  <c r="Z871" i="1"/>
  <c r="Z870" i="1"/>
  <c r="Z869" i="1"/>
  <c r="Z868" i="1"/>
  <c r="Z867" i="1"/>
  <c r="Z866" i="1"/>
  <c r="Z865" i="1"/>
  <c r="Z864" i="1"/>
  <c r="Z863" i="1"/>
  <c r="Z862" i="1"/>
  <c r="Z861" i="1"/>
  <c r="Z860" i="1"/>
  <c r="Z859" i="1"/>
  <c r="Z858" i="1"/>
  <c r="Z857" i="1"/>
  <c r="Z856" i="1"/>
  <c r="Z855" i="1"/>
  <c r="Z854" i="1"/>
  <c r="Z853" i="1"/>
  <c r="Z852" i="1"/>
  <c r="Z851" i="1"/>
  <c r="Z850" i="1"/>
  <c r="Z849" i="1"/>
  <c r="Z848" i="1"/>
  <c r="Z847" i="1"/>
  <c r="Z846" i="1"/>
  <c r="Z845" i="1"/>
  <c r="Z844" i="1"/>
  <c r="Z843" i="1"/>
  <c r="Z842" i="1"/>
  <c r="Z841" i="1"/>
  <c r="Z840" i="1"/>
  <c r="Z839" i="1"/>
  <c r="Z838" i="1"/>
  <c r="Z837" i="1"/>
  <c r="Z836" i="1"/>
  <c r="Z835" i="1"/>
  <c r="Z834" i="1"/>
  <c r="Z833" i="1"/>
  <c r="Z832" i="1"/>
  <c r="Z831" i="1"/>
  <c r="Z830" i="1"/>
  <c r="Z829" i="1"/>
  <c r="Z828" i="1"/>
  <c r="Z827" i="1"/>
  <c r="Z826" i="1"/>
  <c r="Z825" i="1"/>
  <c r="Z824" i="1"/>
  <c r="Z823" i="1"/>
  <c r="Z822" i="1"/>
  <c r="Z821" i="1"/>
  <c r="Z820" i="1"/>
  <c r="Z819" i="1"/>
  <c r="Z818" i="1"/>
  <c r="Z817" i="1"/>
  <c r="Z816" i="1"/>
  <c r="Z815" i="1"/>
  <c r="Z814" i="1"/>
  <c r="Z813" i="1"/>
  <c r="Z812" i="1"/>
  <c r="Z811" i="1"/>
  <c r="Z810" i="1"/>
  <c r="Z809" i="1"/>
  <c r="Z808" i="1"/>
  <c r="Z807" i="1"/>
  <c r="Z806" i="1"/>
  <c r="Z805" i="1"/>
  <c r="Z804" i="1"/>
  <c r="Z803" i="1"/>
  <c r="Z802" i="1"/>
  <c r="Z801" i="1"/>
  <c r="Z800" i="1"/>
  <c r="Z799" i="1"/>
  <c r="Z798" i="1"/>
  <c r="Z797" i="1"/>
  <c r="Z796" i="1"/>
  <c r="Z795" i="1"/>
  <c r="Z794" i="1"/>
  <c r="Z793" i="1"/>
  <c r="Z792" i="1"/>
  <c r="Z791" i="1"/>
  <c r="Z790" i="1"/>
  <c r="Z789" i="1"/>
  <c r="Z788" i="1"/>
  <c r="Z787" i="1"/>
  <c r="Z786" i="1"/>
  <c r="Z785" i="1"/>
  <c r="Z784" i="1"/>
  <c r="Z783" i="1"/>
  <c r="Z782" i="1"/>
  <c r="Z781" i="1"/>
  <c r="Z780" i="1"/>
  <c r="Z779" i="1"/>
  <c r="Z778" i="1"/>
  <c r="Z777" i="1"/>
  <c r="Z776" i="1"/>
  <c r="Z775" i="1"/>
  <c r="Z774" i="1"/>
  <c r="Z773" i="1"/>
  <c r="Z772" i="1"/>
  <c r="Z771" i="1"/>
  <c r="Z770" i="1"/>
  <c r="Z769" i="1"/>
  <c r="Z768" i="1"/>
  <c r="Z767" i="1"/>
  <c r="Z766" i="1"/>
  <c r="Z765" i="1"/>
  <c r="Z764" i="1"/>
  <c r="Z763" i="1"/>
  <c r="Z762" i="1"/>
  <c r="Z761" i="1"/>
  <c r="Z760" i="1"/>
  <c r="Z759" i="1"/>
  <c r="Z758" i="1"/>
  <c r="Z757" i="1"/>
  <c r="Z756" i="1"/>
  <c r="Z755" i="1"/>
  <c r="Z754" i="1"/>
  <c r="Z753" i="1"/>
  <c r="Z752" i="1"/>
  <c r="Z751" i="1"/>
  <c r="Z750" i="1"/>
  <c r="Z749" i="1"/>
  <c r="Z748" i="1"/>
  <c r="Z747" i="1"/>
  <c r="Z746" i="1"/>
  <c r="Z745" i="1"/>
  <c r="Z744" i="1"/>
  <c r="Z743" i="1"/>
  <c r="Z742" i="1"/>
  <c r="Z741" i="1"/>
  <c r="Z740" i="1"/>
  <c r="Z739" i="1"/>
  <c r="Z738" i="1"/>
  <c r="Z737" i="1"/>
  <c r="Z736" i="1"/>
  <c r="Z735" i="1"/>
  <c r="Z734" i="1"/>
  <c r="Z733" i="1"/>
  <c r="Z732" i="1"/>
  <c r="Z731" i="1"/>
  <c r="Z730" i="1"/>
  <c r="Z729" i="1"/>
  <c r="Z728" i="1"/>
  <c r="Z727" i="1"/>
  <c r="Z726" i="1"/>
  <c r="Z725" i="1"/>
  <c r="Z724" i="1"/>
  <c r="Z723" i="1"/>
  <c r="Z722" i="1"/>
  <c r="Z721" i="1"/>
  <c r="Z720" i="1"/>
  <c r="Z719" i="1"/>
  <c r="Z718" i="1"/>
  <c r="Z717" i="1"/>
  <c r="Z716" i="1"/>
  <c r="Z715" i="1"/>
  <c r="Z714" i="1"/>
  <c r="Z713" i="1"/>
  <c r="Z712" i="1"/>
  <c r="Z711" i="1"/>
  <c r="Z710" i="1"/>
  <c r="Z709" i="1"/>
  <c r="Z708" i="1"/>
  <c r="Z707" i="1"/>
  <c r="Z706" i="1"/>
  <c r="Z705" i="1"/>
  <c r="Z704" i="1"/>
  <c r="Z703" i="1"/>
  <c r="Z702" i="1"/>
  <c r="Z701" i="1"/>
  <c r="Z700" i="1"/>
  <c r="Z699" i="1"/>
  <c r="Z698" i="1"/>
  <c r="Z697" i="1"/>
  <c r="Z696" i="1"/>
  <c r="Z695" i="1"/>
  <c r="Z694" i="1"/>
  <c r="Z693" i="1"/>
  <c r="Z692" i="1"/>
  <c r="Z691" i="1"/>
  <c r="Z690" i="1"/>
  <c r="Z689" i="1"/>
  <c r="Z688" i="1"/>
  <c r="Z687" i="1"/>
  <c r="Z686" i="1"/>
  <c r="Z685" i="1"/>
  <c r="Z684" i="1"/>
  <c r="Z683" i="1"/>
  <c r="Z682" i="1"/>
  <c r="Z681" i="1"/>
  <c r="Z680" i="1"/>
  <c r="Z679" i="1"/>
  <c r="Z678" i="1"/>
  <c r="Z677" i="1"/>
  <c r="Z676" i="1"/>
  <c r="Z675" i="1"/>
  <c r="Z674" i="1"/>
  <c r="Z673" i="1"/>
  <c r="Z672" i="1"/>
  <c r="Z671" i="1"/>
  <c r="Z670" i="1"/>
  <c r="Z669" i="1"/>
  <c r="Z668" i="1"/>
  <c r="Z667" i="1"/>
  <c r="Z666" i="1"/>
  <c r="Z665" i="1"/>
  <c r="Z664" i="1"/>
  <c r="Z663" i="1"/>
  <c r="Z662" i="1"/>
  <c r="Z661" i="1"/>
  <c r="Z660" i="1"/>
  <c r="Z659" i="1"/>
  <c r="Z658" i="1"/>
  <c r="Z657" i="1"/>
  <c r="Z656" i="1"/>
  <c r="Z655" i="1"/>
  <c r="Z654" i="1"/>
  <c r="Z653" i="1"/>
  <c r="Z652" i="1"/>
  <c r="Z651" i="1"/>
  <c r="Z650" i="1"/>
  <c r="Z649" i="1"/>
  <c r="Z648" i="1"/>
  <c r="Z647" i="1"/>
  <c r="Z646" i="1"/>
  <c r="Z645" i="1"/>
  <c r="Z644" i="1"/>
  <c r="Z643" i="1"/>
  <c r="Z642" i="1"/>
  <c r="Z641" i="1"/>
  <c r="Z640" i="1"/>
  <c r="Z639" i="1"/>
  <c r="Z638" i="1"/>
  <c r="Z637" i="1"/>
  <c r="Z636" i="1"/>
  <c r="Z635" i="1"/>
  <c r="Z634" i="1"/>
  <c r="Z633" i="1"/>
  <c r="Z632" i="1"/>
  <c r="Z631" i="1"/>
  <c r="Z630" i="1"/>
  <c r="Z629" i="1"/>
  <c r="Z628" i="1"/>
  <c r="Z627" i="1"/>
  <c r="Z626" i="1"/>
  <c r="Z625" i="1"/>
  <c r="Z624" i="1"/>
  <c r="Z623" i="1"/>
  <c r="Z622" i="1"/>
  <c r="Z621" i="1"/>
  <c r="Z620" i="1"/>
  <c r="Z619" i="1"/>
  <c r="Z618" i="1"/>
  <c r="Z617" i="1"/>
  <c r="Z616" i="1"/>
  <c r="Z615" i="1"/>
  <c r="Z614" i="1"/>
  <c r="Z613" i="1"/>
  <c r="Z612" i="1"/>
  <c r="Z611" i="1"/>
  <c r="Z610" i="1"/>
  <c r="Z609" i="1"/>
  <c r="Z608" i="1"/>
  <c r="Z607" i="1"/>
  <c r="Z606" i="1"/>
  <c r="Z605" i="1"/>
  <c r="Z604" i="1"/>
  <c r="Z603" i="1"/>
  <c r="Z602" i="1"/>
  <c r="Z601" i="1"/>
  <c r="Z600" i="1"/>
  <c r="Z599" i="1"/>
  <c r="Z598" i="1"/>
  <c r="Z597" i="1"/>
  <c r="Z596" i="1"/>
  <c r="Z595" i="1"/>
  <c r="Z594" i="1"/>
  <c r="Z593" i="1"/>
  <c r="Z592" i="1"/>
  <c r="Z591" i="1"/>
  <c r="Z590" i="1"/>
  <c r="Z589" i="1"/>
  <c r="Z588" i="1"/>
  <c r="Z587" i="1"/>
  <c r="Z586" i="1"/>
  <c r="Z585" i="1"/>
  <c r="Z584" i="1"/>
  <c r="Z583" i="1"/>
  <c r="Z582" i="1"/>
  <c r="Z581" i="1"/>
  <c r="Z580" i="1"/>
  <c r="Z579" i="1"/>
  <c r="Z578" i="1"/>
  <c r="Z577" i="1"/>
  <c r="Z576" i="1"/>
  <c r="Z575" i="1"/>
  <c r="Z574" i="1"/>
  <c r="Z573" i="1"/>
  <c r="Z572" i="1"/>
  <c r="Z571" i="1"/>
  <c r="Z570" i="1"/>
  <c r="Z569" i="1"/>
  <c r="Z568" i="1"/>
  <c r="Z567" i="1"/>
  <c r="Z566" i="1"/>
  <c r="Z565" i="1"/>
  <c r="Z564" i="1"/>
  <c r="Z563" i="1"/>
  <c r="Z562" i="1"/>
  <c r="Z561" i="1"/>
  <c r="Z560" i="1"/>
  <c r="Z559" i="1"/>
  <c r="Z558" i="1"/>
  <c r="Z557" i="1"/>
  <c r="Z556" i="1"/>
  <c r="Z555" i="1"/>
  <c r="Z554" i="1"/>
  <c r="Z553" i="1"/>
  <c r="Z552" i="1"/>
  <c r="Z551" i="1"/>
  <c r="Z550" i="1"/>
  <c r="Z549" i="1"/>
  <c r="Z548" i="1"/>
  <c r="Z547" i="1"/>
  <c r="Z546" i="1"/>
  <c r="Z545" i="1"/>
  <c r="Z544" i="1"/>
  <c r="Z543" i="1"/>
  <c r="Z542" i="1"/>
  <c r="Z541" i="1"/>
  <c r="Z540" i="1"/>
  <c r="Z539" i="1"/>
  <c r="Z538" i="1"/>
  <c r="Z537" i="1"/>
  <c r="Z536" i="1"/>
  <c r="Z535" i="1"/>
  <c r="Z534" i="1"/>
  <c r="Z533" i="1"/>
  <c r="Z532" i="1"/>
  <c r="Z531" i="1"/>
  <c r="Z530" i="1"/>
  <c r="Z529" i="1"/>
  <c r="Z528" i="1"/>
  <c r="Z527" i="1"/>
  <c r="Z526" i="1"/>
  <c r="Z525" i="1"/>
  <c r="Z524" i="1"/>
  <c r="Z523" i="1"/>
  <c r="Z522" i="1"/>
  <c r="Z521" i="1"/>
  <c r="Z520" i="1"/>
  <c r="Z519" i="1"/>
  <c r="Z518" i="1"/>
  <c r="Z517" i="1"/>
  <c r="Z516" i="1"/>
  <c r="Z515" i="1"/>
  <c r="Z514" i="1"/>
  <c r="Z513" i="1"/>
  <c r="Z512" i="1"/>
  <c r="Z511" i="1"/>
  <c r="Z510" i="1"/>
  <c r="Z509" i="1"/>
  <c r="Z508" i="1"/>
  <c r="Z507" i="1"/>
  <c r="Z506" i="1"/>
  <c r="Z505" i="1"/>
  <c r="Z504" i="1"/>
  <c r="Z503" i="1"/>
  <c r="Z502" i="1"/>
  <c r="Z501" i="1"/>
  <c r="Z500" i="1"/>
  <c r="Z499" i="1"/>
  <c r="Z498" i="1"/>
  <c r="Z497" i="1"/>
  <c r="Z496" i="1"/>
  <c r="Z495" i="1"/>
  <c r="Z494" i="1"/>
  <c r="Z493" i="1"/>
  <c r="Z492" i="1"/>
  <c r="Z491" i="1"/>
  <c r="Z490" i="1"/>
  <c r="Z489" i="1"/>
  <c r="Z488" i="1"/>
  <c r="Z487" i="1"/>
  <c r="Z486" i="1"/>
  <c r="Z485" i="1"/>
  <c r="Z484" i="1"/>
  <c r="Z483" i="1"/>
  <c r="Z482" i="1"/>
  <c r="Z481" i="1"/>
  <c r="Z480" i="1"/>
  <c r="Z479" i="1"/>
  <c r="Z478" i="1"/>
  <c r="Z477" i="1"/>
  <c r="Z476" i="1"/>
  <c r="Z475" i="1"/>
  <c r="Z474" i="1"/>
  <c r="Z473" i="1"/>
  <c r="Z472" i="1"/>
  <c r="Z471" i="1"/>
  <c r="Z470" i="1"/>
  <c r="Z469" i="1"/>
  <c r="Z468" i="1"/>
  <c r="Z467" i="1"/>
  <c r="Z466" i="1"/>
  <c r="Z465" i="1"/>
  <c r="Z464" i="1"/>
  <c r="Z463" i="1"/>
  <c r="Z462" i="1"/>
  <c r="Z461" i="1"/>
  <c r="Z460" i="1"/>
  <c r="Z459" i="1"/>
  <c r="Z441" i="1"/>
  <c r="Z442" i="1"/>
  <c r="Z443" i="1"/>
  <c r="Z444" i="1"/>
  <c r="Z445" i="1"/>
  <c r="Z446" i="1"/>
  <c r="Z447" i="1"/>
  <c r="Z448" i="1"/>
  <c r="Z449" i="1"/>
  <c r="Z450" i="1"/>
  <c r="Z451" i="1"/>
  <c r="Z452" i="1"/>
  <c r="Z453" i="1"/>
  <c r="Z454" i="1"/>
  <c r="Z455" i="1"/>
  <c r="Z456" i="1"/>
  <c r="Z457" i="1"/>
  <c r="Z458" i="1"/>
  <c r="Z440" i="1"/>
  <c r="Z439" i="1"/>
  <c r="Z426" i="1"/>
  <c r="Z427" i="1"/>
  <c r="Z428" i="1"/>
  <c r="Z429" i="1"/>
  <c r="Z430" i="1"/>
  <c r="Z431" i="1"/>
  <c r="Z432" i="1"/>
  <c r="Z433" i="1"/>
  <c r="Z434" i="1"/>
  <c r="Z435" i="1"/>
  <c r="Z436" i="1"/>
  <c r="Z437" i="1"/>
  <c r="Z438" i="1"/>
  <c r="Z425" i="1"/>
  <c r="Z412" i="1"/>
  <c r="Z413" i="1"/>
  <c r="Z414" i="1"/>
  <c r="Z415" i="1"/>
  <c r="Z416" i="1"/>
  <c r="Z417" i="1"/>
  <c r="Z418" i="1"/>
  <c r="Z419" i="1"/>
  <c r="Z420" i="1"/>
  <c r="Z421" i="1"/>
  <c r="Z422" i="1"/>
  <c r="Z423" i="1"/>
  <c r="Z424" i="1"/>
  <c r="Z410" i="1"/>
  <c r="Z411" i="1"/>
  <c r="Z409" i="1"/>
  <c r="Z408" i="1"/>
  <c r="Z407" i="1"/>
  <c r="Z406" i="1"/>
  <c r="Z405" i="1"/>
  <c r="Z404" i="1"/>
  <c r="Z403" i="1"/>
  <c r="Z402" i="1"/>
  <c r="Z401" i="1"/>
  <c r="Z400" i="1"/>
  <c r="Z399" i="1"/>
  <c r="Z398" i="1"/>
  <c r="Z397" i="1"/>
  <c r="Z396" i="1"/>
  <c r="Z395" i="1"/>
  <c r="Z394" i="1"/>
  <c r="Z393" i="1"/>
  <c r="Z392" i="1"/>
  <c r="Z391" i="1"/>
  <c r="Z390" i="1"/>
  <c r="Z389" i="1"/>
  <c r="Z388" i="1"/>
  <c r="Z387" i="1"/>
  <c r="Z386" i="1"/>
  <c r="Z385" i="1"/>
  <c r="Z384" i="1"/>
  <c r="Z383" i="1"/>
  <c r="Z382" i="1"/>
  <c r="Z381" i="1"/>
  <c r="Z380" i="1"/>
  <c r="Z379" i="1"/>
  <c r="Z378" i="1"/>
  <c r="Z377" i="1"/>
  <c r="Z376" i="1"/>
  <c r="Z375" i="1"/>
  <c r="Z374" i="1"/>
  <c r="Z373" i="1"/>
  <c r="Z372" i="1"/>
  <c r="Z371" i="1"/>
  <c r="Z370" i="1"/>
  <c r="Z369" i="1"/>
  <c r="Z368" i="1"/>
  <c r="Z367" i="1"/>
  <c r="Z366" i="1"/>
  <c r="Z365" i="1"/>
  <c r="Z364" i="1"/>
  <c r="Z363" i="1"/>
  <c r="Z362" i="1"/>
  <c r="Z361" i="1"/>
  <c r="Z360" i="1"/>
  <c r="Z359" i="1"/>
  <c r="Z358" i="1"/>
  <c r="Z357" i="1"/>
  <c r="Z356" i="1"/>
  <c r="Z355" i="1"/>
  <c r="Z354" i="1"/>
  <c r="Z353" i="1"/>
  <c r="Z352" i="1"/>
  <c r="Z351" i="1"/>
  <c r="Z350" i="1"/>
  <c r="Z349" i="1"/>
  <c r="Z348" i="1"/>
  <c r="Z347" i="1"/>
  <c r="Z346" i="1"/>
  <c r="Z345" i="1"/>
  <c r="Z344" i="1"/>
  <c r="Z343" i="1"/>
  <c r="Z342" i="1"/>
  <c r="Z341" i="1"/>
  <c r="Z340" i="1"/>
  <c r="Z339" i="1"/>
  <c r="Z338" i="1"/>
  <c r="Z337" i="1"/>
  <c r="Z336" i="1"/>
  <c r="Z335" i="1"/>
  <c r="Z334" i="1"/>
  <c r="Z333" i="1"/>
  <c r="Z332" i="1"/>
  <c r="Z331" i="1"/>
  <c r="Z330" i="1"/>
  <c r="Z329" i="1"/>
  <c r="Z328" i="1"/>
  <c r="Z327" i="1"/>
  <c r="Z326" i="1"/>
  <c r="Z325" i="1"/>
  <c r="Z324" i="1"/>
  <c r="Z323" i="1"/>
  <c r="Z322" i="1"/>
  <c r="Z321" i="1"/>
  <c r="Z320" i="1"/>
  <c r="Z319" i="1"/>
  <c r="Z318" i="1"/>
  <c r="Z317" i="1"/>
  <c r="Z316" i="1"/>
  <c r="Z315" i="1"/>
  <c r="Z314" i="1"/>
  <c r="Z313" i="1"/>
  <c r="Z312" i="1"/>
  <c r="Z311" i="1"/>
  <c r="Z310" i="1"/>
  <c r="Z309" i="1"/>
  <c r="Z308" i="1"/>
  <c r="Z307" i="1"/>
  <c r="Z306" i="1"/>
  <c r="Z305" i="1"/>
  <c r="Z304" i="1"/>
  <c r="Z303" i="1"/>
  <c r="Z302" i="1"/>
  <c r="Z301" i="1"/>
  <c r="Z300" i="1"/>
  <c r="Z299" i="1"/>
  <c r="Z298" i="1"/>
  <c r="Z297" i="1"/>
  <c r="Z296" i="1"/>
  <c r="Z295" i="1"/>
  <c r="Z294" i="1"/>
  <c r="Z293" i="1"/>
  <c r="Z292" i="1"/>
  <c r="Z291" i="1"/>
  <c r="Z290" i="1"/>
  <c r="Z289" i="1"/>
  <c r="Z288" i="1"/>
  <c r="Z287" i="1"/>
  <c r="Z286" i="1"/>
  <c r="Z285" i="1"/>
  <c r="Z284" i="1"/>
  <c r="Z283" i="1"/>
  <c r="Z282" i="1"/>
  <c r="Z281" i="1"/>
  <c r="Z280" i="1"/>
  <c r="Z279" i="1"/>
  <c r="Z278" i="1"/>
  <c r="Z277" i="1"/>
  <c r="Z276" i="1"/>
  <c r="Z275" i="1"/>
  <c r="Z274" i="1"/>
  <c r="Z273" i="1"/>
  <c r="Z272" i="1"/>
  <c r="Z271" i="1"/>
  <c r="Z270" i="1"/>
  <c r="Z269" i="1"/>
  <c r="Z268" i="1"/>
  <c r="Z267" i="1"/>
  <c r="Z266" i="1"/>
  <c r="Z265" i="1"/>
  <c r="Z264" i="1"/>
  <c r="Z263" i="1"/>
  <c r="Z262" i="1"/>
  <c r="Z261" i="1"/>
  <c r="Z260" i="1"/>
  <c r="Z259" i="1"/>
  <c r="Z258" i="1"/>
  <c r="Z257" i="1"/>
  <c r="Z256" i="1"/>
  <c r="Z255" i="1"/>
  <c r="Z254" i="1"/>
  <c r="Z253" i="1"/>
  <c r="Z252" i="1"/>
  <c r="Z251" i="1"/>
  <c r="Z250" i="1"/>
  <c r="Z249" i="1"/>
  <c r="Z248" i="1"/>
  <c r="Z247" i="1"/>
  <c r="Z246" i="1"/>
  <c r="Z245" i="1"/>
  <c r="Z244" i="1"/>
  <c r="Z243" i="1"/>
  <c r="Z242" i="1"/>
  <c r="Z241" i="1"/>
  <c r="Z236" i="1"/>
  <c r="Z237" i="1"/>
  <c r="Z238" i="1"/>
  <c r="Z239" i="1"/>
  <c r="Z240" i="1"/>
  <c r="Z235" i="1"/>
  <c r="Z213" i="1"/>
  <c r="Z214" i="1"/>
  <c r="Z215" i="1"/>
  <c r="Z216" i="1"/>
  <c r="Z217" i="1"/>
  <c r="Z218" i="1"/>
  <c r="Z219" i="1"/>
  <c r="Z220" i="1"/>
  <c r="Z221" i="1"/>
  <c r="Z222" i="1"/>
  <c r="Z223" i="1"/>
  <c r="Z224" i="1"/>
  <c r="Z225" i="1"/>
  <c r="Z226" i="1"/>
  <c r="Z227" i="1"/>
  <c r="Z228" i="1"/>
  <c r="Z229" i="1"/>
  <c r="Z230" i="1"/>
  <c r="Z231" i="1"/>
  <c r="Z232" i="1"/>
  <c r="Z233" i="1"/>
  <c r="Z234" i="1"/>
  <c r="Z212" i="1"/>
  <c r="Z208" i="1"/>
  <c r="Z209" i="1"/>
  <c r="Z210" i="1"/>
  <c r="Z211" i="1"/>
  <c r="Z207" i="1"/>
  <c r="Z193" i="1"/>
  <c r="Z194" i="1"/>
  <c r="Z195" i="1"/>
  <c r="Z196" i="1"/>
  <c r="Z197" i="1"/>
  <c r="Z198" i="1"/>
  <c r="Z199" i="1"/>
  <c r="Z200" i="1"/>
  <c r="Z201" i="1"/>
  <c r="Z202" i="1"/>
  <c r="Z203" i="1"/>
  <c r="Z204" i="1"/>
  <c r="Z205" i="1"/>
  <c r="Z206" i="1"/>
  <c r="Z192" i="1"/>
  <c r="Z183" i="1"/>
  <c r="Z184" i="1"/>
  <c r="Z185" i="1"/>
  <c r="Z186" i="1"/>
  <c r="Z187" i="1"/>
  <c r="Z188" i="1"/>
  <c r="Z189" i="1"/>
  <c r="Z190" i="1"/>
  <c r="Z191" i="1"/>
  <c r="Z182" i="1"/>
  <c r="Z170" i="1"/>
  <c r="Z171" i="1"/>
  <c r="Z172" i="1"/>
  <c r="Z173" i="1"/>
  <c r="Z174" i="1"/>
  <c r="Z175" i="1"/>
  <c r="Z176" i="1"/>
  <c r="Z177" i="1"/>
  <c r="Z178" i="1"/>
  <c r="Z179" i="1"/>
  <c r="Z180" i="1"/>
  <c r="Z181" i="1"/>
  <c r="Z169" i="1"/>
  <c r="Z161" i="1"/>
  <c r="Z162" i="1"/>
  <c r="Z163" i="1"/>
  <c r="Z164" i="1"/>
  <c r="Z165" i="1"/>
  <c r="Z166" i="1"/>
  <c r="Z167" i="1"/>
  <c r="Z168" i="1"/>
  <c r="Z160" i="1"/>
  <c r="Z148" i="1"/>
  <c r="Z149" i="1"/>
  <c r="Z150" i="1"/>
  <c r="Z151" i="1"/>
  <c r="Z152" i="1"/>
  <c r="Z153" i="1"/>
  <c r="Z154" i="1"/>
  <c r="Z155" i="1"/>
  <c r="Z156" i="1"/>
  <c r="Z157" i="1"/>
  <c r="Z158" i="1"/>
  <c r="Z159" i="1"/>
  <c r="Z147" i="1"/>
  <c r="Z133" i="1"/>
  <c r="Z134" i="1"/>
  <c r="Z135" i="1"/>
  <c r="Z136" i="1"/>
  <c r="Z137" i="1"/>
  <c r="Z138" i="1"/>
  <c r="Z139" i="1"/>
  <c r="Z140" i="1"/>
  <c r="Z141" i="1"/>
  <c r="Z142" i="1"/>
  <c r="Z143" i="1"/>
  <c r="Z144" i="1"/>
  <c r="Z145" i="1"/>
  <c r="Z146" i="1"/>
  <c r="Z132" i="1"/>
  <c r="Z127" i="1"/>
  <c r="Z128" i="1"/>
  <c r="Z129" i="1"/>
  <c r="Z130" i="1"/>
  <c r="Z131" i="1"/>
  <c r="Z126" i="1"/>
  <c r="Z117" i="1"/>
  <c r="Z118" i="1"/>
  <c r="Z119" i="1"/>
  <c r="Z120" i="1"/>
  <c r="Z121" i="1"/>
  <c r="Z122" i="1"/>
  <c r="Z123" i="1"/>
  <c r="Z124" i="1"/>
  <c r="Z125" i="1"/>
  <c r="Z116" i="1"/>
  <c r="Z98" i="1"/>
  <c r="Z99" i="1"/>
  <c r="Z100" i="1"/>
  <c r="Z101" i="1"/>
  <c r="Z102" i="1"/>
  <c r="Z103" i="1"/>
  <c r="Z104" i="1"/>
  <c r="Z105" i="1"/>
  <c r="Z106" i="1"/>
  <c r="Z107" i="1"/>
  <c r="Z108" i="1"/>
  <c r="Z109" i="1"/>
  <c r="Z110" i="1"/>
  <c r="Z111" i="1"/>
  <c r="Z112" i="1"/>
  <c r="Z113" i="1"/>
  <c r="Z114" i="1"/>
  <c r="Z115" i="1"/>
  <c r="Z97" i="1"/>
  <c r="Z94" i="1"/>
  <c r="Z95" i="1"/>
  <c r="Z96" i="1"/>
  <c r="Z77" i="1"/>
  <c r="Z78" i="1"/>
  <c r="Z79" i="1"/>
  <c r="Z80" i="1"/>
  <c r="Z81" i="1"/>
  <c r="Z82" i="1"/>
  <c r="Z83" i="1"/>
  <c r="Z84" i="1"/>
  <c r="Z85" i="1"/>
  <c r="Z86" i="1"/>
  <c r="Z87" i="1"/>
  <c r="Z88" i="1"/>
  <c r="Z89" i="1"/>
  <c r="Z90" i="1"/>
  <c r="Z91" i="1"/>
  <c r="Z92" i="1"/>
  <c r="Z93" i="1"/>
  <c r="Z76" i="1"/>
  <c r="Z49" i="1"/>
  <c r="Z34" i="1"/>
  <c r="Z2" i="1"/>
  <c r="Z3" i="1"/>
  <c r="Z4" i="1"/>
  <c r="Z5" i="1"/>
  <c r="Z6" i="1"/>
  <c r="Z7" i="1"/>
  <c r="Z8" i="1"/>
  <c r="Z9" i="1"/>
  <c r="G15" i="1" l="1"/>
  <c r="G7" i="1"/>
  <c r="AH10" i="1"/>
  <c r="G5" i="1"/>
  <c r="O63" i="1"/>
  <c r="L63" i="1"/>
  <c r="N63" i="1" s="1"/>
  <c r="O59" i="1"/>
  <c r="L59" i="1"/>
  <c r="N59" i="1" s="1"/>
  <c r="O55" i="1"/>
  <c r="L55" i="1"/>
  <c r="N55" i="1" s="1"/>
  <c r="O51" i="1"/>
  <c r="L51" i="1"/>
  <c r="N51" i="1" s="1"/>
  <c r="O47" i="1"/>
  <c r="L47" i="1"/>
  <c r="N47" i="1" s="1"/>
  <c r="O43" i="1"/>
  <c r="L43" i="1"/>
  <c r="N43" i="1" s="1"/>
  <c r="O39" i="1"/>
  <c r="L39" i="1"/>
  <c r="N39" i="1" s="1"/>
  <c r="O35" i="1"/>
  <c r="L35" i="1"/>
  <c r="N35" i="1" s="1"/>
  <c r="O31" i="1"/>
  <c r="L31" i="1"/>
  <c r="N31" i="1" s="1"/>
  <c r="O27" i="1"/>
  <c r="L27" i="1"/>
  <c r="N27" i="1" s="1"/>
  <c r="O23" i="1"/>
  <c r="L23" i="1"/>
  <c r="N23" i="1" s="1"/>
  <c r="O19" i="1"/>
  <c r="L19" i="1"/>
  <c r="N19" i="1" s="1"/>
  <c r="O15" i="1"/>
  <c r="L15" i="1"/>
  <c r="N15" i="1" s="1"/>
  <c r="O11" i="1"/>
  <c r="L11" i="1"/>
  <c r="N11" i="1" s="1"/>
  <c r="O7" i="1"/>
  <c r="L7" i="1"/>
  <c r="N7" i="1" s="1"/>
  <c r="O3" i="1"/>
  <c r="L3" i="1"/>
  <c r="N3" i="1" s="1"/>
  <c r="O1903" i="1"/>
  <c r="L1903" i="1"/>
  <c r="N1903" i="1" s="1"/>
  <c r="O1899" i="1"/>
  <c r="L1899" i="1"/>
  <c r="N1899" i="1" s="1"/>
  <c r="O1895" i="1"/>
  <c r="L1895" i="1"/>
  <c r="N1895" i="1" s="1"/>
  <c r="O1891" i="1"/>
  <c r="L1891" i="1"/>
  <c r="N1891" i="1" s="1"/>
  <c r="O1887" i="1"/>
  <c r="L1887" i="1"/>
  <c r="N1887" i="1" s="1"/>
  <c r="O1883" i="1"/>
  <c r="L1883" i="1"/>
  <c r="N1883" i="1" s="1"/>
  <c r="O1879" i="1"/>
  <c r="L1879" i="1"/>
  <c r="N1879" i="1" s="1"/>
  <c r="O1875" i="1"/>
  <c r="L1875" i="1"/>
  <c r="N1875" i="1" s="1"/>
  <c r="O1871" i="1"/>
  <c r="L1871" i="1"/>
  <c r="N1871" i="1" s="1"/>
  <c r="O1867" i="1"/>
  <c r="L1867" i="1"/>
  <c r="N1867" i="1" s="1"/>
  <c r="O1863" i="1"/>
  <c r="L1863" i="1"/>
  <c r="N1863" i="1" s="1"/>
  <c r="O1859" i="1"/>
  <c r="L1859" i="1"/>
  <c r="N1859" i="1" s="1"/>
  <c r="O1855" i="1"/>
  <c r="L1855" i="1"/>
  <c r="N1855" i="1" s="1"/>
  <c r="O1851" i="1"/>
  <c r="L1851" i="1"/>
  <c r="N1851" i="1" s="1"/>
  <c r="O1847" i="1"/>
  <c r="L1847" i="1"/>
  <c r="N1847" i="1" s="1"/>
  <c r="O1843" i="1"/>
  <c r="L1843" i="1"/>
  <c r="N1843" i="1" s="1"/>
  <c r="O1839" i="1"/>
  <c r="L1839" i="1"/>
  <c r="N1839" i="1" s="1"/>
  <c r="O1835" i="1"/>
  <c r="L1835" i="1"/>
  <c r="N1835" i="1" s="1"/>
  <c r="O1831" i="1"/>
  <c r="L1831" i="1"/>
  <c r="N1831" i="1" s="1"/>
  <c r="O1827" i="1"/>
  <c r="L1827" i="1"/>
  <c r="N1827" i="1" s="1"/>
  <c r="O1823" i="1"/>
  <c r="L1823" i="1"/>
  <c r="N1823" i="1" s="1"/>
  <c r="O1819" i="1"/>
  <c r="L1819" i="1"/>
  <c r="N1819" i="1" s="1"/>
  <c r="O1815" i="1"/>
  <c r="L1815" i="1"/>
  <c r="N1815" i="1" s="1"/>
  <c r="O1811" i="1"/>
  <c r="L1811" i="1"/>
  <c r="N1811" i="1" s="1"/>
  <c r="O1807" i="1"/>
  <c r="L1807" i="1"/>
  <c r="N1807" i="1" s="1"/>
  <c r="O1803" i="1"/>
  <c r="L1803" i="1"/>
  <c r="N1803" i="1" s="1"/>
  <c r="O1799" i="1"/>
  <c r="L1799" i="1"/>
  <c r="N1799" i="1" s="1"/>
  <c r="O1795" i="1"/>
  <c r="L1795" i="1"/>
  <c r="N1795" i="1" s="1"/>
  <c r="O1791" i="1"/>
  <c r="L1791" i="1"/>
  <c r="N1791" i="1" s="1"/>
  <c r="O1787" i="1"/>
  <c r="L1787" i="1"/>
  <c r="N1787" i="1" s="1"/>
  <c r="O1783" i="1"/>
  <c r="L1783" i="1"/>
  <c r="N1783" i="1" s="1"/>
  <c r="O1779" i="1"/>
  <c r="L1779" i="1"/>
  <c r="N1779" i="1" s="1"/>
  <c r="O1775" i="1"/>
  <c r="L1775" i="1"/>
  <c r="N1775" i="1" s="1"/>
  <c r="O1771" i="1"/>
  <c r="L1771" i="1"/>
  <c r="N1771" i="1" s="1"/>
  <c r="O1767" i="1"/>
  <c r="L1767" i="1"/>
  <c r="N1767" i="1" s="1"/>
  <c r="O1763" i="1"/>
  <c r="L1763" i="1"/>
  <c r="N1763" i="1" s="1"/>
  <c r="O1759" i="1"/>
  <c r="L1759" i="1"/>
  <c r="N1759" i="1" s="1"/>
  <c r="O1755" i="1"/>
  <c r="L1755" i="1"/>
  <c r="N1755" i="1" s="1"/>
  <c r="O1751" i="1"/>
  <c r="L1751" i="1"/>
  <c r="N1751" i="1" s="1"/>
  <c r="O1747" i="1"/>
  <c r="L1747" i="1"/>
  <c r="N1747" i="1" s="1"/>
  <c r="O1743" i="1"/>
  <c r="L1743" i="1"/>
  <c r="N1743" i="1" s="1"/>
  <c r="O1739" i="1"/>
  <c r="L1739" i="1"/>
  <c r="N1739" i="1" s="1"/>
  <c r="O1735" i="1"/>
  <c r="L1735" i="1"/>
  <c r="N1735" i="1" s="1"/>
  <c r="O1731" i="1"/>
  <c r="L1731" i="1"/>
  <c r="N1731" i="1" s="1"/>
  <c r="O1727" i="1"/>
  <c r="L1727" i="1"/>
  <c r="N1727" i="1" s="1"/>
  <c r="O1723" i="1"/>
  <c r="L1723" i="1"/>
  <c r="N1723" i="1" s="1"/>
  <c r="O1719" i="1"/>
  <c r="L1719" i="1"/>
  <c r="N1719" i="1" s="1"/>
  <c r="O1715" i="1"/>
  <c r="L1715" i="1"/>
  <c r="N1715" i="1" s="1"/>
  <c r="O1711" i="1"/>
  <c r="L1711" i="1"/>
  <c r="N1711" i="1" s="1"/>
  <c r="O1707" i="1"/>
  <c r="L1707" i="1"/>
  <c r="N1707" i="1" s="1"/>
  <c r="O1703" i="1"/>
  <c r="L1703" i="1"/>
  <c r="N1703" i="1" s="1"/>
  <c r="O1699" i="1"/>
  <c r="L1699" i="1"/>
  <c r="N1699" i="1" s="1"/>
  <c r="O1695" i="1"/>
  <c r="L1695" i="1"/>
  <c r="N1695" i="1" s="1"/>
  <c r="O1691" i="1"/>
  <c r="L1691" i="1"/>
  <c r="N1691" i="1" s="1"/>
  <c r="O1687" i="1"/>
  <c r="L1687" i="1"/>
  <c r="N1687" i="1" s="1"/>
  <c r="O1683" i="1"/>
  <c r="L1683" i="1"/>
  <c r="N1683" i="1" s="1"/>
  <c r="O1679" i="1"/>
  <c r="L1679" i="1"/>
  <c r="N1679" i="1" s="1"/>
  <c r="O1675" i="1"/>
  <c r="L1675" i="1"/>
  <c r="N1675" i="1" s="1"/>
  <c r="O1671" i="1"/>
  <c r="L1671" i="1"/>
  <c r="N1671" i="1" s="1"/>
  <c r="O1667" i="1"/>
  <c r="L1667" i="1"/>
  <c r="N1667" i="1" s="1"/>
  <c r="O1663" i="1"/>
  <c r="L1663" i="1"/>
  <c r="N1663" i="1" s="1"/>
  <c r="O1659" i="1"/>
  <c r="L1659" i="1"/>
  <c r="N1659" i="1" s="1"/>
  <c r="O1655" i="1"/>
  <c r="L1655" i="1"/>
  <c r="N1655" i="1" s="1"/>
  <c r="O1651" i="1"/>
  <c r="L1651" i="1"/>
  <c r="N1651" i="1" s="1"/>
  <c r="O1647" i="1"/>
  <c r="L1647" i="1"/>
  <c r="N1647" i="1" s="1"/>
  <c r="O1643" i="1"/>
  <c r="L1643" i="1"/>
  <c r="N1643" i="1" s="1"/>
  <c r="O1639" i="1"/>
  <c r="L1639" i="1"/>
  <c r="N1639" i="1" s="1"/>
  <c r="O1635" i="1"/>
  <c r="L1635" i="1"/>
  <c r="N1635" i="1" s="1"/>
  <c r="O1631" i="1"/>
  <c r="L1631" i="1"/>
  <c r="N1631" i="1" s="1"/>
  <c r="O1627" i="1"/>
  <c r="L1627" i="1"/>
  <c r="N1627" i="1" s="1"/>
  <c r="O1623" i="1"/>
  <c r="L1623" i="1"/>
  <c r="N1623" i="1" s="1"/>
  <c r="O1619" i="1"/>
  <c r="L1619" i="1"/>
  <c r="N1619" i="1" s="1"/>
  <c r="O1615" i="1"/>
  <c r="L1615" i="1"/>
  <c r="N1615" i="1" s="1"/>
  <c r="O1611" i="1"/>
  <c r="L1611" i="1"/>
  <c r="N1611" i="1" s="1"/>
  <c r="O1607" i="1"/>
  <c r="L1607" i="1"/>
  <c r="N1607" i="1" s="1"/>
  <c r="O1603" i="1"/>
  <c r="L1603" i="1"/>
  <c r="N1603" i="1" s="1"/>
  <c r="O1599" i="1"/>
  <c r="L1599" i="1"/>
  <c r="N1599" i="1" s="1"/>
  <c r="O1595" i="1"/>
  <c r="L1595" i="1"/>
  <c r="N1595" i="1" s="1"/>
  <c r="O1591" i="1"/>
  <c r="L1591" i="1"/>
  <c r="N1591" i="1" s="1"/>
  <c r="O1587" i="1"/>
  <c r="L1587" i="1"/>
  <c r="N1587" i="1" s="1"/>
  <c r="O1583" i="1"/>
  <c r="L1583" i="1"/>
  <c r="N1583" i="1" s="1"/>
  <c r="O1579" i="1"/>
  <c r="L1579" i="1"/>
  <c r="N1579" i="1" s="1"/>
  <c r="O1575" i="1"/>
  <c r="L1575" i="1"/>
  <c r="N1575" i="1" s="1"/>
  <c r="O1571" i="1"/>
  <c r="L1571" i="1"/>
  <c r="N1571" i="1" s="1"/>
  <c r="O1567" i="1"/>
  <c r="L1567" i="1"/>
  <c r="N1567" i="1" s="1"/>
  <c r="O1563" i="1"/>
  <c r="L1563" i="1"/>
  <c r="N1563" i="1" s="1"/>
  <c r="O1559" i="1"/>
  <c r="L1559" i="1"/>
  <c r="N1559" i="1" s="1"/>
  <c r="O1555" i="1"/>
  <c r="L1555" i="1"/>
  <c r="N1555" i="1" s="1"/>
  <c r="O1551" i="1"/>
  <c r="L1551" i="1"/>
  <c r="N1551" i="1" s="1"/>
  <c r="O1547" i="1"/>
  <c r="L1547" i="1"/>
  <c r="N1547" i="1" s="1"/>
  <c r="O1543" i="1"/>
  <c r="L1543" i="1"/>
  <c r="N1543" i="1" s="1"/>
  <c r="O1539" i="1"/>
  <c r="L1539" i="1"/>
  <c r="N1539" i="1" s="1"/>
  <c r="O1535" i="1"/>
  <c r="L1535" i="1"/>
  <c r="N1535" i="1" s="1"/>
  <c r="O1531" i="1"/>
  <c r="L1531" i="1"/>
  <c r="N1531" i="1" s="1"/>
  <c r="O1527" i="1"/>
  <c r="L1527" i="1"/>
  <c r="N1527" i="1" s="1"/>
  <c r="O1523" i="1"/>
  <c r="L1523" i="1"/>
  <c r="N1523" i="1" s="1"/>
  <c r="O1519" i="1"/>
  <c r="L1519" i="1"/>
  <c r="N1519" i="1" s="1"/>
  <c r="O1515" i="1"/>
  <c r="L1515" i="1"/>
  <c r="N1515" i="1" s="1"/>
  <c r="O1511" i="1"/>
  <c r="L1511" i="1"/>
  <c r="N1511" i="1" s="1"/>
  <c r="O1507" i="1"/>
  <c r="L1507" i="1"/>
  <c r="N1507" i="1" s="1"/>
  <c r="O1503" i="1"/>
  <c r="L1503" i="1"/>
  <c r="N1503" i="1" s="1"/>
  <c r="O1499" i="1"/>
  <c r="L1499" i="1"/>
  <c r="N1499" i="1" s="1"/>
  <c r="O1495" i="1"/>
  <c r="L1495" i="1"/>
  <c r="N1495" i="1" s="1"/>
  <c r="O1491" i="1"/>
  <c r="L1491" i="1"/>
  <c r="N1491" i="1" s="1"/>
  <c r="O1487" i="1"/>
  <c r="L1487" i="1"/>
  <c r="N1487" i="1" s="1"/>
  <c r="O1483" i="1"/>
  <c r="L1483" i="1"/>
  <c r="N1483" i="1" s="1"/>
  <c r="O1479" i="1"/>
  <c r="L1479" i="1"/>
  <c r="N1479" i="1" s="1"/>
  <c r="O1475" i="1"/>
  <c r="L1475" i="1"/>
  <c r="N1475" i="1" s="1"/>
  <c r="O1471" i="1"/>
  <c r="L1471" i="1"/>
  <c r="N1471" i="1" s="1"/>
  <c r="O1467" i="1"/>
  <c r="L1467" i="1"/>
  <c r="N1467" i="1" s="1"/>
  <c r="O1463" i="1"/>
  <c r="L1463" i="1"/>
  <c r="N1463" i="1" s="1"/>
  <c r="O1459" i="1"/>
  <c r="L1459" i="1"/>
  <c r="N1459" i="1" s="1"/>
  <c r="O1455" i="1"/>
  <c r="L1455" i="1"/>
  <c r="N1455" i="1" s="1"/>
  <c r="O1451" i="1"/>
  <c r="L1451" i="1"/>
  <c r="N1451" i="1" s="1"/>
  <c r="O1447" i="1"/>
  <c r="L1447" i="1"/>
  <c r="N1447" i="1" s="1"/>
  <c r="O1443" i="1"/>
  <c r="L1443" i="1"/>
  <c r="N1443" i="1" s="1"/>
  <c r="O1439" i="1"/>
  <c r="L1439" i="1"/>
  <c r="N1439" i="1" s="1"/>
  <c r="O1435" i="1"/>
  <c r="L1435" i="1"/>
  <c r="N1435" i="1" s="1"/>
  <c r="O1431" i="1"/>
  <c r="L1431" i="1"/>
  <c r="N1431" i="1" s="1"/>
  <c r="O1427" i="1"/>
  <c r="L1427" i="1"/>
  <c r="N1427" i="1" s="1"/>
  <c r="O1423" i="1"/>
  <c r="L1423" i="1"/>
  <c r="N1423" i="1" s="1"/>
  <c r="O1419" i="1"/>
  <c r="L1419" i="1"/>
  <c r="N1419" i="1" s="1"/>
  <c r="O1415" i="1"/>
  <c r="L1415" i="1"/>
  <c r="N1415" i="1" s="1"/>
  <c r="O1411" i="1"/>
  <c r="L1411" i="1"/>
  <c r="N1411" i="1" s="1"/>
  <c r="O1407" i="1"/>
  <c r="L1407" i="1"/>
  <c r="N1407" i="1" s="1"/>
  <c r="O1403" i="1"/>
  <c r="L1403" i="1"/>
  <c r="N1403" i="1" s="1"/>
  <c r="O1399" i="1"/>
  <c r="L1399" i="1"/>
  <c r="N1399" i="1" s="1"/>
  <c r="O1395" i="1"/>
  <c r="L1395" i="1"/>
  <c r="N1395" i="1" s="1"/>
  <c r="O1391" i="1"/>
  <c r="L1391" i="1"/>
  <c r="N1391" i="1" s="1"/>
  <c r="O1387" i="1"/>
  <c r="L1387" i="1"/>
  <c r="N1387" i="1" s="1"/>
  <c r="O1383" i="1"/>
  <c r="L1383" i="1"/>
  <c r="N1383" i="1" s="1"/>
  <c r="O1379" i="1"/>
  <c r="L1379" i="1"/>
  <c r="N1379" i="1" s="1"/>
  <c r="O1375" i="1"/>
  <c r="L1375" i="1"/>
  <c r="N1375" i="1" s="1"/>
  <c r="O1371" i="1"/>
  <c r="L1371" i="1"/>
  <c r="N1371" i="1" s="1"/>
  <c r="O1367" i="1"/>
  <c r="L1367" i="1"/>
  <c r="N1367" i="1" s="1"/>
  <c r="O1363" i="1"/>
  <c r="L1363" i="1"/>
  <c r="N1363" i="1" s="1"/>
  <c r="O1359" i="1"/>
  <c r="L1359" i="1"/>
  <c r="N1359" i="1" s="1"/>
  <c r="O1355" i="1"/>
  <c r="L1355" i="1"/>
  <c r="N1355" i="1" s="1"/>
  <c r="O1351" i="1"/>
  <c r="L1351" i="1"/>
  <c r="N1351" i="1" s="1"/>
  <c r="O1347" i="1"/>
  <c r="L1347" i="1"/>
  <c r="N1347" i="1" s="1"/>
  <c r="O1343" i="1"/>
  <c r="L1343" i="1"/>
  <c r="N1343" i="1" s="1"/>
  <c r="O1339" i="1"/>
  <c r="L1339" i="1"/>
  <c r="N1339" i="1" s="1"/>
  <c r="O1335" i="1"/>
  <c r="L1335" i="1"/>
  <c r="N1335" i="1" s="1"/>
  <c r="O1331" i="1"/>
  <c r="L1331" i="1"/>
  <c r="N1331" i="1" s="1"/>
  <c r="O1327" i="1"/>
  <c r="L1327" i="1"/>
  <c r="N1327" i="1" s="1"/>
  <c r="O1323" i="1"/>
  <c r="L1323" i="1"/>
  <c r="N1323" i="1" s="1"/>
  <c r="O1319" i="1"/>
  <c r="L1319" i="1"/>
  <c r="N1319" i="1" s="1"/>
  <c r="O1315" i="1"/>
  <c r="L1315" i="1"/>
  <c r="N1315" i="1" s="1"/>
  <c r="O1311" i="1"/>
  <c r="L1311" i="1"/>
  <c r="N1311" i="1" s="1"/>
  <c r="O1307" i="1"/>
  <c r="L1307" i="1"/>
  <c r="N1307" i="1" s="1"/>
  <c r="O1303" i="1"/>
  <c r="L1303" i="1"/>
  <c r="N1303" i="1" s="1"/>
  <c r="O1299" i="1"/>
  <c r="L1299" i="1"/>
  <c r="N1299" i="1" s="1"/>
  <c r="O1295" i="1"/>
  <c r="L1295" i="1"/>
  <c r="N1295" i="1" s="1"/>
  <c r="O1291" i="1"/>
  <c r="L1291" i="1"/>
  <c r="N1291" i="1" s="1"/>
  <c r="O1287" i="1"/>
  <c r="L1287" i="1"/>
  <c r="N1287" i="1" s="1"/>
  <c r="O1283" i="1"/>
  <c r="L1283" i="1"/>
  <c r="N1283" i="1" s="1"/>
  <c r="O1279" i="1"/>
  <c r="L1279" i="1"/>
  <c r="N1279" i="1" s="1"/>
  <c r="O1275" i="1"/>
  <c r="L1275" i="1"/>
  <c r="N1275" i="1" s="1"/>
  <c r="O1271" i="1"/>
  <c r="L1271" i="1"/>
  <c r="N1271" i="1" s="1"/>
  <c r="O1267" i="1"/>
  <c r="L1267" i="1"/>
  <c r="N1267" i="1" s="1"/>
  <c r="O1263" i="1"/>
  <c r="L1263" i="1"/>
  <c r="N1263" i="1" s="1"/>
  <c r="O1259" i="1"/>
  <c r="L1259" i="1"/>
  <c r="N1259" i="1" s="1"/>
  <c r="O1255" i="1"/>
  <c r="L1255" i="1"/>
  <c r="N1255" i="1" s="1"/>
  <c r="O1251" i="1"/>
  <c r="L1251" i="1"/>
  <c r="N1251" i="1" s="1"/>
  <c r="O1247" i="1"/>
  <c r="L1247" i="1"/>
  <c r="N1247" i="1" s="1"/>
  <c r="O1243" i="1"/>
  <c r="L1243" i="1"/>
  <c r="N1243" i="1" s="1"/>
  <c r="O1239" i="1"/>
  <c r="L1239" i="1"/>
  <c r="N1239" i="1" s="1"/>
  <c r="O1235" i="1"/>
  <c r="L1235" i="1"/>
  <c r="N1235" i="1" s="1"/>
  <c r="O1231" i="1"/>
  <c r="L1231" i="1"/>
  <c r="N1231" i="1" s="1"/>
  <c r="O1227" i="1"/>
  <c r="L1227" i="1"/>
  <c r="N1227" i="1" s="1"/>
  <c r="O1223" i="1"/>
  <c r="L1223" i="1"/>
  <c r="N1223" i="1" s="1"/>
  <c r="O1219" i="1"/>
  <c r="L1219" i="1"/>
  <c r="N1219" i="1" s="1"/>
  <c r="O1215" i="1"/>
  <c r="L1215" i="1"/>
  <c r="N1215" i="1" s="1"/>
  <c r="O1211" i="1"/>
  <c r="L1211" i="1"/>
  <c r="N1211" i="1" s="1"/>
  <c r="O1207" i="1"/>
  <c r="L1207" i="1"/>
  <c r="N1207" i="1" s="1"/>
  <c r="O1203" i="1"/>
  <c r="L1203" i="1"/>
  <c r="N1203" i="1" s="1"/>
  <c r="O1199" i="1"/>
  <c r="L1199" i="1"/>
  <c r="N1199" i="1" s="1"/>
  <c r="O1195" i="1"/>
  <c r="L1195" i="1"/>
  <c r="N1195" i="1" s="1"/>
  <c r="O1191" i="1"/>
  <c r="L1191" i="1"/>
  <c r="N1191" i="1" s="1"/>
  <c r="O1187" i="1"/>
  <c r="L1187" i="1"/>
  <c r="N1187" i="1" s="1"/>
  <c r="O1183" i="1"/>
  <c r="L1183" i="1"/>
  <c r="N1183" i="1" s="1"/>
  <c r="O1179" i="1"/>
  <c r="L1179" i="1"/>
  <c r="N1179" i="1" s="1"/>
  <c r="O1175" i="1"/>
  <c r="L1175" i="1"/>
  <c r="N1175" i="1" s="1"/>
  <c r="O1171" i="1"/>
  <c r="L1171" i="1"/>
  <c r="N1171" i="1" s="1"/>
  <c r="O1167" i="1"/>
  <c r="L1167" i="1"/>
  <c r="N1167" i="1" s="1"/>
  <c r="O1163" i="1"/>
  <c r="L1163" i="1"/>
  <c r="N1163" i="1" s="1"/>
  <c r="O1159" i="1"/>
  <c r="L1159" i="1"/>
  <c r="N1159" i="1" s="1"/>
  <c r="O1155" i="1"/>
  <c r="L1155" i="1"/>
  <c r="N1155" i="1" s="1"/>
  <c r="O1151" i="1"/>
  <c r="L1151" i="1"/>
  <c r="N1151" i="1" s="1"/>
  <c r="O1147" i="1"/>
  <c r="L1147" i="1"/>
  <c r="N1147" i="1" s="1"/>
  <c r="O1143" i="1"/>
  <c r="L1143" i="1"/>
  <c r="N1143" i="1" s="1"/>
  <c r="O1139" i="1"/>
  <c r="L1139" i="1"/>
  <c r="N1139" i="1" s="1"/>
  <c r="O1135" i="1"/>
  <c r="L1135" i="1"/>
  <c r="N1135" i="1" s="1"/>
  <c r="O1131" i="1"/>
  <c r="L1131" i="1"/>
  <c r="N1131" i="1" s="1"/>
  <c r="O1127" i="1"/>
  <c r="L1127" i="1"/>
  <c r="N1127" i="1" s="1"/>
  <c r="O1123" i="1"/>
  <c r="L1123" i="1"/>
  <c r="N1123" i="1" s="1"/>
  <c r="O1119" i="1"/>
  <c r="L1119" i="1"/>
  <c r="N1119" i="1" s="1"/>
  <c r="O1115" i="1"/>
  <c r="L1115" i="1"/>
  <c r="N1115" i="1" s="1"/>
  <c r="O1111" i="1"/>
  <c r="L1111" i="1"/>
  <c r="N1111" i="1" s="1"/>
  <c r="O1107" i="1"/>
  <c r="L1107" i="1"/>
  <c r="N1107" i="1" s="1"/>
  <c r="O1103" i="1"/>
  <c r="L1103" i="1"/>
  <c r="N1103" i="1" s="1"/>
  <c r="O1099" i="1"/>
  <c r="L1099" i="1"/>
  <c r="N1099" i="1" s="1"/>
  <c r="O1095" i="1"/>
  <c r="L1095" i="1"/>
  <c r="N1095" i="1" s="1"/>
  <c r="O1091" i="1"/>
  <c r="L1091" i="1"/>
  <c r="N1091" i="1" s="1"/>
  <c r="O1087" i="1"/>
  <c r="L1087" i="1"/>
  <c r="N1087" i="1" s="1"/>
  <c r="O1083" i="1"/>
  <c r="L1083" i="1"/>
  <c r="N1083" i="1" s="1"/>
  <c r="O1079" i="1"/>
  <c r="L1079" i="1"/>
  <c r="N1079" i="1" s="1"/>
  <c r="O1075" i="1"/>
  <c r="L1075" i="1"/>
  <c r="N1075" i="1" s="1"/>
  <c r="O1071" i="1"/>
  <c r="L1071" i="1"/>
  <c r="N1071" i="1" s="1"/>
  <c r="O1067" i="1"/>
  <c r="L1067" i="1"/>
  <c r="N1067" i="1" s="1"/>
  <c r="O1063" i="1"/>
  <c r="L1063" i="1"/>
  <c r="N1063" i="1" s="1"/>
  <c r="O1059" i="1"/>
  <c r="L1059" i="1"/>
  <c r="N1059" i="1" s="1"/>
  <c r="O1055" i="1"/>
  <c r="L1055" i="1"/>
  <c r="N1055" i="1" s="1"/>
  <c r="O1051" i="1"/>
  <c r="L1051" i="1"/>
  <c r="N1051" i="1" s="1"/>
  <c r="O1047" i="1"/>
  <c r="L1047" i="1"/>
  <c r="N1047" i="1" s="1"/>
  <c r="O1043" i="1"/>
  <c r="L1043" i="1"/>
  <c r="N1043" i="1" s="1"/>
  <c r="O1039" i="1"/>
  <c r="L1039" i="1"/>
  <c r="N1039" i="1" s="1"/>
  <c r="O1035" i="1"/>
  <c r="L1035" i="1"/>
  <c r="N1035" i="1" s="1"/>
  <c r="O1031" i="1"/>
  <c r="L1031" i="1"/>
  <c r="N1031" i="1" s="1"/>
  <c r="O1027" i="1"/>
  <c r="L1027" i="1"/>
  <c r="N1027" i="1" s="1"/>
  <c r="O1023" i="1"/>
  <c r="L1023" i="1"/>
  <c r="N1023" i="1" s="1"/>
  <c r="O1019" i="1"/>
  <c r="L1019" i="1"/>
  <c r="N1019" i="1" s="1"/>
  <c r="O1015" i="1"/>
  <c r="L1015" i="1"/>
  <c r="N1015" i="1" s="1"/>
  <c r="O1011" i="1"/>
  <c r="L1011" i="1"/>
  <c r="N1011" i="1" s="1"/>
  <c r="O1007" i="1"/>
  <c r="L1007" i="1"/>
  <c r="N1007" i="1" s="1"/>
  <c r="O1003" i="1"/>
  <c r="L1003" i="1"/>
  <c r="N1003" i="1" s="1"/>
  <c r="O999" i="1"/>
  <c r="L999" i="1"/>
  <c r="N999" i="1" s="1"/>
  <c r="O995" i="1"/>
  <c r="L995" i="1"/>
  <c r="N995" i="1" s="1"/>
  <c r="O991" i="1"/>
  <c r="L991" i="1"/>
  <c r="N991" i="1" s="1"/>
  <c r="O987" i="1"/>
  <c r="L987" i="1"/>
  <c r="N987" i="1" s="1"/>
  <c r="O983" i="1"/>
  <c r="L983" i="1"/>
  <c r="N983" i="1" s="1"/>
  <c r="O979" i="1"/>
  <c r="L979" i="1"/>
  <c r="N979" i="1" s="1"/>
  <c r="O975" i="1"/>
  <c r="L975" i="1"/>
  <c r="N975" i="1" s="1"/>
  <c r="O971" i="1"/>
  <c r="L971" i="1"/>
  <c r="N971" i="1" s="1"/>
  <c r="O967" i="1"/>
  <c r="L967" i="1"/>
  <c r="N967" i="1" s="1"/>
  <c r="O963" i="1"/>
  <c r="L963" i="1"/>
  <c r="N963" i="1" s="1"/>
  <c r="O959" i="1"/>
  <c r="L959" i="1"/>
  <c r="N959" i="1" s="1"/>
  <c r="O955" i="1"/>
  <c r="L955" i="1"/>
  <c r="N955" i="1" s="1"/>
  <c r="O951" i="1"/>
  <c r="L951" i="1"/>
  <c r="N951" i="1" s="1"/>
  <c r="O947" i="1"/>
  <c r="L947" i="1"/>
  <c r="N947" i="1" s="1"/>
  <c r="O943" i="1"/>
  <c r="L943" i="1"/>
  <c r="N943" i="1" s="1"/>
  <c r="O939" i="1"/>
  <c r="L939" i="1"/>
  <c r="N939" i="1" s="1"/>
  <c r="O935" i="1"/>
  <c r="L935" i="1"/>
  <c r="N935" i="1" s="1"/>
  <c r="O931" i="1"/>
  <c r="L931" i="1"/>
  <c r="N931" i="1" s="1"/>
  <c r="O927" i="1"/>
  <c r="L927" i="1"/>
  <c r="N927" i="1" s="1"/>
  <c r="O923" i="1"/>
  <c r="L923" i="1"/>
  <c r="N923" i="1" s="1"/>
  <c r="O919" i="1"/>
  <c r="L919" i="1"/>
  <c r="N919" i="1" s="1"/>
  <c r="O915" i="1"/>
  <c r="L915" i="1"/>
  <c r="N915" i="1" s="1"/>
  <c r="O911" i="1"/>
  <c r="L911" i="1"/>
  <c r="N911" i="1" s="1"/>
  <c r="O907" i="1"/>
  <c r="L907" i="1"/>
  <c r="N907" i="1" s="1"/>
  <c r="O903" i="1"/>
  <c r="L903" i="1"/>
  <c r="N903" i="1" s="1"/>
  <c r="O899" i="1"/>
  <c r="L899" i="1"/>
  <c r="N899" i="1" s="1"/>
  <c r="O895" i="1"/>
  <c r="L895" i="1"/>
  <c r="N895" i="1" s="1"/>
  <c r="O891" i="1"/>
  <c r="L891" i="1"/>
  <c r="N891" i="1" s="1"/>
  <c r="O887" i="1"/>
  <c r="L887" i="1"/>
  <c r="N887" i="1" s="1"/>
  <c r="O883" i="1"/>
  <c r="L883" i="1"/>
  <c r="N883" i="1" s="1"/>
  <c r="O879" i="1"/>
  <c r="L879" i="1"/>
  <c r="N879" i="1" s="1"/>
  <c r="O875" i="1"/>
  <c r="L875" i="1"/>
  <c r="N875" i="1" s="1"/>
  <c r="O871" i="1"/>
  <c r="L871" i="1"/>
  <c r="N871" i="1" s="1"/>
  <c r="O867" i="1"/>
  <c r="L867" i="1"/>
  <c r="N867" i="1" s="1"/>
  <c r="O863" i="1"/>
  <c r="L863" i="1"/>
  <c r="N863" i="1" s="1"/>
  <c r="O859" i="1"/>
  <c r="L859" i="1"/>
  <c r="N859" i="1" s="1"/>
  <c r="O855" i="1"/>
  <c r="L855" i="1"/>
  <c r="N855" i="1" s="1"/>
  <c r="O851" i="1"/>
  <c r="L851" i="1"/>
  <c r="N851" i="1" s="1"/>
  <c r="O847" i="1"/>
  <c r="L847" i="1"/>
  <c r="N847" i="1" s="1"/>
  <c r="O843" i="1"/>
  <c r="L843" i="1"/>
  <c r="N843" i="1" s="1"/>
  <c r="O839" i="1"/>
  <c r="L839" i="1"/>
  <c r="N839" i="1" s="1"/>
  <c r="O835" i="1"/>
  <c r="L835" i="1"/>
  <c r="N835" i="1" s="1"/>
  <c r="O831" i="1"/>
  <c r="L831" i="1"/>
  <c r="N831" i="1" s="1"/>
  <c r="O827" i="1"/>
  <c r="L827" i="1"/>
  <c r="N827" i="1" s="1"/>
  <c r="O823" i="1"/>
  <c r="L823" i="1"/>
  <c r="N823" i="1" s="1"/>
  <c r="O819" i="1"/>
  <c r="L819" i="1"/>
  <c r="N819" i="1" s="1"/>
  <c r="O815" i="1"/>
  <c r="L815" i="1"/>
  <c r="N815" i="1" s="1"/>
  <c r="O811" i="1"/>
  <c r="L811" i="1"/>
  <c r="N811" i="1" s="1"/>
  <c r="O807" i="1"/>
  <c r="L807" i="1"/>
  <c r="N807" i="1" s="1"/>
  <c r="O803" i="1"/>
  <c r="L803" i="1"/>
  <c r="N803" i="1" s="1"/>
  <c r="O799" i="1"/>
  <c r="L799" i="1"/>
  <c r="N799" i="1" s="1"/>
  <c r="O795" i="1"/>
  <c r="L795" i="1"/>
  <c r="N795" i="1" s="1"/>
  <c r="O791" i="1"/>
  <c r="L791" i="1"/>
  <c r="N791" i="1" s="1"/>
  <c r="O787" i="1"/>
  <c r="L787" i="1"/>
  <c r="N787" i="1" s="1"/>
  <c r="O783" i="1"/>
  <c r="L783" i="1"/>
  <c r="N783" i="1" s="1"/>
  <c r="O779" i="1"/>
  <c r="L779" i="1"/>
  <c r="N779" i="1" s="1"/>
  <c r="O775" i="1"/>
  <c r="L775" i="1"/>
  <c r="N775" i="1" s="1"/>
  <c r="O771" i="1"/>
  <c r="L771" i="1"/>
  <c r="N771" i="1" s="1"/>
  <c r="O767" i="1"/>
  <c r="L767" i="1"/>
  <c r="N767" i="1" s="1"/>
  <c r="O763" i="1"/>
  <c r="L763" i="1"/>
  <c r="N763" i="1" s="1"/>
  <c r="O759" i="1"/>
  <c r="L759" i="1"/>
  <c r="N759" i="1" s="1"/>
  <c r="O755" i="1"/>
  <c r="L755" i="1"/>
  <c r="N755" i="1" s="1"/>
  <c r="O751" i="1"/>
  <c r="L751" i="1"/>
  <c r="N751" i="1" s="1"/>
  <c r="O747" i="1"/>
  <c r="L747" i="1"/>
  <c r="N747" i="1" s="1"/>
  <c r="O743" i="1"/>
  <c r="L743" i="1"/>
  <c r="N743" i="1" s="1"/>
  <c r="O739" i="1"/>
  <c r="L739" i="1"/>
  <c r="N739" i="1" s="1"/>
  <c r="O735" i="1"/>
  <c r="L735" i="1"/>
  <c r="N735" i="1" s="1"/>
  <c r="O731" i="1"/>
  <c r="L731" i="1"/>
  <c r="N731" i="1" s="1"/>
  <c r="O727" i="1"/>
  <c r="L727" i="1"/>
  <c r="N727" i="1" s="1"/>
  <c r="O723" i="1"/>
  <c r="L723" i="1"/>
  <c r="N723" i="1" s="1"/>
  <c r="O719" i="1"/>
  <c r="L719" i="1"/>
  <c r="N719" i="1" s="1"/>
  <c r="O715" i="1"/>
  <c r="L715" i="1"/>
  <c r="N715" i="1" s="1"/>
  <c r="O711" i="1"/>
  <c r="L711" i="1"/>
  <c r="N711" i="1" s="1"/>
  <c r="O707" i="1"/>
  <c r="L707" i="1"/>
  <c r="N707" i="1" s="1"/>
  <c r="O703" i="1"/>
  <c r="L703" i="1"/>
  <c r="N703" i="1" s="1"/>
  <c r="O699" i="1"/>
  <c r="L699" i="1"/>
  <c r="N699" i="1" s="1"/>
  <c r="O695" i="1"/>
  <c r="L695" i="1"/>
  <c r="N695" i="1" s="1"/>
  <c r="O691" i="1"/>
  <c r="L691" i="1"/>
  <c r="N691" i="1" s="1"/>
  <c r="O687" i="1"/>
  <c r="L687" i="1"/>
  <c r="N687" i="1" s="1"/>
  <c r="O683" i="1"/>
  <c r="L683" i="1"/>
  <c r="N683" i="1" s="1"/>
  <c r="O679" i="1"/>
  <c r="L679" i="1"/>
  <c r="N679" i="1" s="1"/>
  <c r="O675" i="1"/>
  <c r="L675" i="1"/>
  <c r="N675" i="1" s="1"/>
  <c r="O671" i="1"/>
  <c r="L671" i="1"/>
  <c r="N671" i="1" s="1"/>
  <c r="O667" i="1"/>
  <c r="L667" i="1"/>
  <c r="N667" i="1" s="1"/>
  <c r="O663" i="1"/>
  <c r="L663" i="1"/>
  <c r="N663" i="1" s="1"/>
  <c r="O659" i="1"/>
  <c r="L659" i="1"/>
  <c r="N659" i="1" s="1"/>
  <c r="O655" i="1"/>
  <c r="L655" i="1"/>
  <c r="N655" i="1" s="1"/>
  <c r="O651" i="1"/>
  <c r="L651" i="1"/>
  <c r="N651" i="1" s="1"/>
  <c r="O647" i="1"/>
  <c r="L647" i="1"/>
  <c r="N647" i="1" s="1"/>
  <c r="O643" i="1"/>
  <c r="L643" i="1"/>
  <c r="N643" i="1" s="1"/>
  <c r="O639" i="1"/>
  <c r="L639" i="1"/>
  <c r="N639" i="1" s="1"/>
  <c r="O635" i="1"/>
  <c r="L635" i="1"/>
  <c r="N635" i="1" s="1"/>
  <c r="O631" i="1"/>
  <c r="L631" i="1"/>
  <c r="N631" i="1" s="1"/>
  <c r="O627" i="1"/>
  <c r="L627" i="1"/>
  <c r="N627" i="1" s="1"/>
  <c r="O623" i="1"/>
  <c r="L623" i="1"/>
  <c r="N623" i="1" s="1"/>
  <c r="O619" i="1"/>
  <c r="L619" i="1"/>
  <c r="N619" i="1" s="1"/>
  <c r="O615" i="1"/>
  <c r="L615" i="1"/>
  <c r="N615" i="1" s="1"/>
  <c r="O611" i="1"/>
  <c r="L611" i="1"/>
  <c r="N611" i="1" s="1"/>
  <c r="O607" i="1"/>
  <c r="L607" i="1"/>
  <c r="N607" i="1" s="1"/>
  <c r="O603" i="1"/>
  <c r="L603" i="1"/>
  <c r="N603" i="1" s="1"/>
  <c r="O599" i="1"/>
  <c r="L599" i="1"/>
  <c r="N599" i="1" s="1"/>
  <c r="O595" i="1"/>
  <c r="L595" i="1"/>
  <c r="N595" i="1" s="1"/>
  <c r="O591" i="1"/>
  <c r="L591" i="1"/>
  <c r="N591" i="1" s="1"/>
  <c r="O587" i="1"/>
  <c r="L587" i="1"/>
  <c r="N587" i="1" s="1"/>
  <c r="O583" i="1"/>
  <c r="L583" i="1"/>
  <c r="N583" i="1" s="1"/>
  <c r="O579" i="1"/>
  <c r="L579" i="1"/>
  <c r="N579" i="1" s="1"/>
  <c r="O575" i="1"/>
  <c r="L575" i="1"/>
  <c r="N575" i="1" s="1"/>
  <c r="O571" i="1"/>
  <c r="L571" i="1"/>
  <c r="N571" i="1" s="1"/>
  <c r="O567" i="1"/>
  <c r="L567" i="1"/>
  <c r="N567" i="1" s="1"/>
  <c r="O563" i="1"/>
  <c r="L563" i="1"/>
  <c r="N563" i="1" s="1"/>
  <c r="O559" i="1"/>
  <c r="L559" i="1"/>
  <c r="N559" i="1" s="1"/>
  <c r="O555" i="1"/>
  <c r="L555" i="1"/>
  <c r="N555" i="1" s="1"/>
  <c r="O551" i="1"/>
  <c r="L551" i="1"/>
  <c r="N551" i="1" s="1"/>
  <c r="O547" i="1"/>
  <c r="L547" i="1"/>
  <c r="N547" i="1" s="1"/>
  <c r="O543" i="1"/>
  <c r="L543" i="1"/>
  <c r="N543" i="1" s="1"/>
  <c r="O539" i="1"/>
  <c r="L539" i="1"/>
  <c r="N539" i="1" s="1"/>
  <c r="O535" i="1"/>
  <c r="L535" i="1"/>
  <c r="N535" i="1" s="1"/>
  <c r="O531" i="1"/>
  <c r="L531" i="1"/>
  <c r="N531" i="1" s="1"/>
  <c r="O527" i="1"/>
  <c r="L527" i="1"/>
  <c r="N527" i="1" s="1"/>
  <c r="O523" i="1"/>
  <c r="L523" i="1"/>
  <c r="N523" i="1" s="1"/>
  <c r="O519" i="1"/>
  <c r="L519" i="1"/>
  <c r="N519" i="1" s="1"/>
  <c r="O515" i="1"/>
  <c r="L515" i="1"/>
  <c r="N515" i="1" s="1"/>
  <c r="O511" i="1"/>
  <c r="L511" i="1"/>
  <c r="N511" i="1" s="1"/>
  <c r="O507" i="1"/>
  <c r="L507" i="1"/>
  <c r="N507" i="1" s="1"/>
  <c r="O503" i="1"/>
  <c r="L503" i="1"/>
  <c r="N503" i="1" s="1"/>
  <c r="O499" i="1"/>
  <c r="L499" i="1"/>
  <c r="N499" i="1" s="1"/>
  <c r="O495" i="1"/>
  <c r="L495" i="1"/>
  <c r="N495" i="1" s="1"/>
  <c r="O491" i="1"/>
  <c r="L491" i="1"/>
  <c r="N491" i="1" s="1"/>
  <c r="O487" i="1"/>
  <c r="L487" i="1"/>
  <c r="N487" i="1" s="1"/>
  <c r="O483" i="1"/>
  <c r="L483" i="1"/>
  <c r="N483" i="1" s="1"/>
  <c r="O479" i="1"/>
  <c r="L479" i="1"/>
  <c r="N479" i="1" s="1"/>
  <c r="O475" i="1"/>
  <c r="L475" i="1"/>
  <c r="N475" i="1" s="1"/>
  <c r="O471" i="1"/>
  <c r="L471" i="1"/>
  <c r="N471" i="1" s="1"/>
  <c r="O467" i="1"/>
  <c r="L467" i="1"/>
  <c r="N467" i="1" s="1"/>
  <c r="O463" i="1"/>
  <c r="L463" i="1"/>
  <c r="N463" i="1" s="1"/>
  <c r="O459" i="1"/>
  <c r="L459" i="1"/>
  <c r="N459" i="1" s="1"/>
  <c r="O455" i="1"/>
  <c r="L455" i="1"/>
  <c r="N455" i="1" s="1"/>
  <c r="O451" i="1"/>
  <c r="L451" i="1"/>
  <c r="N451" i="1" s="1"/>
  <c r="O447" i="1"/>
  <c r="L447" i="1"/>
  <c r="N447" i="1" s="1"/>
  <c r="O443" i="1"/>
  <c r="L443" i="1"/>
  <c r="N443" i="1" s="1"/>
  <c r="O439" i="1"/>
  <c r="L439" i="1"/>
  <c r="N439" i="1" s="1"/>
  <c r="O435" i="1"/>
  <c r="L435" i="1"/>
  <c r="N435" i="1" s="1"/>
  <c r="O431" i="1"/>
  <c r="L431" i="1"/>
  <c r="N431" i="1" s="1"/>
  <c r="O427" i="1"/>
  <c r="L427" i="1"/>
  <c r="N427" i="1" s="1"/>
  <c r="O423" i="1"/>
  <c r="L423" i="1"/>
  <c r="N423" i="1" s="1"/>
  <c r="O419" i="1"/>
  <c r="L419" i="1"/>
  <c r="N419" i="1" s="1"/>
  <c r="O415" i="1"/>
  <c r="L415" i="1"/>
  <c r="N415" i="1" s="1"/>
  <c r="O411" i="1"/>
  <c r="L411" i="1"/>
  <c r="N411" i="1" s="1"/>
  <c r="O407" i="1"/>
  <c r="L407" i="1"/>
  <c r="N407" i="1" s="1"/>
  <c r="O403" i="1"/>
  <c r="L403" i="1"/>
  <c r="N403" i="1" s="1"/>
  <c r="O399" i="1"/>
  <c r="L399" i="1"/>
  <c r="N399" i="1" s="1"/>
  <c r="O395" i="1"/>
  <c r="L395" i="1"/>
  <c r="N395" i="1" s="1"/>
  <c r="O391" i="1"/>
  <c r="L391" i="1"/>
  <c r="N391" i="1" s="1"/>
  <c r="O387" i="1"/>
  <c r="L387" i="1"/>
  <c r="N387" i="1" s="1"/>
  <c r="O383" i="1"/>
  <c r="L383" i="1"/>
  <c r="N383" i="1" s="1"/>
  <c r="O379" i="1"/>
  <c r="L379" i="1"/>
  <c r="N379" i="1" s="1"/>
  <c r="O375" i="1"/>
  <c r="L375" i="1"/>
  <c r="N375" i="1" s="1"/>
  <c r="O371" i="1"/>
  <c r="L371" i="1"/>
  <c r="N371" i="1" s="1"/>
  <c r="O367" i="1"/>
  <c r="L367" i="1"/>
  <c r="N367" i="1" s="1"/>
  <c r="O363" i="1"/>
  <c r="L363" i="1"/>
  <c r="N363" i="1" s="1"/>
  <c r="O359" i="1"/>
  <c r="L359" i="1"/>
  <c r="N359" i="1" s="1"/>
  <c r="O355" i="1"/>
  <c r="L355" i="1"/>
  <c r="N355" i="1" s="1"/>
  <c r="O351" i="1"/>
  <c r="L351" i="1"/>
  <c r="N351" i="1" s="1"/>
  <c r="O347" i="1"/>
  <c r="L347" i="1"/>
  <c r="N347" i="1" s="1"/>
  <c r="O343" i="1"/>
  <c r="L343" i="1"/>
  <c r="N343" i="1" s="1"/>
  <c r="O339" i="1"/>
  <c r="L339" i="1"/>
  <c r="N339" i="1" s="1"/>
  <c r="O335" i="1"/>
  <c r="L335" i="1"/>
  <c r="N335" i="1" s="1"/>
  <c r="O331" i="1"/>
  <c r="L331" i="1"/>
  <c r="N331" i="1" s="1"/>
  <c r="O327" i="1"/>
  <c r="L327" i="1"/>
  <c r="N327" i="1" s="1"/>
  <c r="O323" i="1"/>
  <c r="L323" i="1"/>
  <c r="N323" i="1" s="1"/>
  <c r="O319" i="1"/>
  <c r="L319" i="1"/>
  <c r="N319" i="1" s="1"/>
  <c r="O315" i="1"/>
  <c r="L315" i="1"/>
  <c r="N315" i="1" s="1"/>
  <c r="O311" i="1"/>
  <c r="L311" i="1"/>
  <c r="N311" i="1" s="1"/>
  <c r="O307" i="1"/>
  <c r="L307" i="1"/>
  <c r="N307" i="1" s="1"/>
  <c r="O303" i="1"/>
  <c r="L303" i="1"/>
  <c r="N303" i="1" s="1"/>
  <c r="O299" i="1"/>
  <c r="L299" i="1"/>
  <c r="N299" i="1" s="1"/>
  <c r="O295" i="1"/>
  <c r="L295" i="1"/>
  <c r="N295" i="1" s="1"/>
  <c r="O291" i="1"/>
  <c r="L291" i="1"/>
  <c r="N291" i="1" s="1"/>
  <c r="O287" i="1"/>
  <c r="L287" i="1"/>
  <c r="N287" i="1" s="1"/>
  <c r="O283" i="1"/>
  <c r="L283" i="1"/>
  <c r="N283" i="1" s="1"/>
  <c r="O279" i="1"/>
  <c r="L279" i="1"/>
  <c r="N279" i="1" s="1"/>
  <c r="O275" i="1"/>
  <c r="L275" i="1"/>
  <c r="N275" i="1" s="1"/>
  <c r="O271" i="1"/>
  <c r="L271" i="1"/>
  <c r="N271" i="1" s="1"/>
  <c r="O267" i="1"/>
  <c r="L267" i="1"/>
  <c r="N267" i="1" s="1"/>
  <c r="O263" i="1"/>
  <c r="L263" i="1"/>
  <c r="N263" i="1" s="1"/>
  <c r="O259" i="1"/>
  <c r="L259" i="1"/>
  <c r="N259" i="1" s="1"/>
  <c r="O255" i="1"/>
  <c r="L255" i="1"/>
  <c r="N255" i="1" s="1"/>
  <c r="O251" i="1"/>
  <c r="L251" i="1"/>
  <c r="N251" i="1" s="1"/>
  <c r="O247" i="1"/>
  <c r="L247" i="1"/>
  <c r="N247" i="1" s="1"/>
  <c r="O243" i="1"/>
  <c r="L243" i="1"/>
  <c r="N243" i="1" s="1"/>
  <c r="O239" i="1"/>
  <c r="L239" i="1"/>
  <c r="N239" i="1" s="1"/>
  <c r="O235" i="1"/>
  <c r="L235" i="1"/>
  <c r="N235" i="1" s="1"/>
  <c r="O231" i="1"/>
  <c r="L231" i="1"/>
  <c r="N231" i="1" s="1"/>
  <c r="O227" i="1"/>
  <c r="L227" i="1"/>
  <c r="N227" i="1" s="1"/>
  <c r="O223" i="1"/>
  <c r="L223" i="1"/>
  <c r="N223" i="1" s="1"/>
  <c r="O219" i="1"/>
  <c r="L219" i="1"/>
  <c r="N219" i="1" s="1"/>
  <c r="O215" i="1"/>
  <c r="L215" i="1"/>
  <c r="N215" i="1" s="1"/>
  <c r="O211" i="1"/>
  <c r="L211" i="1"/>
  <c r="N211" i="1" s="1"/>
  <c r="O207" i="1"/>
  <c r="L207" i="1"/>
  <c r="N207" i="1" s="1"/>
  <c r="O203" i="1"/>
  <c r="L203" i="1"/>
  <c r="N203" i="1" s="1"/>
  <c r="O199" i="1"/>
  <c r="L199" i="1"/>
  <c r="N199" i="1" s="1"/>
  <c r="O195" i="1"/>
  <c r="L195" i="1"/>
  <c r="N195" i="1" s="1"/>
  <c r="O191" i="1"/>
  <c r="L191" i="1"/>
  <c r="N191" i="1" s="1"/>
  <c r="O187" i="1"/>
  <c r="L187" i="1"/>
  <c r="N187" i="1" s="1"/>
  <c r="O183" i="1"/>
  <c r="L183" i="1"/>
  <c r="N183" i="1" s="1"/>
  <c r="O179" i="1"/>
  <c r="L179" i="1"/>
  <c r="N179" i="1" s="1"/>
  <c r="O175" i="1"/>
  <c r="L175" i="1"/>
  <c r="N175" i="1" s="1"/>
  <c r="O171" i="1"/>
  <c r="L171" i="1"/>
  <c r="N171" i="1" s="1"/>
  <c r="O167" i="1"/>
  <c r="L167" i="1"/>
  <c r="N167" i="1" s="1"/>
  <c r="O163" i="1"/>
  <c r="L163" i="1"/>
  <c r="N163" i="1" s="1"/>
  <c r="O159" i="1"/>
  <c r="L159" i="1"/>
  <c r="N159" i="1" s="1"/>
  <c r="O155" i="1"/>
  <c r="L155" i="1"/>
  <c r="N155" i="1" s="1"/>
  <c r="O151" i="1"/>
  <c r="L151" i="1"/>
  <c r="N151" i="1" s="1"/>
  <c r="O147" i="1"/>
  <c r="L147" i="1"/>
  <c r="N147" i="1" s="1"/>
  <c r="O143" i="1"/>
  <c r="L143" i="1"/>
  <c r="N143" i="1" s="1"/>
  <c r="O139" i="1"/>
  <c r="L139" i="1"/>
  <c r="N139" i="1" s="1"/>
  <c r="O135" i="1"/>
  <c r="L135" i="1"/>
  <c r="N135" i="1" s="1"/>
  <c r="O131" i="1"/>
  <c r="L131" i="1"/>
  <c r="N131" i="1" s="1"/>
  <c r="O127" i="1"/>
  <c r="L127" i="1"/>
  <c r="N127" i="1" s="1"/>
  <c r="O123" i="1"/>
  <c r="L123" i="1"/>
  <c r="N123" i="1" s="1"/>
  <c r="O119" i="1"/>
  <c r="L119" i="1"/>
  <c r="N119" i="1" s="1"/>
  <c r="O115" i="1"/>
  <c r="L115" i="1"/>
  <c r="N115" i="1" s="1"/>
  <c r="O111" i="1"/>
  <c r="L111" i="1"/>
  <c r="N111" i="1" s="1"/>
  <c r="O107" i="1"/>
  <c r="L107" i="1"/>
  <c r="N107" i="1" s="1"/>
  <c r="O103" i="1"/>
  <c r="L103" i="1"/>
  <c r="N103" i="1" s="1"/>
  <c r="O99" i="1"/>
  <c r="L99" i="1"/>
  <c r="N99" i="1" s="1"/>
  <c r="O95" i="1"/>
  <c r="L95" i="1"/>
  <c r="N95" i="1" s="1"/>
  <c r="O91" i="1"/>
  <c r="L91" i="1"/>
  <c r="N91" i="1" s="1"/>
  <c r="O87" i="1"/>
  <c r="L87" i="1"/>
  <c r="N87" i="1" s="1"/>
  <c r="O83" i="1"/>
  <c r="L83" i="1"/>
  <c r="N83" i="1" s="1"/>
  <c r="O79" i="1"/>
  <c r="L79" i="1"/>
  <c r="N79" i="1" s="1"/>
  <c r="O75" i="1"/>
  <c r="L75" i="1"/>
  <c r="N75" i="1" s="1"/>
  <c r="O71" i="1"/>
  <c r="L71" i="1"/>
  <c r="N71" i="1" s="1"/>
  <c r="O67" i="1"/>
  <c r="L67" i="1"/>
  <c r="N67" i="1" s="1"/>
  <c r="L2393" i="1"/>
  <c r="N2393" i="1" s="1"/>
  <c r="L2389" i="1"/>
  <c r="N2389" i="1" s="1"/>
  <c r="L2385" i="1"/>
  <c r="N2385" i="1" s="1"/>
  <c r="L2381" i="1"/>
  <c r="N2381" i="1" s="1"/>
  <c r="L2377" i="1"/>
  <c r="N2377" i="1" s="1"/>
  <c r="L2373" i="1"/>
  <c r="N2373" i="1" s="1"/>
  <c r="L2369" i="1"/>
  <c r="N2369" i="1" s="1"/>
  <c r="L2365" i="1"/>
  <c r="N2365" i="1" s="1"/>
  <c r="L2361" i="1"/>
  <c r="N2361" i="1" s="1"/>
  <c r="L2357" i="1"/>
  <c r="N2357" i="1" s="1"/>
  <c r="L2353" i="1"/>
  <c r="N2353" i="1" s="1"/>
  <c r="L2349" i="1"/>
  <c r="N2349" i="1" s="1"/>
  <c r="L2345" i="1"/>
  <c r="N2345" i="1" s="1"/>
  <c r="L2341" i="1"/>
  <c r="N2341" i="1" s="1"/>
  <c r="L2337" i="1"/>
  <c r="N2337" i="1" s="1"/>
  <c r="L2333" i="1"/>
  <c r="N2333" i="1" s="1"/>
  <c r="L2329" i="1"/>
  <c r="N2329" i="1" s="1"/>
  <c r="L2325" i="1"/>
  <c r="N2325" i="1" s="1"/>
  <c r="L2321" i="1"/>
  <c r="N2321" i="1" s="1"/>
  <c r="L2317" i="1"/>
  <c r="N2317" i="1" s="1"/>
  <c r="L2313" i="1"/>
  <c r="N2313" i="1" s="1"/>
  <c r="L2309" i="1"/>
  <c r="N2309" i="1" s="1"/>
  <c r="L2305" i="1"/>
  <c r="N2305" i="1" s="1"/>
  <c r="L2301" i="1"/>
  <c r="N2301" i="1" s="1"/>
  <c r="L2297" i="1"/>
  <c r="N2297" i="1" s="1"/>
  <c r="L2293" i="1"/>
  <c r="N2293" i="1" s="1"/>
  <c r="L2289" i="1"/>
  <c r="N2289" i="1" s="1"/>
  <c r="L2285" i="1"/>
  <c r="N2285" i="1" s="1"/>
  <c r="L2281" i="1"/>
  <c r="N2281" i="1" s="1"/>
  <c r="L2277" i="1"/>
  <c r="N2277" i="1" s="1"/>
  <c r="L2273" i="1"/>
  <c r="N2273" i="1" s="1"/>
  <c r="L2269" i="1"/>
  <c r="N2269" i="1" s="1"/>
  <c r="L2265" i="1"/>
  <c r="N2265" i="1" s="1"/>
  <c r="L2261" i="1"/>
  <c r="N2261" i="1" s="1"/>
  <c r="L2257" i="1"/>
  <c r="N2257" i="1" s="1"/>
  <c r="L2253" i="1"/>
  <c r="N2253" i="1" s="1"/>
  <c r="L2249" i="1"/>
  <c r="N2249" i="1" s="1"/>
  <c r="L2245" i="1"/>
  <c r="N2245" i="1" s="1"/>
  <c r="L2241" i="1"/>
  <c r="N2241" i="1" s="1"/>
  <c r="L2237" i="1"/>
  <c r="N2237" i="1" s="1"/>
  <c r="L2233" i="1"/>
  <c r="N2233" i="1" s="1"/>
  <c r="L2229" i="1"/>
  <c r="N2229" i="1" s="1"/>
  <c r="L2225" i="1"/>
  <c r="N2225" i="1" s="1"/>
  <c r="L2221" i="1"/>
  <c r="N2221" i="1" s="1"/>
  <c r="L2217" i="1"/>
  <c r="N2217" i="1" s="1"/>
  <c r="L2213" i="1"/>
  <c r="N2213" i="1" s="1"/>
  <c r="L2209" i="1"/>
  <c r="N2209" i="1" s="1"/>
  <c r="L2205" i="1"/>
  <c r="N2205" i="1" s="1"/>
  <c r="L2201" i="1"/>
  <c r="N2201" i="1" s="1"/>
  <c r="L2197" i="1"/>
  <c r="N2197" i="1" s="1"/>
  <c r="L2193" i="1"/>
  <c r="N2193" i="1" s="1"/>
  <c r="L2189" i="1"/>
  <c r="N2189" i="1" s="1"/>
  <c r="L2185" i="1"/>
  <c r="N2185" i="1" s="1"/>
  <c r="L2181" i="1"/>
  <c r="N2181" i="1" s="1"/>
  <c r="L2177" i="1"/>
  <c r="N2177" i="1" s="1"/>
  <c r="L2173" i="1"/>
  <c r="N2173" i="1" s="1"/>
  <c r="L2169" i="1"/>
  <c r="N2169" i="1" s="1"/>
  <c r="L2165" i="1"/>
  <c r="N2165" i="1" s="1"/>
  <c r="L2161" i="1"/>
  <c r="N2161" i="1" s="1"/>
  <c r="L2157" i="1"/>
  <c r="N2157" i="1" s="1"/>
  <c r="L2153" i="1"/>
  <c r="N2153" i="1" s="1"/>
  <c r="L2149" i="1"/>
  <c r="N2149" i="1" s="1"/>
  <c r="L2145" i="1"/>
  <c r="N2145" i="1" s="1"/>
  <c r="L2141" i="1"/>
  <c r="N2141" i="1" s="1"/>
  <c r="L2137" i="1"/>
  <c r="N2137" i="1" s="1"/>
  <c r="L2133" i="1"/>
  <c r="N2133" i="1" s="1"/>
  <c r="L2129" i="1"/>
  <c r="N2129" i="1" s="1"/>
  <c r="L2125" i="1"/>
  <c r="N2125" i="1" s="1"/>
  <c r="L2121" i="1"/>
  <c r="N2121" i="1" s="1"/>
  <c r="L2117" i="1"/>
  <c r="N2117" i="1" s="1"/>
  <c r="L2113" i="1"/>
  <c r="N2113" i="1" s="1"/>
  <c r="L2109" i="1"/>
  <c r="N2109" i="1" s="1"/>
  <c r="L2105" i="1"/>
  <c r="N2105" i="1" s="1"/>
  <c r="L2101" i="1"/>
  <c r="N2101" i="1" s="1"/>
  <c r="L2097" i="1"/>
  <c r="N2097" i="1" s="1"/>
  <c r="L2093" i="1"/>
  <c r="N2093" i="1" s="1"/>
  <c r="L2089" i="1"/>
  <c r="N2089" i="1" s="1"/>
  <c r="L2085" i="1"/>
  <c r="N2085" i="1" s="1"/>
  <c r="L2081" i="1"/>
  <c r="N2081" i="1" s="1"/>
  <c r="L2077" i="1"/>
  <c r="N2077" i="1" s="1"/>
  <c r="L2073" i="1"/>
  <c r="N2073" i="1" s="1"/>
  <c r="L2069" i="1"/>
  <c r="N2069" i="1" s="1"/>
  <c r="L2065" i="1"/>
  <c r="N2065" i="1" s="1"/>
  <c r="L2061" i="1"/>
  <c r="N2061" i="1" s="1"/>
  <c r="L2057" i="1"/>
  <c r="N2057" i="1" s="1"/>
  <c r="L2053" i="1"/>
  <c r="N2053" i="1" s="1"/>
  <c r="L2049" i="1"/>
  <c r="N2049" i="1" s="1"/>
  <c r="L2045" i="1"/>
  <c r="N2045" i="1" s="1"/>
  <c r="L2041" i="1"/>
  <c r="N2041" i="1" s="1"/>
  <c r="L2037" i="1"/>
  <c r="N2037" i="1" s="1"/>
  <c r="L2033" i="1"/>
  <c r="N2033" i="1" s="1"/>
  <c r="L2029" i="1"/>
  <c r="N2029" i="1" s="1"/>
  <c r="L2025" i="1"/>
  <c r="N2025" i="1" s="1"/>
  <c r="L2021" i="1"/>
  <c r="N2021" i="1" s="1"/>
  <c r="L2017" i="1"/>
  <c r="N2017" i="1" s="1"/>
  <c r="L2013" i="1"/>
  <c r="N2013" i="1" s="1"/>
  <c r="L2009" i="1"/>
  <c r="N2009" i="1" s="1"/>
  <c r="L2005" i="1"/>
  <c r="N2005" i="1" s="1"/>
  <c r="L2001" i="1"/>
  <c r="N2001" i="1" s="1"/>
  <c r="L1997" i="1"/>
  <c r="N1997" i="1" s="1"/>
  <c r="L1993" i="1"/>
  <c r="N1993" i="1" s="1"/>
  <c r="L1989" i="1"/>
  <c r="N1989" i="1" s="1"/>
  <c r="L1985" i="1"/>
  <c r="N1985" i="1" s="1"/>
  <c r="L1981" i="1"/>
  <c r="N1981" i="1" s="1"/>
  <c r="L1977" i="1"/>
  <c r="N1977" i="1" s="1"/>
  <c r="L1973" i="1"/>
  <c r="N1973" i="1" s="1"/>
  <c r="L1969" i="1"/>
  <c r="N1969" i="1" s="1"/>
  <c r="L1965" i="1"/>
  <c r="N1965" i="1" s="1"/>
  <c r="L1961" i="1"/>
  <c r="N1961" i="1" s="1"/>
  <c r="L1957" i="1"/>
  <c r="N1957" i="1" s="1"/>
  <c r="L1953" i="1"/>
  <c r="N1953" i="1" s="1"/>
  <c r="L1949" i="1"/>
  <c r="N1949" i="1" s="1"/>
  <c r="L1945" i="1"/>
  <c r="N1945" i="1" s="1"/>
  <c r="L1941" i="1"/>
  <c r="N1941" i="1" s="1"/>
  <c r="L1937" i="1"/>
  <c r="N1937" i="1" s="1"/>
  <c r="L1933" i="1"/>
  <c r="N1933" i="1" s="1"/>
  <c r="L1929" i="1"/>
  <c r="N1929" i="1" s="1"/>
  <c r="L1925" i="1"/>
  <c r="N1925" i="1" s="1"/>
  <c r="L1921" i="1"/>
  <c r="N1921" i="1" s="1"/>
  <c r="L1917" i="1"/>
  <c r="N1917" i="1" s="1"/>
  <c r="L1913" i="1"/>
  <c r="N1913" i="1" s="1"/>
  <c r="L1909" i="1"/>
  <c r="N1909" i="1" s="1"/>
  <c r="L1905" i="1"/>
  <c r="N1905" i="1" s="1"/>
  <c r="L1897" i="1"/>
  <c r="N1897" i="1" s="1"/>
  <c r="L1889" i="1"/>
  <c r="N1889" i="1" s="1"/>
  <c r="L1881" i="1"/>
  <c r="N1881" i="1" s="1"/>
  <c r="L1873" i="1"/>
  <c r="N1873" i="1" s="1"/>
  <c r="L1865" i="1"/>
  <c r="N1865" i="1" s="1"/>
  <c r="L1857" i="1"/>
  <c r="N1857" i="1" s="1"/>
  <c r="L1849" i="1"/>
  <c r="N1849" i="1" s="1"/>
  <c r="L1841" i="1"/>
  <c r="N1841" i="1" s="1"/>
  <c r="L1833" i="1"/>
  <c r="N1833" i="1" s="1"/>
  <c r="L1825" i="1"/>
  <c r="N1825" i="1" s="1"/>
  <c r="L1817" i="1"/>
  <c r="N1817" i="1" s="1"/>
  <c r="L1809" i="1"/>
  <c r="N1809" i="1" s="1"/>
  <c r="L1801" i="1"/>
  <c r="N1801" i="1" s="1"/>
  <c r="L1793" i="1"/>
  <c r="N1793" i="1" s="1"/>
  <c r="L1785" i="1"/>
  <c r="N1785" i="1" s="1"/>
  <c r="L1777" i="1"/>
  <c r="N1777" i="1" s="1"/>
  <c r="L1769" i="1"/>
  <c r="N1769" i="1" s="1"/>
  <c r="L1761" i="1"/>
  <c r="N1761" i="1" s="1"/>
  <c r="L1753" i="1"/>
  <c r="N1753" i="1" s="1"/>
  <c r="L1745" i="1"/>
  <c r="N1745" i="1" s="1"/>
  <c r="L1737" i="1"/>
  <c r="N1737" i="1" s="1"/>
  <c r="L1729" i="1"/>
  <c r="N1729" i="1" s="1"/>
  <c r="L1721" i="1"/>
  <c r="N1721" i="1" s="1"/>
  <c r="L1713" i="1"/>
  <c r="N1713" i="1" s="1"/>
  <c r="L1705" i="1"/>
  <c r="N1705" i="1" s="1"/>
  <c r="L1697" i="1"/>
  <c r="N1697" i="1" s="1"/>
  <c r="L1689" i="1"/>
  <c r="N1689" i="1" s="1"/>
  <c r="L1681" i="1"/>
  <c r="N1681" i="1" s="1"/>
  <c r="L1673" i="1"/>
  <c r="N1673" i="1" s="1"/>
  <c r="L1665" i="1"/>
  <c r="N1665" i="1" s="1"/>
  <c r="L1657" i="1"/>
  <c r="N1657" i="1" s="1"/>
  <c r="L1649" i="1"/>
  <c r="N1649" i="1" s="1"/>
  <c r="O62" i="1"/>
  <c r="L62" i="1"/>
  <c r="N62" i="1" s="1"/>
  <c r="O58" i="1"/>
  <c r="L58" i="1"/>
  <c r="N58" i="1" s="1"/>
  <c r="O54" i="1"/>
  <c r="L54" i="1"/>
  <c r="N54" i="1" s="1"/>
  <c r="O50" i="1"/>
  <c r="L50" i="1"/>
  <c r="N50" i="1" s="1"/>
  <c r="O46" i="1"/>
  <c r="L46" i="1"/>
  <c r="N46" i="1" s="1"/>
  <c r="O42" i="1"/>
  <c r="L42" i="1"/>
  <c r="N42" i="1" s="1"/>
  <c r="O38" i="1"/>
  <c r="L38" i="1"/>
  <c r="N38" i="1" s="1"/>
  <c r="O34" i="1"/>
  <c r="L34" i="1"/>
  <c r="N34" i="1" s="1"/>
  <c r="O30" i="1"/>
  <c r="L30" i="1"/>
  <c r="N30" i="1" s="1"/>
  <c r="O26" i="1"/>
  <c r="L26" i="1"/>
  <c r="N26" i="1" s="1"/>
  <c r="O22" i="1"/>
  <c r="L22" i="1"/>
  <c r="N22" i="1" s="1"/>
  <c r="O18" i="1"/>
  <c r="L18" i="1"/>
  <c r="N18" i="1" s="1"/>
  <c r="O14" i="1"/>
  <c r="L14" i="1"/>
  <c r="N14" i="1" s="1"/>
  <c r="O10" i="1"/>
  <c r="L10" i="1"/>
  <c r="N10" i="1" s="1"/>
  <c r="O6" i="1"/>
  <c r="L6" i="1"/>
  <c r="N6" i="1" s="1"/>
  <c r="O65" i="1"/>
  <c r="L65" i="1"/>
  <c r="N65" i="1" s="1"/>
  <c r="O1902" i="1"/>
  <c r="L1902" i="1"/>
  <c r="N1902" i="1" s="1"/>
  <c r="O1898" i="1"/>
  <c r="L1898" i="1"/>
  <c r="N1898" i="1" s="1"/>
  <c r="O1894" i="1"/>
  <c r="L1894" i="1"/>
  <c r="N1894" i="1" s="1"/>
  <c r="O1890" i="1"/>
  <c r="L1890" i="1"/>
  <c r="N1890" i="1" s="1"/>
  <c r="O1886" i="1"/>
  <c r="L1886" i="1"/>
  <c r="N1886" i="1" s="1"/>
  <c r="O1882" i="1"/>
  <c r="L1882" i="1"/>
  <c r="N1882" i="1" s="1"/>
  <c r="O1878" i="1"/>
  <c r="L1878" i="1"/>
  <c r="N1878" i="1" s="1"/>
  <c r="O1874" i="1"/>
  <c r="L1874" i="1"/>
  <c r="N1874" i="1" s="1"/>
  <c r="O1870" i="1"/>
  <c r="L1870" i="1"/>
  <c r="N1870" i="1" s="1"/>
  <c r="O1866" i="1"/>
  <c r="L1866" i="1"/>
  <c r="N1866" i="1" s="1"/>
  <c r="O1862" i="1"/>
  <c r="L1862" i="1"/>
  <c r="N1862" i="1" s="1"/>
  <c r="O1858" i="1"/>
  <c r="L1858" i="1"/>
  <c r="N1858" i="1" s="1"/>
  <c r="O1854" i="1"/>
  <c r="L1854" i="1"/>
  <c r="N1854" i="1" s="1"/>
  <c r="O1850" i="1"/>
  <c r="L1850" i="1"/>
  <c r="N1850" i="1" s="1"/>
  <c r="O1846" i="1"/>
  <c r="L1846" i="1"/>
  <c r="N1846" i="1" s="1"/>
  <c r="O1842" i="1"/>
  <c r="L1842" i="1"/>
  <c r="N1842" i="1" s="1"/>
  <c r="O1838" i="1"/>
  <c r="L1838" i="1"/>
  <c r="N1838" i="1" s="1"/>
  <c r="O1834" i="1"/>
  <c r="L1834" i="1"/>
  <c r="N1834" i="1" s="1"/>
  <c r="O1830" i="1"/>
  <c r="L1830" i="1"/>
  <c r="N1830" i="1" s="1"/>
  <c r="O1826" i="1"/>
  <c r="L1826" i="1"/>
  <c r="N1826" i="1" s="1"/>
  <c r="O1822" i="1"/>
  <c r="L1822" i="1"/>
  <c r="N1822" i="1" s="1"/>
  <c r="O1818" i="1"/>
  <c r="L1818" i="1"/>
  <c r="N1818" i="1" s="1"/>
  <c r="O1814" i="1"/>
  <c r="L1814" i="1"/>
  <c r="N1814" i="1" s="1"/>
  <c r="O1810" i="1"/>
  <c r="L1810" i="1"/>
  <c r="N1810" i="1" s="1"/>
  <c r="O1806" i="1"/>
  <c r="L1806" i="1"/>
  <c r="N1806" i="1" s="1"/>
  <c r="O1802" i="1"/>
  <c r="L1802" i="1"/>
  <c r="N1802" i="1" s="1"/>
  <c r="O1798" i="1"/>
  <c r="L1798" i="1"/>
  <c r="N1798" i="1" s="1"/>
  <c r="O1794" i="1"/>
  <c r="L1794" i="1"/>
  <c r="N1794" i="1" s="1"/>
  <c r="O1790" i="1"/>
  <c r="L1790" i="1"/>
  <c r="N1790" i="1" s="1"/>
  <c r="O1786" i="1"/>
  <c r="L1786" i="1"/>
  <c r="N1786" i="1" s="1"/>
  <c r="O1782" i="1"/>
  <c r="L1782" i="1"/>
  <c r="N1782" i="1" s="1"/>
  <c r="O1778" i="1"/>
  <c r="L1778" i="1"/>
  <c r="N1778" i="1" s="1"/>
  <c r="O1774" i="1"/>
  <c r="L1774" i="1"/>
  <c r="N1774" i="1" s="1"/>
  <c r="O1770" i="1"/>
  <c r="L1770" i="1"/>
  <c r="N1770" i="1" s="1"/>
  <c r="O1766" i="1"/>
  <c r="L1766" i="1"/>
  <c r="N1766" i="1" s="1"/>
  <c r="O1762" i="1"/>
  <c r="L1762" i="1"/>
  <c r="N1762" i="1" s="1"/>
  <c r="O1758" i="1"/>
  <c r="L1758" i="1"/>
  <c r="N1758" i="1" s="1"/>
  <c r="O1754" i="1"/>
  <c r="L1754" i="1"/>
  <c r="N1754" i="1" s="1"/>
  <c r="O1750" i="1"/>
  <c r="L1750" i="1"/>
  <c r="N1750" i="1" s="1"/>
  <c r="O1746" i="1"/>
  <c r="L1746" i="1"/>
  <c r="N1746" i="1" s="1"/>
  <c r="O1742" i="1"/>
  <c r="L1742" i="1"/>
  <c r="N1742" i="1" s="1"/>
  <c r="O1738" i="1"/>
  <c r="L1738" i="1"/>
  <c r="N1738" i="1" s="1"/>
  <c r="O1734" i="1"/>
  <c r="L1734" i="1"/>
  <c r="N1734" i="1" s="1"/>
  <c r="O1730" i="1"/>
  <c r="L1730" i="1"/>
  <c r="N1730" i="1" s="1"/>
  <c r="O1726" i="1"/>
  <c r="L1726" i="1"/>
  <c r="N1726" i="1" s="1"/>
  <c r="O1722" i="1"/>
  <c r="L1722" i="1"/>
  <c r="N1722" i="1" s="1"/>
  <c r="O1718" i="1"/>
  <c r="L1718" i="1"/>
  <c r="N1718" i="1" s="1"/>
  <c r="O1714" i="1"/>
  <c r="L1714" i="1"/>
  <c r="N1714" i="1" s="1"/>
  <c r="O1710" i="1"/>
  <c r="L1710" i="1"/>
  <c r="N1710" i="1" s="1"/>
  <c r="O1706" i="1"/>
  <c r="L1706" i="1"/>
  <c r="N1706" i="1" s="1"/>
  <c r="O1702" i="1"/>
  <c r="L1702" i="1"/>
  <c r="N1702" i="1" s="1"/>
  <c r="O1698" i="1"/>
  <c r="L1698" i="1"/>
  <c r="N1698" i="1" s="1"/>
  <c r="O1694" i="1"/>
  <c r="L1694" i="1"/>
  <c r="N1694" i="1" s="1"/>
  <c r="O1690" i="1"/>
  <c r="L1690" i="1"/>
  <c r="N1690" i="1" s="1"/>
  <c r="O1686" i="1"/>
  <c r="L1686" i="1"/>
  <c r="N1686" i="1" s="1"/>
  <c r="O1682" i="1"/>
  <c r="L1682" i="1"/>
  <c r="N1682" i="1" s="1"/>
  <c r="O1678" i="1"/>
  <c r="L1678" i="1"/>
  <c r="N1678" i="1" s="1"/>
  <c r="O1674" i="1"/>
  <c r="L1674" i="1"/>
  <c r="N1674" i="1" s="1"/>
  <c r="O1670" i="1"/>
  <c r="L1670" i="1"/>
  <c r="N1670" i="1" s="1"/>
  <c r="O1666" i="1"/>
  <c r="L1666" i="1"/>
  <c r="N1666" i="1" s="1"/>
  <c r="O1662" i="1"/>
  <c r="L1662" i="1"/>
  <c r="N1662" i="1" s="1"/>
  <c r="O1658" i="1"/>
  <c r="L1658" i="1"/>
  <c r="N1658" i="1" s="1"/>
  <c r="O1654" i="1"/>
  <c r="L1654" i="1"/>
  <c r="N1654" i="1" s="1"/>
  <c r="O1650" i="1"/>
  <c r="L1650" i="1"/>
  <c r="N1650" i="1" s="1"/>
  <c r="O1646" i="1"/>
  <c r="L1646" i="1"/>
  <c r="N1646" i="1" s="1"/>
  <c r="O1642" i="1"/>
  <c r="L1642" i="1"/>
  <c r="N1642" i="1" s="1"/>
  <c r="O1638" i="1"/>
  <c r="L1638" i="1"/>
  <c r="N1638" i="1" s="1"/>
  <c r="O1634" i="1"/>
  <c r="L1634" i="1"/>
  <c r="N1634" i="1" s="1"/>
  <c r="O1630" i="1"/>
  <c r="L1630" i="1"/>
  <c r="N1630" i="1" s="1"/>
  <c r="O1626" i="1"/>
  <c r="L1626" i="1"/>
  <c r="N1626" i="1" s="1"/>
  <c r="O1622" i="1"/>
  <c r="L1622" i="1"/>
  <c r="N1622" i="1" s="1"/>
  <c r="O1618" i="1"/>
  <c r="L1618" i="1"/>
  <c r="N1618" i="1" s="1"/>
  <c r="O1614" i="1"/>
  <c r="L1614" i="1"/>
  <c r="N1614" i="1" s="1"/>
  <c r="O1610" i="1"/>
  <c r="L1610" i="1"/>
  <c r="N1610" i="1" s="1"/>
  <c r="O1606" i="1"/>
  <c r="L1606" i="1"/>
  <c r="N1606" i="1" s="1"/>
  <c r="O1602" i="1"/>
  <c r="L1602" i="1"/>
  <c r="N1602" i="1" s="1"/>
  <c r="O1598" i="1"/>
  <c r="L1598" i="1"/>
  <c r="N1598" i="1" s="1"/>
  <c r="O1594" i="1"/>
  <c r="L1594" i="1"/>
  <c r="N1594" i="1" s="1"/>
  <c r="O1590" i="1"/>
  <c r="L1590" i="1"/>
  <c r="N1590" i="1" s="1"/>
  <c r="O1586" i="1"/>
  <c r="L1586" i="1"/>
  <c r="N1586" i="1" s="1"/>
  <c r="O1582" i="1"/>
  <c r="L1582" i="1"/>
  <c r="N1582" i="1" s="1"/>
  <c r="O1578" i="1"/>
  <c r="L1578" i="1"/>
  <c r="N1578" i="1" s="1"/>
  <c r="O1574" i="1"/>
  <c r="L1574" i="1"/>
  <c r="N1574" i="1" s="1"/>
  <c r="O1570" i="1"/>
  <c r="L1570" i="1"/>
  <c r="N1570" i="1" s="1"/>
  <c r="O1566" i="1"/>
  <c r="L1566" i="1"/>
  <c r="N1566" i="1" s="1"/>
  <c r="O1562" i="1"/>
  <c r="L1562" i="1"/>
  <c r="N1562" i="1" s="1"/>
  <c r="O1558" i="1"/>
  <c r="L1558" i="1"/>
  <c r="N1558" i="1" s="1"/>
  <c r="O1554" i="1"/>
  <c r="L1554" i="1"/>
  <c r="N1554" i="1" s="1"/>
  <c r="O1550" i="1"/>
  <c r="L1550" i="1"/>
  <c r="N1550" i="1" s="1"/>
  <c r="O1546" i="1"/>
  <c r="L1546" i="1"/>
  <c r="N1546" i="1" s="1"/>
  <c r="O1542" i="1"/>
  <c r="L1542" i="1"/>
  <c r="N1542" i="1" s="1"/>
  <c r="O1538" i="1"/>
  <c r="L1538" i="1"/>
  <c r="N1538" i="1" s="1"/>
  <c r="O1534" i="1"/>
  <c r="L1534" i="1"/>
  <c r="N1534" i="1" s="1"/>
  <c r="O1530" i="1"/>
  <c r="L1530" i="1"/>
  <c r="N1530" i="1" s="1"/>
  <c r="O1526" i="1"/>
  <c r="L1526" i="1"/>
  <c r="N1526" i="1" s="1"/>
  <c r="O1522" i="1"/>
  <c r="L1522" i="1"/>
  <c r="N1522" i="1" s="1"/>
  <c r="O1518" i="1"/>
  <c r="L1518" i="1"/>
  <c r="N1518" i="1" s="1"/>
  <c r="O1514" i="1"/>
  <c r="L1514" i="1"/>
  <c r="N1514" i="1" s="1"/>
  <c r="O1510" i="1"/>
  <c r="L1510" i="1"/>
  <c r="N1510" i="1" s="1"/>
  <c r="O1506" i="1"/>
  <c r="L1506" i="1"/>
  <c r="N1506" i="1" s="1"/>
  <c r="O1502" i="1"/>
  <c r="L1502" i="1"/>
  <c r="N1502" i="1" s="1"/>
  <c r="O1498" i="1"/>
  <c r="L1498" i="1"/>
  <c r="N1498" i="1" s="1"/>
  <c r="O1494" i="1"/>
  <c r="L1494" i="1"/>
  <c r="N1494" i="1" s="1"/>
  <c r="O1490" i="1"/>
  <c r="L1490" i="1"/>
  <c r="N1490" i="1" s="1"/>
  <c r="O1486" i="1"/>
  <c r="L1486" i="1"/>
  <c r="N1486" i="1" s="1"/>
  <c r="O1482" i="1"/>
  <c r="L1482" i="1"/>
  <c r="N1482" i="1" s="1"/>
  <c r="O1478" i="1"/>
  <c r="L1478" i="1"/>
  <c r="N1478" i="1" s="1"/>
  <c r="O1474" i="1"/>
  <c r="L1474" i="1"/>
  <c r="N1474" i="1" s="1"/>
  <c r="O1470" i="1"/>
  <c r="L1470" i="1"/>
  <c r="N1470" i="1" s="1"/>
  <c r="O1466" i="1"/>
  <c r="L1466" i="1"/>
  <c r="N1466" i="1" s="1"/>
  <c r="O1462" i="1"/>
  <c r="L1462" i="1"/>
  <c r="N1462" i="1" s="1"/>
  <c r="O1458" i="1"/>
  <c r="L1458" i="1"/>
  <c r="N1458" i="1" s="1"/>
  <c r="O1454" i="1"/>
  <c r="L1454" i="1"/>
  <c r="N1454" i="1" s="1"/>
  <c r="O1450" i="1"/>
  <c r="L1450" i="1"/>
  <c r="N1450" i="1" s="1"/>
  <c r="O1446" i="1"/>
  <c r="L1446" i="1"/>
  <c r="N1446" i="1" s="1"/>
  <c r="O1442" i="1"/>
  <c r="L1442" i="1"/>
  <c r="N1442" i="1" s="1"/>
  <c r="O1438" i="1"/>
  <c r="L1438" i="1"/>
  <c r="N1438" i="1" s="1"/>
  <c r="O1434" i="1"/>
  <c r="L1434" i="1"/>
  <c r="N1434" i="1" s="1"/>
  <c r="O1430" i="1"/>
  <c r="L1430" i="1"/>
  <c r="N1430" i="1" s="1"/>
  <c r="O1426" i="1"/>
  <c r="L1426" i="1"/>
  <c r="N1426" i="1" s="1"/>
  <c r="O1422" i="1"/>
  <c r="L1422" i="1"/>
  <c r="N1422" i="1" s="1"/>
  <c r="O1418" i="1"/>
  <c r="L1418" i="1"/>
  <c r="N1418" i="1" s="1"/>
  <c r="O1414" i="1"/>
  <c r="L1414" i="1"/>
  <c r="N1414" i="1" s="1"/>
  <c r="O1410" i="1"/>
  <c r="L1410" i="1"/>
  <c r="N1410" i="1" s="1"/>
  <c r="O1406" i="1"/>
  <c r="L1406" i="1"/>
  <c r="N1406" i="1" s="1"/>
  <c r="O1402" i="1"/>
  <c r="L1402" i="1"/>
  <c r="N1402" i="1" s="1"/>
  <c r="O1398" i="1"/>
  <c r="L1398" i="1"/>
  <c r="N1398" i="1" s="1"/>
  <c r="O1394" i="1"/>
  <c r="L1394" i="1"/>
  <c r="N1394" i="1" s="1"/>
  <c r="O1390" i="1"/>
  <c r="L1390" i="1"/>
  <c r="N1390" i="1" s="1"/>
  <c r="O1386" i="1"/>
  <c r="L1386" i="1"/>
  <c r="N1386" i="1" s="1"/>
  <c r="O1382" i="1"/>
  <c r="L1382" i="1"/>
  <c r="N1382" i="1" s="1"/>
  <c r="O1378" i="1"/>
  <c r="L1378" i="1"/>
  <c r="N1378" i="1" s="1"/>
  <c r="O1374" i="1"/>
  <c r="L1374" i="1"/>
  <c r="N1374" i="1" s="1"/>
  <c r="O1370" i="1"/>
  <c r="L1370" i="1"/>
  <c r="N1370" i="1" s="1"/>
  <c r="O1366" i="1"/>
  <c r="L1366" i="1"/>
  <c r="N1366" i="1" s="1"/>
  <c r="O1362" i="1"/>
  <c r="L1362" i="1"/>
  <c r="N1362" i="1" s="1"/>
  <c r="O1358" i="1"/>
  <c r="L1358" i="1"/>
  <c r="N1358" i="1" s="1"/>
  <c r="O1354" i="1"/>
  <c r="L1354" i="1"/>
  <c r="N1354" i="1" s="1"/>
  <c r="O1350" i="1"/>
  <c r="L1350" i="1"/>
  <c r="N1350" i="1" s="1"/>
  <c r="O1346" i="1"/>
  <c r="L1346" i="1"/>
  <c r="N1346" i="1" s="1"/>
  <c r="O1342" i="1"/>
  <c r="L1342" i="1"/>
  <c r="N1342" i="1" s="1"/>
  <c r="O1338" i="1"/>
  <c r="L1338" i="1"/>
  <c r="N1338" i="1" s="1"/>
  <c r="O1334" i="1"/>
  <c r="L1334" i="1"/>
  <c r="N1334" i="1" s="1"/>
  <c r="O1330" i="1"/>
  <c r="L1330" i="1"/>
  <c r="N1330" i="1" s="1"/>
  <c r="O1326" i="1"/>
  <c r="L1326" i="1"/>
  <c r="N1326" i="1" s="1"/>
  <c r="O1322" i="1"/>
  <c r="L1322" i="1"/>
  <c r="N1322" i="1" s="1"/>
  <c r="O1318" i="1"/>
  <c r="L1318" i="1"/>
  <c r="N1318" i="1" s="1"/>
  <c r="O1314" i="1"/>
  <c r="L1314" i="1"/>
  <c r="N1314" i="1" s="1"/>
  <c r="O1310" i="1"/>
  <c r="L1310" i="1"/>
  <c r="N1310" i="1" s="1"/>
  <c r="O1306" i="1"/>
  <c r="L1306" i="1"/>
  <c r="N1306" i="1" s="1"/>
  <c r="O1302" i="1"/>
  <c r="L1302" i="1"/>
  <c r="N1302" i="1" s="1"/>
  <c r="O1298" i="1"/>
  <c r="L1298" i="1"/>
  <c r="N1298" i="1" s="1"/>
  <c r="O1294" i="1"/>
  <c r="L1294" i="1"/>
  <c r="N1294" i="1" s="1"/>
  <c r="O1290" i="1"/>
  <c r="L1290" i="1"/>
  <c r="N1290" i="1" s="1"/>
  <c r="O1286" i="1"/>
  <c r="L1286" i="1"/>
  <c r="N1286" i="1" s="1"/>
  <c r="O1282" i="1"/>
  <c r="L1282" i="1"/>
  <c r="N1282" i="1" s="1"/>
  <c r="O1278" i="1"/>
  <c r="L1278" i="1"/>
  <c r="N1278" i="1" s="1"/>
  <c r="O1274" i="1"/>
  <c r="L1274" i="1"/>
  <c r="N1274" i="1" s="1"/>
  <c r="O1270" i="1"/>
  <c r="L1270" i="1"/>
  <c r="N1270" i="1" s="1"/>
  <c r="O1266" i="1"/>
  <c r="L1266" i="1"/>
  <c r="N1266" i="1" s="1"/>
  <c r="O1262" i="1"/>
  <c r="L1262" i="1"/>
  <c r="N1262" i="1" s="1"/>
  <c r="O1258" i="1"/>
  <c r="L1258" i="1"/>
  <c r="N1258" i="1" s="1"/>
  <c r="O1254" i="1"/>
  <c r="L1254" i="1"/>
  <c r="N1254" i="1" s="1"/>
  <c r="O1250" i="1"/>
  <c r="L1250" i="1"/>
  <c r="N1250" i="1" s="1"/>
  <c r="O1246" i="1"/>
  <c r="L1246" i="1"/>
  <c r="N1246" i="1" s="1"/>
  <c r="O1242" i="1"/>
  <c r="L1242" i="1"/>
  <c r="N1242" i="1" s="1"/>
  <c r="O1238" i="1"/>
  <c r="L1238" i="1"/>
  <c r="N1238" i="1" s="1"/>
  <c r="O1234" i="1"/>
  <c r="L1234" i="1"/>
  <c r="N1234" i="1" s="1"/>
  <c r="O1230" i="1"/>
  <c r="L1230" i="1"/>
  <c r="N1230" i="1" s="1"/>
  <c r="O1226" i="1"/>
  <c r="L1226" i="1"/>
  <c r="N1226" i="1" s="1"/>
  <c r="O1222" i="1"/>
  <c r="L1222" i="1"/>
  <c r="N1222" i="1" s="1"/>
  <c r="O1218" i="1"/>
  <c r="L1218" i="1"/>
  <c r="N1218" i="1" s="1"/>
  <c r="O1214" i="1"/>
  <c r="L1214" i="1"/>
  <c r="N1214" i="1" s="1"/>
  <c r="O1210" i="1"/>
  <c r="L1210" i="1"/>
  <c r="N1210" i="1" s="1"/>
  <c r="O1206" i="1"/>
  <c r="L1206" i="1"/>
  <c r="N1206" i="1" s="1"/>
  <c r="O1202" i="1"/>
  <c r="L1202" i="1"/>
  <c r="N1202" i="1" s="1"/>
  <c r="O1198" i="1"/>
  <c r="L1198" i="1"/>
  <c r="N1198" i="1" s="1"/>
  <c r="O1194" i="1"/>
  <c r="L1194" i="1"/>
  <c r="N1194" i="1" s="1"/>
  <c r="O1190" i="1"/>
  <c r="L1190" i="1"/>
  <c r="N1190" i="1" s="1"/>
  <c r="O1186" i="1"/>
  <c r="L1186" i="1"/>
  <c r="N1186" i="1" s="1"/>
  <c r="O1182" i="1"/>
  <c r="L1182" i="1"/>
  <c r="N1182" i="1" s="1"/>
  <c r="O1178" i="1"/>
  <c r="L1178" i="1"/>
  <c r="N1178" i="1" s="1"/>
  <c r="O1174" i="1"/>
  <c r="L1174" i="1"/>
  <c r="N1174" i="1" s="1"/>
  <c r="O1170" i="1"/>
  <c r="L1170" i="1"/>
  <c r="N1170" i="1" s="1"/>
  <c r="O1166" i="1"/>
  <c r="L1166" i="1"/>
  <c r="N1166" i="1" s="1"/>
  <c r="O1162" i="1"/>
  <c r="L1162" i="1"/>
  <c r="N1162" i="1" s="1"/>
  <c r="O1158" i="1"/>
  <c r="L1158" i="1"/>
  <c r="N1158" i="1" s="1"/>
  <c r="O1154" i="1"/>
  <c r="L1154" i="1"/>
  <c r="N1154" i="1" s="1"/>
  <c r="O1150" i="1"/>
  <c r="L1150" i="1"/>
  <c r="N1150" i="1" s="1"/>
  <c r="O1146" i="1"/>
  <c r="L1146" i="1"/>
  <c r="N1146" i="1" s="1"/>
  <c r="O1142" i="1"/>
  <c r="L1142" i="1"/>
  <c r="N1142" i="1" s="1"/>
  <c r="O1138" i="1"/>
  <c r="L1138" i="1"/>
  <c r="N1138" i="1" s="1"/>
  <c r="O1134" i="1"/>
  <c r="L1134" i="1"/>
  <c r="N1134" i="1" s="1"/>
  <c r="O1130" i="1"/>
  <c r="L1130" i="1"/>
  <c r="N1130" i="1" s="1"/>
  <c r="O1126" i="1"/>
  <c r="L1126" i="1"/>
  <c r="N1126" i="1" s="1"/>
  <c r="O1122" i="1"/>
  <c r="L1122" i="1"/>
  <c r="N1122" i="1" s="1"/>
  <c r="O1118" i="1"/>
  <c r="L1118" i="1"/>
  <c r="N1118" i="1" s="1"/>
  <c r="O1114" i="1"/>
  <c r="L1114" i="1"/>
  <c r="N1114" i="1" s="1"/>
  <c r="O1110" i="1"/>
  <c r="L1110" i="1"/>
  <c r="N1110" i="1" s="1"/>
  <c r="O1106" i="1"/>
  <c r="L1106" i="1"/>
  <c r="N1106" i="1" s="1"/>
  <c r="O1102" i="1"/>
  <c r="L1102" i="1"/>
  <c r="N1102" i="1" s="1"/>
  <c r="O1098" i="1"/>
  <c r="L1098" i="1"/>
  <c r="N1098" i="1" s="1"/>
  <c r="O1094" i="1"/>
  <c r="L1094" i="1"/>
  <c r="N1094" i="1" s="1"/>
  <c r="O1090" i="1"/>
  <c r="L1090" i="1"/>
  <c r="N1090" i="1" s="1"/>
  <c r="O1086" i="1"/>
  <c r="L1086" i="1"/>
  <c r="N1086" i="1" s="1"/>
  <c r="O1082" i="1"/>
  <c r="L1082" i="1"/>
  <c r="N1082" i="1" s="1"/>
  <c r="O1078" i="1"/>
  <c r="L1078" i="1"/>
  <c r="N1078" i="1" s="1"/>
  <c r="O1074" i="1"/>
  <c r="L1074" i="1"/>
  <c r="N1074" i="1" s="1"/>
  <c r="O1070" i="1"/>
  <c r="L1070" i="1"/>
  <c r="N1070" i="1" s="1"/>
  <c r="O1066" i="1"/>
  <c r="L1066" i="1"/>
  <c r="N1066" i="1" s="1"/>
  <c r="O1062" i="1"/>
  <c r="L1062" i="1"/>
  <c r="N1062" i="1" s="1"/>
  <c r="O1058" i="1"/>
  <c r="L1058" i="1"/>
  <c r="N1058" i="1" s="1"/>
  <c r="O1054" i="1"/>
  <c r="L1054" i="1"/>
  <c r="N1054" i="1" s="1"/>
  <c r="O1050" i="1"/>
  <c r="L1050" i="1"/>
  <c r="N1050" i="1" s="1"/>
  <c r="O1046" i="1"/>
  <c r="L1046" i="1"/>
  <c r="N1046" i="1" s="1"/>
  <c r="O1042" i="1"/>
  <c r="L1042" i="1"/>
  <c r="N1042" i="1" s="1"/>
  <c r="O1038" i="1"/>
  <c r="L1038" i="1"/>
  <c r="N1038" i="1" s="1"/>
  <c r="O1034" i="1"/>
  <c r="L1034" i="1"/>
  <c r="N1034" i="1" s="1"/>
  <c r="O1030" i="1"/>
  <c r="L1030" i="1"/>
  <c r="N1030" i="1" s="1"/>
  <c r="O1026" i="1"/>
  <c r="L1026" i="1"/>
  <c r="N1026" i="1" s="1"/>
  <c r="O1022" i="1"/>
  <c r="L1022" i="1"/>
  <c r="N1022" i="1" s="1"/>
  <c r="O1018" i="1"/>
  <c r="L1018" i="1"/>
  <c r="N1018" i="1" s="1"/>
  <c r="O1014" i="1"/>
  <c r="L1014" i="1"/>
  <c r="N1014" i="1" s="1"/>
  <c r="O1010" i="1"/>
  <c r="L1010" i="1"/>
  <c r="N1010" i="1" s="1"/>
  <c r="O1006" i="1"/>
  <c r="L1006" i="1"/>
  <c r="N1006" i="1" s="1"/>
  <c r="O1002" i="1"/>
  <c r="L1002" i="1"/>
  <c r="N1002" i="1" s="1"/>
  <c r="O998" i="1"/>
  <c r="L998" i="1"/>
  <c r="N998" i="1" s="1"/>
  <c r="O994" i="1"/>
  <c r="L994" i="1"/>
  <c r="N994" i="1" s="1"/>
  <c r="O990" i="1"/>
  <c r="L990" i="1"/>
  <c r="N990" i="1" s="1"/>
  <c r="O986" i="1"/>
  <c r="L986" i="1"/>
  <c r="N986" i="1" s="1"/>
  <c r="O982" i="1"/>
  <c r="L982" i="1"/>
  <c r="N982" i="1" s="1"/>
  <c r="O978" i="1"/>
  <c r="L978" i="1"/>
  <c r="N978" i="1" s="1"/>
  <c r="O974" i="1"/>
  <c r="L974" i="1"/>
  <c r="N974" i="1" s="1"/>
  <c r="O970" i="1"/>
  <c r="L970" i="1"/>
  <c r="N970" i="1" s="1"/>
  <c r="O966" i="1"/>
  <c r="L966" i="1"/>
  <c r="N966" i="1" s="1"/>
  <c r="O962" i="1"/>
  <c r="L962" i="1"/>
  <c r="N962" i="1" s="1"/>
  <c r="O958" i="1"/>
  <c r="L958" i="1"/>
  <c r="N958" i="1" s="1"/>
  <c r="O954" i="1"/>
  <c r="L954" i="1"/>
  <c r="N954" i="1" s="1"/>
  <c r="O950" i="1"/>
  <c r="L950" i="1"/>
  <c r="N950" i="1" s="1"/>
  <c r="O946" i="1"/>
  <c r="L946" i="1"/>
  <c r="N946" i="1" s="1"/>
  <c r="O942" i="1"/>
  <c r="L942" i="1"/>
  <c r="N942" i="1" s="1"/>
  <c r="O938" i="1"/>
  <c r="L938" i="1"/>
  <c r="N938" i="1" s="1"/>
  <c r="O934" i="1"/>
  <c r="L934" i="1"/>
  <c r="N934" i="1" s="1"/>
  <c r="O930" i="1"/>
  <c r="L930" i="1"/>
  <c r="N930" i="1" s="1"/>
  <c r="O926" i="1"/>
  <c r="L926" i="1"/>
  <c r="N926" i="1" s="1"/>
  <c r="O922" i="1"/>
  <c r="L922" i="1"/>
  <c r="N922" i="1" s="1"/>
  <c r="O918" i="1"/>
  <c r="L918" i="1"/>
  <c r="N918" i="1" s="1"/>
  <c r="O914" i="1"/>
  <c r="L914" i="1"/>
  <c r="N914" i="1" s="1"/>
  <c r="O910" i="1"/>
  <c r="L910" i="1"/>
  <c r="N910" i="1" s="1"/>
  <c r="O906" i="1"/>
  <c r="L906" i="1"/>
  <c r="N906" i="1" s="1"/>
  <c r="O902" i="1"/>
  <c r="L902" i="1"/>
  <c r="N902" i="1" s="1"/>
  <c r="O898" i="1"/>
  <c r="L898" i="1"/>
  <c r="N898" i="1" s="1"/>
  <c r="O894" i="1"/>
  <c r="L894" i="1"/>
  <c r="N894" i="1" s="1"/>
  <c r="O890" i="1"/>
  <c r="L890" i="1"/>
  <c r="N890" i="1" s="1"/>
  <c r="O886" i="1"/>
  <c r="L886" i="1"/>
  <c r="N886" i="1" s="1"/>
  <c r="O882" i="1"/>
  <c r="L882" i="1"/>
  <c r="N882" i="1" s="1"/>
  <c r="O878" i="1"/>
  <c r="L878" i="1"/>
  <c r="N878" i="1" s="1"/>
  <c r="O874" i="1"/>
  <c r="L874" i="1"/>
  <c r="N874" i="1" s="1"/>
  <c r="O870" i="1"/>
  <c r="L870" i="1"/>
  <c r="N870" i="1" s="1"/>
  <c r="O866" i="1"/>
  <c r="L866" i="1"/>
  <c r="N866" i="1" s="1"/>
  <c r="O862" i="1"/>
  <c r="L862" i="1"/>
  <c r="N862" i="1" s="1"/>
  <c r="O858" i="1"/>
  <c r="L858" i="1"/>
  <c r="N858" i="1" s="1"/>
  <c r="O854" i="1"/>
  <c r="L854" i="1"/>
  <c r="N854" i="1" s="1"/>
  <c r="O850" i="1"/>
  <c r="L850" i="1"/>
  <c r="N850" i="1" s="1"/>
  <c r="O846" i="1"/>
  <c r="L846" i="1"/>
  <c r="N846" i="1" s="1"/>
  <c r="O842" i="1"/>
  <c r="L842" i="1"/>
  <c r="N842" i="1" s="1"/>
  <c r="O838" i="1"/>
  <c r="L838" i="1"/>
  <c r="N838" i="1" s="1"/>
  <c r="O834" i="1"/>
  <c r="L834" i="1"/>
  <c r="N834" i="1" s="1"/>
  <c r="O830" i="1"/>
  <c r="L830" i="1"/>
  <c r="N830" i="1" s="1"/>
  <c r="O826" i="1"/>
  <c r="L826" i="1"/>
  <c r="N826" i="1" s="1"/>
  <c r="O822" i="1"/>
  <c r="L822" i="1"/>
  <c r="N822" i="1" s="1"/>
  <c r="O818" i="1"/>
  <c r="L818" i="1"/>
  <c r="N818" i="1" s="1"/>
  <c r="O814" i="1"/>
  <c r="L814" i="1"/>
  <c r="N814" i="1" s="1"/>
  <c r="O810" i="1"/>
  <c r="L810" i="1"/>
  <c r="N810" i="1" s="1"/>
  <c r="O806" i="1"/>
  <c r="L806" i="1"/>
  <c r="N806" i="1" s="1"/>
  <c r="O802" i="1"/>
  <c r="L802" i="1"/>
  <c r="N802" i="1" s="1"/>
  <c r="O798" i="1"/>
  <c r="L798" i="1"/>
  <c r="N798" i="1" s="1"/>
  <c r="O794" i="1"/>
  <c r="L794" i="1"/>
  <c r="N794" i="1" s="1"/>
  <c r="O790" i="1"/>
  <c r="L790" i="1"/>
  <c r="N790" i="1" s="1"/>
  <c r="O786" i="1"/>
  <c r="L786" i="1"/>
  <c r="N786" i="1" s="1"/>
  <c r="O782" i="1"/>
  <c r="L782" i="1"/>
  <c r="N782" i="1" s="1"/>
  <c r="O778" i="1"/>
  <c r="L778" i="1"/>
  <c r="N778" i="1" s="1"/>
  <c r="O774" i="1"/>
  <c r="L774" i="1"/>
  <c r="N774" i="1" s="1"/>
  <c r="O770" i="1"/>
  <c r="L770" i="1"/>
  <c r="N770" i="1" s="1"/>
  <c r="O766" i="1"/>
  <c r="L766" i="1"/>
  <c r="N766" i="1" s="1"/>
  <c r="O762" i="1"/>
  <c r="L762" i="1"/>
  <c r="N762" i="1" s="1"/>
  <c r="O758" i="1"/>
  <c r="L758" i="1"/>
  <c r="N758" i="1" s="1"/>
  <c r="O754" i="1"/>
  <c r="L754" i="1"/>
  <c r="N754" i="1" s="1"/>
  <c r="O750" i="1"/>
  <c r="L750" i="1"/>
  <c r="N750" i="1" s="1"/>
  <c r="O746" i="1"/>
  <c r="L746" i="1"/>
  <c r="N746" i="1" s="1"/>
  <c r="O742" i="1"/>
  <c r="L742" i="1"/>
  <c r="N742" i="1" s="1"/>
  <c r="O738" i="1"/>
  <c r="L738" i="1"/>
  <c r="N738" i="1" s="1"/>
  <c r="O734" i="1"/>
  <c r="L734" i="1"/>
  <c r="N734" i="1" s="1"/>
  <c r="O730" i="1"/>
  <c r="L730" i="1"/>
  <c r="N730" i="1" s="1"/>
  <c r="O726" i="1"/>
  <c r="L726" i="1"/>
  <c r="N726" i="1" s="1"/>
  <c r="O722" i="1"/>
  <c r="L722" i="1"/>
  <c r="N722" i="1" s="1"/>
  <c r="O718" i="1"/>
  <c r="L718" i="1"/>
  <c r="N718" i="1" s="1"/>
  <c r="O714" i="1"/>
  <c r="L714" i="1"/>
  <c r="N714" i="1" s="1"/>
  <c r="O710" i="1"/>
  <c r="L710" i="1"/>
  <c r="N710" i="1" s="1"/>
  <c r="O706" i="1"/>
  <c r="L706" i="1"/>
  <c r="N706" i="1" s="1"/>
  <c r="O702" i="1"/>
  <c r="L702" i="1"/>
  <c r="N702" i="1" s="1"/>
  <c r="O698" i="1"/>
  <c r="L698" i="1"/>
  <c r="N698" i="1" s="1"/>
  <c r="O694" i="1"/>
  <c r="L694" i="1"/>
  <c r="N694" i="1" s="1"/>
  <c r="O690" i="1"/>
  <c r="L690" i="1"/>
  <c r="N690" i="1" s="1"/>
  <c r="O686" i="1"/>
  <c r="L686" i="1"/>
  <c r="N686" i="1" s="1"/>
  <c r="O682" i="1"/>
  <c r="L682" i="1"/>
  <c r="N682" i="1" s="1"/>
  <c r="O678" i="1"/>
  <c r="L678" i="1"/>
  <c r="N678" i="1" s="1"/>
  <c r="O674" i="1"/>
  <c r="L674" i="1"/>
  <c r="N674" i="1" s="1"/>
  <c r="O670" i="1"/>
  <c r="L670" i="1"/>
  <c r="N670" i="1" s="1"/>
  <c r="O666" i="1"/>
  <c r="L666" i="1"/>
  <c r="N666" i="1" s="1"/>
  <c r="O662" i="1"/>
  <c r="L662" i="1"/>
  <c r="N662" i="1" s="1"/>
  <c r="O658" i="1"/>
  <c r="L658" i="1"/>
  <c r="N658" i="1" s="1"/>
  <c r="O654" i="1"/>
  <c r="L654" i="1"/>
  <c r="N654" i="1" s="1"/>
  <c r="O650" i="1"/>
  <c r="L650" i="1"/>
  <c r="N650" i="1" s="1"/>
  <c r="O646" i="1"/>
  <c r="L646" i="1"/>
  <c r="N646" i="1" s="1"/>
  <c r="O642" i="1"/>
  <c r="L642" i="1"/>
  <c r="N642" i="1" s="1"/>
  <c r="O638" i="1"/>
  <c r="L638" i="1"/>
  <c r="N638" i="1" s="1"/>
  <c r="O634" i="1"/>
  <c r="L634" i="1"/>
  <c r="N634" i="1" s="1"/>
  <c r="O630" i="1"/>
  <c r="L630" i="1"/>
  <c r="N630" i="1" s="1"/>
  <c r="O626" i="1"/>
  <c r="L626" i="1"/>
  <c r="N626" i="1" s="1"/>
  <c r="O622" i="1"/>
  <c r="L622" i="1"/>
  <c r="N622" i="1" s="1"/>
  <c r="O618" i="1"/>
  <c r="L618" i="1"/>
  <c r="N618" i="1" s="1"/>
  <c r="O614" i="1"/>
  <c r="L614" i="1"/>
  <c r="N614" i="1" s="1"/>
  <c r="O610" i="1"/>
  <c r="L610" i="1"/>
  <c r="N610" i="1" s="1"/>
  <c r="O606" i="1"/>
  <c r="L606" i="1"/>
  <c r="N606" i="1" s="1"/>
  <c r="O602" i="1"/>
  <c r="L602" i="1"/>
  <c r="N602" i="1" s="1"/>
  <c r="O598" i="1"/>
  <c r="L598" i="1"/>
  <c r="N598" i="1" s="1"/>
  <c r="O594" i="1"/>
  <c r="L594" i="1"/>
  <c r="N594" i="1" s="1"/>
  <c r="O590" i="1"/>
  <c r="L590" i="1"/>
  <c r="N590" i="1" s="1"/>
  <c r="O586" i="1"/>
  <c r="L586" i="1"/>
  <c r="N586" i="1" s="1"/>
  <c r="O582" i="1"/>
  <c r="L582" i="1"/>
  <c r="N582" i="1" s="1"/>
  <c r="O578" i="1"/>
  <c r="L578" i="1"/>
  <c r="N578" i="1" s="1"/>
  <c r="O574" i="1"/>
  <c r="L574" i="1"/>
  <c r="N574" i="1" s="1"/>
  <c r="O570" i="1"/>
  <c r="L570" i="1"/>
  <c r="N570" i="1" s="1"/>
  <c r="O566" i="1"/>
  <c r="L566" i="1"/>
  <c r="N566" i="1" s="1"/>
  <c r="O562" i="1"/>
  <c r="L562" i="1"/>
  <c r="N562" i="1" s="1"/>
  <c r="O558" i="1"/>
  <c r="L558" i="1"/>
  <c r="N558" i="1" s="1"/>
  <c r="O554" i="1"/>
  <c r="L554" i="1"/>
  <c r="N554" i="1" s="1"/>
  <c r="O550" i="1"/>
  <c r="L550" i="1"/>
  <c r="N550" i="1" s="1"/>
  <c r="O546" i="1"/>
  <c r="L546" i="1"/>
  <c r="N546" i="1" s="1"/>
  <c r="O542" i="1"/>
  <c r="L542" i="1"/>
  <c r="N542" i="1" s="1"/>
  <c r="O538" i="1"/>
  <c r="L538" i="1"/>
  <c r="N538" i="1" s="1"/>
  <c r="O534" i="1"/>
  <c r="L534" i="1"/>
  <c r="N534" i="1" s="1"/>
  <c r="O530" i="1"/>
  <c r="L530" i="1"/>
  <c r="N530" i="1" s="1"/>
  <c r="O526" i="1"/>
  <c r="L526" i="1"/>
  <c r="N526" i="1" s="1"/>
  <c r="O522" i="1"/>
  <c r="L522" i="1"/>
  <c r="N522" i="1" s="1"/>
  <c r="O518" i="1"/>
  <c r="L518" i="1"/>
  <c r="N518" i="1" s="1"/>
  <c r="O514" i="1"/>
  <c r="L514" i="1"/>
  <c r="N514" i="1" s="1"/>
  <c r="O510" i="1"/>
  <c r="L510" i="1"/>
  <c r="N510" i="1" s="1"/>
  <c r="O506" i="1"/>
  <c r="L506" i="1"/>
  <c r="N506" i="1" s="1"/>
  <c r="O502" i="1"/>
  <c r="L502" i="1"/>
  <c r="N502" i="1" s="1"/>
  <c r="O498" i="1"/>
  <c r="L498" i="1"/>
  <c r="N498" i="1" s="1"/>
  <c r="O494" i="1"/>
  <c r="L494" i="1"/>
  <c r="N494" i="1" s="1"/>
  <c r="O490" i="1"/>
  <c r="L490" i="1"/>
  <c r="N490" i="1" s="1"/>
  <c r="O486" i="1"/>
  <c r="L486" i="1"/>
  <c r="N486" i="1" s="1"/>
  <c r="O482" i="1"/>
  <c r="L482" i="1"/>
  <c r="N482" i="1" s="1"/>
  <c r="O478" i="1"/>
  <c r="L478" i="1"/>
  <c r="N478" i="1" s="1"/>
  <c r="O474" i="1"/>
  <c r="L474" i="1"/>
  <c r="N474" i="1" s="1"/>
  <c r="O470" i="1"/>
  <c r="L470" i="1"/>
  <c r="N470" i="1" s="1"/>
  <c r="O466" i="1"/>
  <c r="L466" i="1"/>
  <c r="N466" i="1" s="1"/>
  <c r="O462" i="1"/>
  <c r="L462" i="1"/>
  <c r="N462" i="1" s="1"/>
  <c r="O458" i="1"/>
  <c r="L458" i="1"/>
  <c r="N458" i="1" s="1"/>
  <c r="O454" i="1"/>
  <c r="L454" i="1"/>
  <c r="N454" i="1" s="1"/>
  <c r="O450" i="1"/>
  <c r="L450" i="1"/>
  <c r="N450" i="1" s="1"/>
  <c r="O446" i="1"/>
  <c r="L446" i="1"/>
  <c r="N446" i="1" s="1"/>
  <c r="O442" i="1"/>
  <c r="L442" i="1"/>
  <c r="N442" i="1" s="1"/>
  <c r="O438" i="1"/>
  <c r="L438" i="1"/>
  <c r="N438" i="1" s="1"/>
  <c r="O434" i="1"/>
  <c r="L434" i="1"/>
  <c r="N434" i="1" s="1"/>
  <c r="O430" i="1"/>
  <c r="L430" i="1"/>
  <c r="N430" i="1" s="1"/>
  <c r="O426" i="1"/>
  <c r="L426" i="1"/>
  <c r="N426" i="1" s="1"/>
  <c r="O422" i="1"/>
  <c r="L422" i="1"/>
  <c r="N422" i="1" s="1"/>
  <c r="O418" i="1"/>
  <c r="L418" i="1"/>
  <c r="N418" i="1" s="1"/>
  <c r="O414" i="1"/>
  <c r="L414" i="1"/>
  <c r="N414" i="1" s="1"/>
  <c r="O410" i="1"/>
  <c r="L410" i="1"/>
  <c r="N410" i="1" s="1"/>
  <c r="O406" i="1"/>
  <c r="L406" i="1"/>
  <c r="N406" i="1" s="1"/>
  <c r="O402" i="1"/>
  <c r="L402" i="1"/>
  <c r="N402" i="1" s="1"/>
  <c r="O398" i="1"/>
  <c r="L398" i="1"/>
  <c r="N398" i="1" s="1"/>
  <c r="O394" i="1"/>
  <c r="L394" i="1"/>
  <c r="N394" i="1" s="1"/>
  <c r="O390" i="1"/>
  <c r="L390" i="1"/>
  <c r="N390" i="1" s="1"/>
  <c r="O386" i="1"/>
  <c r="L386" i="1"/>
  <c r="N386" i="1" s="1"/>
  <c r="O382" i="1"/>
  <c r="L382" i="1"/>
  <c r="N382" i="1" s="1"/>
  <c r="O378" i="1"/>
  <c r="L378" i="1"/>
  <c r="N378" i="1" s="1"/>
  <c r="O374" i="1"/>
  <c r="L374" i="1"/>
  <c r="N374" i="1" s="1"/>
  <c r="O370" i="1"/>
  <c r="L370" i="1"/>
  <c r="N370" i="1" s="1"/>
  <c r="O366" i="1"/>
  <c r="L366" i="1"/>
  <c r="N366" i="1" s="1"/>
  <c r="O362" i="1"/>
  <c r="L362" i="1"/>
  <c r="N362" i="1" s="1"/>
  <c r="O358" i="1"/>
  <c r="L358" i="1"/>
  <c r="N358" i="1" s="1"/>
  <c r="O354" i="1"/>
  <c r="L354" i="1"/>
  <c r="N354" i="1" s="1"/>
  <c r="O350" i="1"/>
  <c r="L350" i="1"/>
  <c r="N350" i="1" s="1"/>
  <c r="O346" i="1"/>
  <c r="L346" i="1"/>
  <c r="N346" i="1" s="1"/>
  <c r="O342" i="1"/>
  <c r="L342" i="1"/>
  <c r="N342" i="1" s="1"/>
  <c r="O338" i="1"/>
  <c r="L338" i="1"/>
  <c r="N338" i="1" s="1"/>
  <c r="O334" i="1"/>
  <c r="L334" i="1"/>
  <c r="N334" i="1" s="1"/>
  <c r="O330" i="1"/>
  <c r="L330" i="1"/>
  <c r="N330" i="1" s="1"/>
  <c r="O326" i="1"/>
  <c r="L326" i="1"/>
  <c r="N326" i="1" s="1"/>
  <c r="O322" i="1"/>
  <c r="L322" i="1"/>
  <c r="N322" i="1" s="1"/>
  <c r="O318" i="1"/>
  <c r="L318" i="1"/>
  <c r="N318" i="1" s="1"/>
  <c r="O314" i="1"/>
  <c r="L314" i="1"/>
  <c r="N314" i="1" s="1"/>
  <c r="O310" i="1"/>
  <c r="L310" i="1"/>
  <c r="N310" i="1" s="1"/>
  <c r="O306" i="1"/>
  <c r="L306" i="1"/>
  <c r="N306" i="1" s="1"/>
  <c r="O302" i="1"/>
  <c r="L302" i="1"/>
  <c r="N302" i="1" s="1"/>
  <c r="O298" i="1"/>
  <c r="L298" i="1"/>
  <c r="N298" i="1" s="1"/>
  <c r="O294" i="1"/>
  <c r="L294" i="1"/>
  <c r="N294" i="1" s="1"/>
  <c r="O290" i="1"/>
  <c r="L290" i="1"/>
  <c r="N290" i="1" s="1"/>
  <c r="O286" i="1"/>
  <c r="L286" i="1"/>
  <c r="N286" i="1" s="1"/>
  <c r="O282" i="1"/>
  <c r="L282" i="1"/>
  <c r="N282" i="1" s="1"/>
  <c r="O278" i="1"/>
  <c r="L278" i="1"/>
  <c r="N278" i="1" s="1"/>
  <c r="O274" i="1"/>
  <c r="L274" i="1"/>
  <c r="N274" i="1" s="1"/>
  <c r="O270" i="1"/>
  <c r="L270" i="1"/>
  <c r="N270" i="1" s="1"/>
  <c r="O266" i="1"/>
  <c r="L266" i="1"/>
  <c r="N266" i="1" s="1"/>
  <c r="O262" i="1"/>
  <c r="L262" i="1"/>
  <c r="N262" i="1" s="1"/>
  <c r="O258" i="1"/>
  <c r="L258" i="1"/>
  <c r="N258" i="1" s="1"/>
  <c r="O254" i="1"/>
  <c r="L254" i="1"/>
  <c r="N254" i="1" s="1"/>
  <c r="O250" i="1"/>
  <c r="L250" i="1"/>
  <c r="N250" i="1" s="1"/>
  <c r="O246" i="1"/>
  <c r="L246" i="1"/>
  <c r="N246" i="1" s="1"/>
  <c r="O242" i="1"/>
  <c r="L242" i="1"/>
  <c r="N242" i="1" s="1"/>
  <c r="O238" i="1"/>
  <c r="L238" i="1"/>
  <c r="N238" i="1" s="1"/>
  <c r="O234" i="1"/>
  <c r="L234" i="1"/>
  <c r="N234" i="1" s="1"/>
  <c r="O230" i="1"/>
  <c r="L230" i="1"/>
  <c r="N230" i="1" s="1"/>
  <c r="O226" i="1"/>
  <c r="L226" i="1"/>
  <c r="N226" i="1" s="1"/>
  <c r="O222" i="1"/>
  <c r="L222" i="1"/>
  <c r="N222" i="1" s="1"/>
  <c r="O218" i="1"/>
  <c r="L218" i="1"/>
  <c r="N218" i="1" s="1"/>
  <c r="O214" i="1"/>
  <c r="L214" i="1"/>
  <c r="N214" i="1" s="1"/>
  <c r="O210" i="1"/>
  <c r="L210" i="1"/>
  <c r="N210" i="1" s="1"/>
  <c r="O206" i="1"/>
  <c r="L206" i="1"/>
  <c r="N206" i="1" s="1"/>
  <c r="O202" i="1"/>
  <c r="L202" i="1"/>
  <c r="N202" i="1" s="1"/>
  <c r="O198" i="1"/>
  <c r="L198" i="1"/>
  <c r="N198" i="1" s="1"/>
  <c r="O194" i="1"/>
  <c r="L194" i="1"/>
  <c r="N194" i="1" s="1"/>
  <c r="O190" i="1"/>
  <c r="L190" i="1"/>
  <c r="N190" i="1" s="1"/>
  <c r="O186" i="1"/>
  <c r="L186" i="1"/>
  <c r="N186" i="1" s="1"/>
  <c r="O182" i="1"/>
  <c r="L182" i="1"/>
  <c r="N182" i="1" s="1"/>
  <c r="O178" i="1"/>
  <c r="L178" i="1"/>
  <c r="N178" i="1" s="1"/>
  <c r="O174" i="1"/>
  <c r="L174" i="1"/>
  <c r="N174" i="1" s="1"/>
  <c r="O170" i="1"/>
  <c r="L170" i="1"/>
  <c r="N170" i="1" s="1"/>
  <c r="O166" i="1"/>
  <c r="L166" i="1"/>
  <c r="N166" i="1" s="1"/>
  <c r="O162" i="1"/>
  <c r="L162" i="1"/>
  <c r="N162" i="1" s="1"/>
  <c r="O158" i="1"/>
  <c r="L158" i="1"/>
  <c r="N158" i="1" s="1"/>
  <c r="O154" i="1"/>
  <c r="L154" i="1"/>
  <c r="N154" i="1" s="1"/>
  <c r="O150" i="1"/>
  <c r="L150" i="1"/>
  <c r="N150" i="1" s="1"/>
  <c r="O146" i="1"/>
  <c r="L146" i="1"/>
  <c r="N146" i="1" s="1"/>
  <c r="O142" i="1"/>
  <c r="L142" i="1"/>
  <c r="N142" i="1" s="1"/>
  <c r="O138" i="1"/>
  <c r="L138" i="1"/>
  <c r="N138" i="1" s="1"/>
  <c r="O134" i="1"/>
  <c r="L134" i="1"/>
  <c r="N134" i="1" s="1"/>
  <c r="O130" i="1"/>
  <c r="L130" i="1"/>
  <c r="N130" i="1" s="1"/>
  <c r="O126" i="1"/>
  <c r="L126" i="1"/>
  <c r="N126" i="1" s="1"/>
  <c r="O122" i="1"/>
  <c r="L122" i="1"/>
  <c r="N122" i="1" s="1"/>
  <c r="O118" i="1"/>
  <c r="L118" i="1"/>
  <c r="N118" i="1" s="1"/>
  <c r="O114" i="1"/>
  <c r="L114" i="1"/>
  <c r="N114" i="1" s="1"/>
  <c r="O110" i="1"/>
  <c r="L110" i="1"/>
  <c r="N110" i="1" s="1"/>
  <c r="O106" i="1"/>
  <c r="L106" i="1"/>
  <c r="N106" i="1" s="1"/>
  <c r="O102" i="1"/>
  <c r="L102" i="1"/>
  <c r="N102" i="1" s="1"/>
  <c r="O98" i="1"/>
  <c r="L98" i="1"/>
  <c r="N98" i="1" s="1"/>
  <c r="O94" i="1"/>
  <c r="L94" i="1"/>
  <c r="N94" i="1" s="1"/>
  <c r="O90" i="1"/>
  <c r="L90" i="1"/>
  <c r="N90" i="1" s="1"/>
  <c r="O86" i="1"/>
  <c r="L86" i="1"/>
  <c r="N86" i="1" s="1"/>
  <c r="O82" i="1"/>
  <c r="L82" i="1"/>
  <c r="N82" i="1" s="1"/>
  <c r="O78" i="1"/>
  <c r="L78" i="1"/>
  <c r="N78" i="1" s="1"/>
  <c r="O74" i="1"/>
  <c r="L74" i="1"/>
  <c r="N74" i="1" s="1"/>
  <c r="O70" i="1"/>
  <c r="L70" i="1"/>
  <c r="N70" i="1" s="1"/>
  <c r="L2396" i="1"/>
  <c r="N2396" i="1" s="1"/>
  <c r="L2392" i="1"/>
  <c r="N2392" i="1" s="1"/>
  <c r="L2388" i="1"/>
  <c r="N2388" i="1" s="1"/>
  <c r="L2384" i="1"/>
  <c r="N2384" i="1" s="1"/>
  <c r="L2380" i="1"/>
  <c r="N2380" i="1" s="1"/>
  <c r="L2376" i="1"/>
  <c r="N2376" i="1" s="1"/>
  <c r="L2372" i="1"/>
  <c r="N2372" i="1" s="1"/>
  <c r="L2368" i="1"/>
  <c r="N2368" i="1" s="1"/>
  <c r="L2364" i="1"/>
  <c r="N2364" i="1" s="1"/>
  <c r="L2360" i="1"/>
  <c r="N2360" i="1" s="1"/>
  <c r="L2356" i="1"/>
  <c r="N2356" i="1" s="1"/>
  <c r="L2352" i="1"/>
  <c r="N2352" i="1" s="1"/>
  <c r="L2348" i="1"/>
  <c r="N2348" i="1" s="1"/>
  <c r="L2344" i="1"/>
  <c r="N2344" i="1" s="1"/>
  <c r="L2340" i="1"/>
  <c r="N2340" i="1" s="1"/>
  <c r="L2336" i="1"/>
  <c r="N2336" i="1" s="1"/>
  <c r="L2332" i="1"/>
  <c r="N2332" i="1" s="1"/>
  <c r="L2328" i="1"/>
  <c r="N2328" i="1" s="1"/>
  <c r="L2324" i="1"/>
  <c r="N2324" i="1" s="1"/>
  <c r="L2320" i="1"/>
  <c r="N2320" i="1" s="1"/>
  <c r="L2316" i="1"/>
  <c r="N2316" i="1" s="1"/>
  <c r="L2312" i="1"/>
  <c r="N2312" i="1" s="1"/>
  <c r="L2308" i="1"/>
  <c r="N2308" i="1" s="1"/>
  <c r="L2304" i="1"/>
  <c r="N2304" i="1" s="1"/>
  <c r="L2300" i="1"/>
  <c r="N2300" i="1" s="1"/>
  <c r="L2296" i="1"/>
  <c r="N2296" i="1" s="1"/>
  <c r="L2292" i="1"/>
  <c r="N2292" i="1" s="1"/>
  <c r="L2288" i="1"/>
  <c r="N2288" i="1" s="1"/>
  <c r="L2284" i="1"/>
  <c r="N2284" i="1" s="1"/>
  <c r="L2280" i="1"/>
  <c r="N2280" i="1" s="1"/>
  <c r="L2276" i="1"/>
  <c r="N2276" i="1" s="1"/>
  <c r="L2272" i="1"/>
  <c r="N2272" i="1" s="1"/>
  <c r="L2268" i="1"/>
  <c r="N2268" i="1" s="1"/>
  <c r="L2264" i="1"/>
  <c r="N2264" i="1" s="1"/>
  <c r="L2260" i="1"/>
  <c r="N2260" i="1" s="1"/>
  <c r="L2256" i="1"/>
  <c r="N2256" i="1" s="1"/>
  <c r="L2252" i="1"/>
  <c r="N2252" i="1" s="1"/>
  <c r="L2248" i="1"/>
  <c r="N2248" i="1" s="1"/>
  <c r="L2244" i="1"/>
  <c r="N2244" i="1" s="1"/>
  <c r="L2240" i="1"/>
  <c r="N2240" i="1" s="1"/>
  <c r="L2236" i="1"/>
  <c r="N2236" i="1" s="1"/>
  <c r="L2232" i="1"/>
  <c r="N2232" i="1" s="1"/>
  <c r="L2228" i="1"/>
  <c r="N2228" i="1" s="1"/>
  <c r="L2224" i="1"/>
  <c r="N2224" i="1" s="1"/>
  <c r="L2220" i="1"/>
  <c r="N2220" i="1" s="1"/>
  <c r="L2216" i="1"/>
  <c r="N2216" i="1" s="1"/>
  <c r="L2212" i="1"/>
  <c r="N2212" i="1" s="1"/>
  <c r="L2208" i="1"/>
  <c r="N2208" i="1" s="1"/>
  <c r="L2204" i="1"/>
  <c r="N2204" i="1" s="1"/>
  <c r="L2200" i="1"/>
  <c r="N2200" i="1" s="1"/>
  <c r="L2196" i="1"/>
  <c r="N2196" i="1" s="1"/>
  <c r="L2192" i="1"/>
  <c r="N2192" i="1" s="1"/>
  <c r="L2188" i="1"/>
  <c r="N2188" i="1" s="1"/>
  <c r="L2184" i="1"/>
  <c r="N2184" i="1" s="1"/>
  <c r="L2180" i="1"/>
  <c r="N2180" i="1" s="1"/>
  <c r="L2176" i="1"/>
  <c r="N2176" i="1" s="1"/>
  <c r="L2172" i="1"/>
  <c r="N2172" i="1" s="1"/>
  <c r="L2168" i="1"/>
  <c r="N2168" i="1" s="1"/>
  <c r="L2164" i="1"/>
  <c r="N2164" i="1" s="1"/>
  <c r="L2160" i="1"/>
  <c r="N2160" i="1" s="1"/>
  <c r="L2156" i="1"/>
  <c r="N2156" i="1" s="1"/>
  <c r="L2152" i="1"/>
  <c r="N2152" i="1" s="1"/>
  <c r="L2148" i="1"/>
  <c r="N2148" i="1" s="1"/>
  <c r="L2144" i="1"/>
  <c r="N2144" i="1" s="1"/>
  <c r="L2140" i="1"/>
  <c r="N2140" i="1" s="1"/>
  <c r="L2136" i="1"/>
  <c r="N2136" i="1" s="1"/>
  <c r="L2132" i="1"/>
  <c r="N2132" i="1" s="1"/>
  <c r="L2128" i="1"/>
  <c r="N2128" i="1" s="1"/>
  <c r="L2124" i="1"/>
  <c r="N2124" i="1" s="1"/>
  <c r="L2120" i="1"/>
  <c r="N2120" i="1" s="1"/>
  <c r="L2116" i="1"/>
  <c r="N2116" i="1" s="1"/>
  <c r="L2112" i="1"/>
  <c r="N2112" i="1" s="1"/>
  <c r="L2108" i="1"/>
  <c r="N2108" i="1" s="1"/>
  <c r="L2104" i="1"/>
  <c r="N2104" i="1" s="1"/>
  <c r="L2100" i="1"/>
  <c r="N2100" i="1" s="1"/>
  <c r="L2096" i="1"/>
  <c r="N2096" i="1" s="1"/>
  <c r="L2092" i="1"/>
  <c r="N2092" i="1" s="1"/>
  <c r="L2088" i="1"/>
  <c r="N2088" i="1" s="1"/>
  <c r="L2084" i="1"/>
  <c r="N2084" i="1" s="1"/>
  <c r="L2080" i="1"/>
  <c r="N2080" i="1" s="1"/>
  <c r="L2076" i="1"/>
  <c r="N2076" i="1" s="1"/>
  <c r="L2072" i="1"/>
  <c r="N2072" i="1" s="1"/>
  <c r="L2068" i="1"/>
  <c r="N2068" i="1" s="1"/>
  <c r="L2064" i="1"/>
  <c r="N2064" i="1" s="1"/>
  <c r="L2060" i="1"/>
  <c r="N2060" i="1" s="1"/>
  <c r="L2056" i="1"/>
  <c r="N2056" i="1" s="1"/>
  <c r="L2052" i="1"/>
  <c r="N2052" i="1" s="1"/>
  <c r="L2048" i="1"/>
  <c r="N2048" i="1" s="1"/>
  <c r="L2044" i="1"/>
  <c r="N2044" i="1" s="1"/>
  <c r="L2040" i="1"/>
  <c r="N2040" i="1" s="1"/>
  <c r="L2036" i="1"/>
  <c r="N2036" i="1" s="1"/>
  <c r="L2032" i="1"/>
  <c r="N2032" i="1" s="1"/>
  <c r="L2028" i="1"/>
  <c r="N2028" i="1" s="1"/>
  <c r="L2024" i="1"/>
  <c r="N2024" i="1" s="1"/>
  <c r="L2020" i="1"/>
  <c r="N2020" i="1" s="1"/>
  <c r="L2016" i="1"/>
  <c r="N2016" i="1" s="1"/>
  <c r="L2012" i="1"/>
  <c r="N2012" i="1" s="1"/>
  <c r="L2008" i="1"/>
  <c r="N2008" i="1" s="1"/>
  <c r="L2004" i="1"/>
  <c r="N2004" i="1" s="1"/>
  <c r="L2000" i="1"/>
  <c r="N2000" i="1" s="1"/>
  <c r="L1996" i="1"/>
  <c r="N1996" i="1" s="1"/>
  <c r="L1992" i="1"/>
  <c r="N1992" i="1" s="1"/>
  <c r="L1988" i="1"/>
  <c r="N1988" i="1" s="1"/>
  <c r="L1984" i="1"/>
  <c r="N1984" i="1" s="1"/>
  <c r="L1980" i="1"/>
  <c r="N1980" i="1" s="1"/>
  <c r="L1976" i="1"/>
  <c r="N1976" i="1" s="1"/>
  <c r="L1972" i="1"/>
  <c r="N1972" i="1" s="1"/>
  <c r="L1968" i="1"/>
  <c r="N1968" i="1" s="1"/>
  <c r="L1964" i="1"/>
  <c r="N1964" i="1" s="1"/>
  <c r="L1960" i="1"/>
  <c r="N1960" i="1" s="1"/>
  <c r="L1956" i="1"/>
  <c r="N1956" i="1" s="1"/>
  <c r="L1952" i="1"/>
  <c r="N1952" i="1" s="1"/>
  <c r="L1948" i="1"/>
  <c r="N1948" i="1" s="1"/>
  <c r="L1944" i="1"/>
  <c r="N1944" i="1" s="1"/>
  <c r="L1940" i="1"/>
  <c r="N1940" i="1" s="1"/>
  <c r="L1936" i="1"/>
  <c r="N1936" i="1" s="1"/>
  <c r="L1932" i="1"/>
  <c r="N1932" i="1" s="1"/>
  <c r="L1928" i="1"/>
  <c r="N1928" i="1" s="1"/>
  <c r="L1924" i="1"/>
  <c r="N1924" i="1" s="1"/>
  <c r="L1920" i="1"/>
  <c r="N1920" i="1" s="1"/>
  <c r="L1916" i="1"/>
  <c r="N1916" i="1" s="1"/>
  <c r="L1912" i="1"/>
  <c r="N1912" i="1" s="1"/>
  <c r="L1908" i="1"/>
  <c r="N1908" i="1" s="1"/>
  <c r="L1904" i="1"/>
  <c r="N1904" i="1" s="1"/>
  <c r="L1896" i="1"/>
  <c r="N1896" i="1" s="1"/>
  <c r="L1888" i="1"/>
  <c r="N1888" i="1" s="1"/>
  <c r="L1880" i="1"/>
  <c r="N1880" i="1" s="1"/>
  <c r="L1872" i="1"/>
  <c r="N1872" i="1" s="1"/>
  <c r="L1864" i="1"/>
  <c r="N1864" i="1" s="1"/>
  <c r="L1856" i="1"/>
  <c r="N1856" i="1" s="1"/>
  <c r="L1848" i="1"/>
  <c r="N1848" i="1" s="1"/>
  <c r="L1840" i="1"/>
  <c r="N1840" i="1" s="1"/>
  <c r="L1832" i="1"/>
  <c r="N1832" i="1" s="1"/>
  <c r="L1824" i="1"/>
  <c r="N1824" i="1" s="1"/>
  <c r="L1816" i="1"/>
  <c r="N1816" i="1" s="1"/>
  <c r="L1808" i="1"/>
  <c r="N1808" i="1" s="1"/>
  <c r="L1800" i="1"/>
  <c r="N1800" i="1" s="1"/>
  <c r="L1792" i="1"/>
  <c r="N1792" i="1" s="1"/>
  <c r="L1784" i="1"/>
  <c r="N1784" i="1" s="1"/>
  <c r="L1776" i="1"/>
  <c r="N1776" i="1" s="1"/>
  <c r="L1768" i="1"/>
  <c r="N1768" i="1" s="1"/>
  <c r="L1760" i="1"/>
  <c r="N1760" i="1" s="1"/>
  <c r="L1752" i="1"/>
  <c r="N1752" i="1" s="1"/>
  <c r="L1744" i="1"/>
  <c r="N1744" i="1" s="1"/>
  <c r="L1736" i="1"/>
  <c r="N1736" i="1" s="1"/>
  <c r="L1728" i="1"/>
  <c r="N1728" i="1" s="1"/>
  <c r="L1720" i="1"/>
  <c r="N1720" i="1" s="1"/>
  <c r="L1712" i="1"/>
  <c r="N1712" i="1" s="1"/>
  <c r="L1704" i="1"/>
  <c r="N1704" i="1" s="1"/>
  <c r="L1696" i="1"/>
  <c r="N1696" i="1" s="1"/>
  <c r="L1688" i="1"/>
  <c r="N1688" i="1" s="1"/>
  <c r="L1680" i="1"/>
  <c r="N1680" i="1" s="1"/>
  <c r="L1672" i="1"/>
  <c r="N1672" i="1" s="1"/>
  <c r="L1664" i="1"/>
  <c r="N1664" i="1" s="1"/>
  <c r="L1656" i="1"/>
  <c r="N1656" i="1" s="1"/>
  <c r="L1648" i="1"/>
  <c r="N1648" i="1" s="1"/>
  <c r="O61" i="1"/>
  <c r="L61" i="1"/>
  <c r="N61" i="1" s="1"/>
  <c r="O57" i="1"/>
  <c r="L57" i="1"/>
  <c r="N57" i="1" s="1"/>
  <c r="O53" i="1"/>
  <c r="L53" i="1"/>
  <c r="N53" i="1" s="1"/>
  <c r="O49" i="1"/>
  <c r="L49" i="1"/>
  <c r="N49" i="1" s="1"/>
  <c r="O45" i="1"/>
  <c r="L45" i="1"/>
  <c r="N45" i="1" s="1"/>
  <c r="O41" i="1"/>
  <c r="L41" i="1"/>
  <c r="N41" i="1" s="1"/>
  <c r="O37" i="1"/>
  <c r="L37" i="1"/>
  <c r="N37" i="1" s="1"/>
  <c r="O33" i="1"/>
  <c r="L33" i="1"/>
  <c r="N33" i="1" s="1"/>
  <c r="O29" i="1"/>
  <c r="L29" i="1"/>
  <c r="N29" i="1" s="1"/>
  <c r="O25" i="1"/>
  <c r="L25" i="1"/>
  <c r="N25" i="1" s="1"/>
  <c r="O21" i="1"/>
  <c r="L21" i="1"/>
  <c r="N21" i="1" s="1"/>
  <c r="O17" i="1"/>
  <c r="L17" i="1"/>
  <c r="N17" i="1" s="1"/>
  <c r="O13" i="1"/>
  <c r="L13" i="1"/>
  <c r="N13" i="1" s="1"/>
  <c r="O9" i="1"/>
  <c r="L9" i="1"/>
  <c r="N9" i="1" s="1"/>
  <c r="O5" i="1"/>
  <c r="L5" i="1"/>
  <c r="N5" i="1" s="1"/>
  <c r="O66" i="1"/>
  <c r="L66" i="1"/>
  <c r="N66" i="1" s="1"/>
  <c r="O1645" i="1"/>
  <c r="L1645" i="1"/>
  <c r="N1645" i="1" s="1"/>
  <c r="O1641" i="1"/>
  <c r="L1641" i="1"/>
  <c r="N1641" i="1" s="1"/>
  <c r="O1637" i="1"/>
  <c r="L1637" i="1"/>
  <c r="N1637" i="1" s="1"/>
  <c r="O1633" i="1"/>
  <c r="L1633" i="1"/>
  <c r="N1633" i="1" s="1"/>
  <c r="O1629" i="1"/>
  <c r="L1629" i="1"/>
  <c r="N1629" i="1" s="1"/>
  <c r="O1625" i="1"/>
  <c r="L1625" i="1"/>
  <c r="N1625" i="1" s="1"/>
  <c r="O1621" i="1"/>
  <c r="L1621" i="1"/>
  <c r="N1621" i="1" s="1"/>
  <c r="O1617" i="1"/>
  <c r="L1617" i="1"/>
  <c r="N1617" i="1" s="1"/>
  <c r="O1613" i="1"/>
  <c r="L1613" i="1"/>
  <c r="N1613" i="1" s="1"/>
  <c r="O1609" i="1"/>
  <c r="L1609" i="1"/>
  <c r="N1609" i="1" s="1"/>
  <c r="O1605" i="1"/>
  <c r="L1605" i="1"/>
  <c r="N1605" i="1" s="1"/>
  <c r="O1601" i="1"/>
  <c r="L1601" i="1"/>
  <c r="N1601" i="1" s="1"/>
  <c r="O1597" i="1"/>
  <c r="L1597" i="1"/>
  <c r="N1597" i="1" s="1"/>
  <c r="O1593" i="1"/>
  <c r="L1593" i="1"/>
  <c r="N1593" i="1" s="1"/>
  <c r="O1589" i="1"/>
  <c r="L1589" i="1"/>
  <c r="N1589" i="1" s="1"/>
  <c r="O1585" i="1"/>
  <c r="L1585" i="1"/>
  <c r="N1585" i="1" s="1"/>
  <c r="O1581" i="1"/>
  <c r="L1581" i="1"/>
  <c r="N1581" i="1" s="1"/>
  <c r="O1577" i="1"/>
  <c r="L1577" i="1"/>
  <c r="N1577" i="1" s="1"/>
  <c r="O1573" i="1"/>
  <c r="L1573" i="1"/>
  <c r="N1573" i="1" s="1"/>
  <c r="O1569" i="1"/>
  <c r="L1569" i="1"/>
  <c r="N1569" i="1" s="1"/>
  <c r="O1565" i="1"/>
  <c r="L1565" i="1"/>
  <c r="N1565" i="1" s="1"/>
  <c r="O1561" i="1"/>
  <c r="L1561" i="1"/>
  <c r="N1561" i="1" s="1"/>
  <c r="O1557" i="1"/>
  <c r="L1557" i="1"/>
  <c r="N1557" i="1" s="1"/>
  <c r="O1553" i="1"/>
  <c r="L1553" i="1"/>
  <c r="N1553" i="1" s="1"/>
  <c r="O1549" i="1"/>
  <c r="L1549" i="1"/>
  <c r="N1549" i="1" s="1"/>
  <c r="O1545" i="1"/>
  <c r="L1545" i="1"/>
  <c r="N1545" i="1" s="1"/>
  <c r="O1541" i="1"/>
  <c r="L1541" i="1"/>
  <c r="N1541" i="1" s="1"/>
  <c r="O1537" i="1"/>
  <c r="L1537" i="1"/>
  <c r="N1537" i="1" s="1"/>
  <c r="O1533" i="1"/>
  <c r="L1533" i="1"/>
  <c r="N1533" i="1" s="1"/>
  <c r="O1529" i="1"/>
  <c r="L1529" i="1"/>
  <c r="N1529" i="1" s="1"/>
  <c r="O1525" i="1"/>
  <c r="L1525" i="1"/>
  <c r="N1525" i="1" s="1"/>
  <c r="O1521" i="1"/>
  <c r="L1521" i="1"/>
  <c r="N1521" i="1" s="1"/>
  <c r="O1517" i="1"/>
  <c r="L1517" i="1"/>
  <c r="N1517" i="1" s="1"/>
  <c r="O1513" i="1"/>
  <c r="L1513" i="1"/>
  <c r="N1513" i="1" s="1"/>
  <c r="O1509" i="1"/>
  <c r="L1509" i="1"/>
  <c r="N1509" i="1" s="1"/>
  <c r="O1505" i="1"/>
  <c r="L1505" i="1"/>
  <c r="N1505" i="1" s="1"/>
  <c r="O1501" i="1"/>
  <c r="L1501" i="1"/>
  <c r="N1501" i="1" s="1"/>
  <c r="O1497" i="1"/>
  <c r="L1497" i="1"/>
  <c r="N1497" i="1" s="1"/>
  <c r="O1493" i="1"/>
  <c r="L1493" i="1"/>
  <c r="N1493" i="1" s="1"/>
  <c r="O1489" i="1"/>
  <c r="L1489" i="1"/>
  <c r="N1489" i="1" s="1"/>
  <c r="O1485" i="1"/>
  <c r="L1485" i="1"/>
  <c r="N1485" i="1" s="1"/>
  <c r="O1481" i="1"/>
  <c r="L1481" i="1"/>
  <c r="N1481" i="1" s="1"/>
  <c r="O1477" i="1"/>
  <c r="L1477" i="1"/>
  <c r="N1477" i="1" s="1"/>
  <c r="O1473" i="1"/>
  <c r="L1473" i="1"/>
  <c r="N1473" i="1" s="1"/>
  <c r="O1469" i="1"/>
  <c r="L1469" i="1"/>
  <c r="N1469" i="1" s="1"/>
  <c r="O1465" i="1"/>
  <c r="L1465" i="1"/>
  <c r="N1465" i="1" s="1"/>
  <c r="O1461" i="1"/>
  <c r="L1461" i="1"/>
  <c r="N1461" i="1" s="1"/>
  <c r="O1457" i="1"/>
  <c r="L1457" i="1"/>
  <c r="N1457" i="1" s="1"/>
  <c r="O1453" i="1"/>
  <c r="L1453" i="1"/>
  <c r="N1453" i="1" s="1"/>
  <c r="O1449" i="1"/>
  <c r="L1449" i="1"/>
  <c r="N1449" i="1" s="1"/>
  <c r="O1445" i="1"/>
  <c r="L1445" i="1"/>
  <c r="N1445" i="1" s="1"/>
  <c r="O1441" i="1"/>
  <c r="L1441" i="1"/>
  <c r="N1441" i="1" s="1"/>
  <c r="O1437" i="1"/>
  <c r="L1437" i="1"/>
  <c r="N1437" i="1" s="1"/>
  <c r="O1433" i="1"/>
  <c r="L1433" i="1"/>
  <c r="N1433" i="1" s="1"/>
  <c r="O1429" i="1"/>
  <c r="L1429" i="1"/>
  <c r="N1429" i="1" s="1"/>
  <c r="O1425" i="1"/>
  <c r="L1425" i="1"/>
  <c r="N1425" i="1" s="1"/>
  <c r="O1421" i="1"/>
  <c r="L1421" i="1"/>
  <c r="N1421" i="1" s="1"/>
  <c r="O1417" i="1"/>
  <c r="L1417" i="1"/>
  <c r="N1417" i="1" s="1"/>
  <c r="O1413" i="1"/>
  <c r="L1413" i="1"/>
  <c r="N1413" i="1" s="1"/>
  <c r="O1409" i="1"/>
  <c r="L1409" i="1"/>
  <c r="N1409" i="1" s="1"/>
  <c r="O1405" i="1"/>
  <c r="L1405" i="1"/>
  <c r="N1405" i="1" s="1"/>
  <c r="O1401" i="1"/>
  <c r="L1401" i="1"/>
  <c r="N1401" i="1" s="1"/>
  <c r="O1397" i="1"/>
  <c r="L1397" i="1"/>
  <c r="N1397" i="1" s="1"/>
  <c r="O1393" i="1"/>
  <c r="L1393" i="1"/>
  <c r="N1393" i="1" s="1"/>
  <c r="O1389" i="1"/>
  <c r="L1389" i="1"/>
  <c r="N1389" i="1" s="1"/>
  <c r="O1385" i="1"/>
  <c r="L1385" i="1"/>
  <c r="N1385" i="1" s="1"/>
  <c r="O1381" i="1"/>
  <c r="L1381" i="1"/>
  <c r="N1381" i="1" s="1"/>
  <c r="O1377" i="1"/>
  <c r="L1377" i="1"/>
  <c r="N1377" i="1" s="1"/>
  <c r="O1373" i="1"/>
  <c r="L1373" i="1"/>
  <c r="N1373" i="1" s="1"/>
  <c r="O1369" i="1"/>
  <c r="L1369" i="1"/>
  <c r="N1369" i="1" s="1"/>
  <c r="O1365" i="1"/>
  <c r="L1365" i="1"/>
  <c r="N1365" i="1" s="1"/>
  <c r="O1361" i="1"/>
  <c r="L1361" i="1"/>
  <c r="N1361" i="1" s="1"/>
  <c r="O1357" i="1"/>
  <c r="L1357" i="1"/>
  <c r="N1357" i="1" s="1"/>
  <c r="O1353" i="1"/>
  <c r="L1353" i="1"/>
  <c r="N1353" i="1" s="1"/>
  <c r="O1349" i="1"/>
  <c r="L1349" i="1"/>
  <c r="N1349" i="1" s="1"/>
  <c r="O1345" i="1"/>
  <c r="L1345" i="1"/>
  <c r="N1345" i="1" s="1"/>
  <c r="O1341" i="1"/>
  <c r="L1341" i="1"/>
  <c r="N1341" i="1" s="1"/>
  <c r="O1337" i="1"/>
  <c r="L1337" i="1"/>
  <c r="N1337" i="1" s="1"/>
  <c r="O1333" i="1"/>
  <c r="L1333" i="1"/>
  <c r="N1333" i="1" s="1"/>
  <c r="O1329" i="1"/>
  <c r="L1329" i="1"/>
  <c r="N1329" i="1" s="1"/>
  <c r="O1325" i="1"/>
  <c r="L1325" i="1"/>
  <c r="N1325" i="1" s="1"/>
  <c r="O1321" i="1"/>
  <c r="L1321" i="1"/>
  <c r="N1321" i="1" s="1"/>
  <c r="O1317" i="1"/>
  <c r="L1317" i="1"/>
  <c r="N1317" i="1" s="1"/>
  <c r="O1313" i="1"/>
  <c r="L1313" i="1"/>
  <c r="N1313" i="1" s="1"/>
  <c r="O1309" i="1"/>
  <c r="L1309" i="1"/>
  <c r="N1309" i="1" s="1"/>
  <c r="O1305" i="1"/>
  <c r="L1305" i="1"/>
  <c r="N1305" i="1" s="1"/>
  <c r="O1301" i="1"/>
  <c r="L1301" i="1"/>
  <c r="N1301" i="1" s="1"/>
  <c r="O1297" i="1"/>
  <c r="L1297" i="1"/>
  <c r="N1297" i="1" s="1"/>
  <c r="O1293" i="1"/>
  <c r="L1293" i="1"/>
  <c r="N1293" i="1" s="1"/>
  <c r="O1289" i="1"/>
  <c r="L1289" i="1"/>
  <c r="N1289" i="1" s="1"/>
  <c r="O1285" i="1"/>
  <c r="L1285" i="1"/>
  <c r="N1285" i="1" s="1"/>
  <c r="O1281" i="1"/>
  <c r="L1281" i="1"/>
  <c r="N1281" i="1" s="1"/>
  <c r="O1277" i="1"/>
  <c r="L1277" i="1"/>
  <c r="N1277" i="1" s="1"/>
  <c r="O1273" i="1"/>
  <c r="L1273" i="1"/>
  <c r="N1273" i="1" s="1"/>
  <c r="O1269" i="1"/>
  <c r="L1269" i="1"/>
  <c r="N1269" i="1" s="1"/>
  <c r="O1265" i="1"/>
  <c r="L1265" i="1"/>
  <c r="N1265" i="1" s="1"/>
  <c r="O1261" i="1"/>
  <c r="L1261" i="1"/>
  <c r="N1261" i="1" s="1"/>
  <c r="O1257" i="1"/>
  <c r="L1257" i="1"/>
  <c r="N1257" i="1" s="1"/>
  <c r="O1253" i="1"/>
  <c r="L1253" i="1"/>
  <c r="N1253" i="1" s="1"/>
  <c r="O1249" i="1"/>
  <c r="L1249" i="1"/>
  <c r="N1249" i="1" s="1"/>
  <c r="O1245" i="1"/>
  <c r="L1245" i="1"/>
  <c r="N1245" i="1" s="1"/>
  <c r="O1241" i="1"/>
  <c r="L1241" i="1"/>
  <c r="N1241" i="1" s="1"/>
  <c r="O1237" i="1"/>
  <c r="L1237" i="1"/>
  <c r="N1237" i="1" s="1"/>
  <c r="O1233" i="1"/>
  <c r="L1233" i="1"/>
  <c r="N1233" i="1" s="1"/>
  <c r="O1229" i="1"/>
  <c r="L1229" i="1"/>
  <c r="N1229" i="1" s="1"/>
  <c r="O1225" i="1"/>
  <c r="L1225" i="1"/>
  <c r="N1225" i="1" s="1"/>
  <c r="O1221" i="1"/>
  <c r="L1221" i="1"/>
  <c r="N1221" i="1" s="1"/>
  <c r="O1217" i="1"/>
  <c r="L1217" i="1"/>
  <c r="N1217" i="1" s="1"/>
  <c r="O1213" i="1"/>
  <c r="L1213" i="1"/>
  <c r="N1213" i="1" s="1"/>
  <c r="O1209" i="1"/>
  <c r="L1209" i="1"/>
  <c r="N1209" i="1" s="1"/>
  <c r="O1205" i="1"/>
  <c r="L1205" i="1"/>
  <c r="N1205" i="1" s="1"/>
  <c r="O1201" i="1"/>
  <c r="L1201" i="1"/>
  <c r="N1201" i="1" s="1"/>
  <c r="O1197" i="1"/>
  <c r="L1197" i="1"/>
  <c r="N1197" i="1" s="1"/>
  <c r="O1193" i="1"/>
  <c r="L1193" i="1"/>
  <c r="N1193" i="1" s="1"/>
  <c r="O1189" i="1"/>
  <c r="L1189" i="1"/>
  <c r="N1189" i="1" s="1"/>
  <c r="O1185" i="1"/>
  <c r="L1185" i="1"/>
  <c r="N1185" i="1" s="1"/>
  <c r="O1181" i="1"/>
  <c r="L1181" i="1"/>
  <c r="N1181" i="1" s="1"/>
  <c r="O1177" i="1"/>
  <c r="L1177" i="1"/>
  <c r="N1177" i="1" s="1"/>
  <c r="O1173" i="1"/>
  <c r="L1173" i="1"/>
  <c r="N1173" i="1" s="1"/>
  <c r="O1169" i="1"/>
  <c r="L1169" i="1"/>
  <c r="N1169" i="1" s="1"/>
  <c r="O1165" i="1"/>
  <c r="L1165" i="1"/>
  <c r="N1165" i="1" s="1"/>
  <c r="O1161" i="1"/>
  <c r="L1161" i="1"/>
  <c r="N1161" i="1" s="1"/>
  <c r="O1157" i="1"/>
  <c r="L1157" i="1"/>
  <c r="N1157" i="1" s="1"/>
  <c r="O1153" i="1"/>
  <c r="L1153" i="1"/>
  <c r="N1153" i="1" s="1"/>
  <c r="O1149" i="1"/>
  <c r="L1149" i="1"/>
  <c r="N1149" i="1" s="1"/>
  <c r="O1145" i="1"/>
  <c r="L1145" i="1"/>
  <c r="N1145" i="1" s="1"/>
  <c r="O1141" i="1"/>
  <c r="L1141" i="1"/>
  <c r="N1141" i="1" s="1"/>
  <c r="O1137" i="1"/>
  <c r="L1137" i="1"/>
  <c r="N1137" i="1" s="1"/>
  <c r="O1133" i="1"/>
  <c r="L1133" i="1"/>
  <c r="N1133" i="1" s="1"/>
  <c r="O1129" i="1"/>
  <c r="L1129" i="1"/>
  <c r="N1129" i="1" s="1"/>
  <c r="O1125" i="1"/>
  <c r="L1125" i="1"/>
  <c r="N1125" i="1" s="1"/>
  <c r="O1121" i="1"/>
  <c r="L1121" i="1"/>
  <c r="N1121" i="1" s="1"/>
  <c r="O1117" i="1"/>
  <c r="L1117" i="1"/>
  <c r="N1117" i="1" s="1"/>
  <c r="O1113" i="1"/>
  <c r="L1113" i="1"/>
  <c r="N1113" i="1" s="1"/>
  <c r="O1109" i="1"/>
  <c r="L1109" i="1"/>
  <c r="N1109" i="1" s="1"/>
  <c r="O1105" i="1"/>
  <c r="L1105" i="1"/>
  <c r="N1105" i="1" s="1"/>
  <c r="O1101" i="1"/>
  <c r="L1101" i="1"/>
  <c r="N1101" i="1" s="1"/>
  <c r="O1097" i="1"/>
  <c r="L1097" i="1"/>
  <c r="N1097" i="1" s="1"/>
  <c r="O1093" i="1"/>
  <c r="L1093" i="1"/>
  <c r="N1093" i="1" s="1"/>
  <c r="O1089" i="1"/>
  <c r="L1089" i="1"/>
  <c r="N1089" i="1" s="1"/>
  <c r="O1085" i="1"/>
  <c r="L1085" i="1"/>
  <c r="N1085" i="1" s="1"/>
  <c r="O1081" i="1"/>
  <c r="L1081" i="1"/>
  <c r="N1081" i="1" s="1"/>
  <c r="O1077" i="1"/>
  <c r="L1077" i="1"/>
  <c r="N1077" i="1" s="1"/>
  <c r="O1073" i="1"/>
  <c r="L1073" i="1"/>
  <c r="N1073" i="1" s="1"/>
  <c r="O1069" i="1"/>
  <c r="L1069" i="1"/>
  <c r="N1069" i="1" s="1"/>
  <c r="O1065" i="1"/>
  <c r="L1065" i="1"/>
  <c r="N1065" i="1" s="1"/>
  <c r="O1061" i="1"/>
  <c r="L1061" i="1"/>
  <c r="N1061" i="1" s="1"/>
  <c r="O1057" i="1"/>
  <c r="L1057" i="1"/>
  <c r="N1057" i="1" s="1"/>
  <c r="O1053" i="1"/>
  <c r="L1053" i="1"/>
  <c r="N1053" i="1" s="1"/>
  <c r="O1049" i="1"/>
  <c r="L1049" i="1"/>
  <c r="N1049" i="1" s="1"/>
  <c r="O1045" i="1"/>
  <c r="L1045" i="1"/>
  <c r="N1045" i="1" s="1"/>
  <c r="O1041" i="1"/>
  <c r="L1041" i="1"/>
  <c r="N1041" i="1" s="1"/>
  <c r="O1037" i="1"/>
  <c r="L1037" i="1"/>
  <c r="N1037" i="1" s="1"/>
  <c r="O1033" i="1"/>
  <c r="L1033" i="1"/>
  <c r="N1033" i="1" s="1"/>
  <c r="O1029" i="1"/>
  <c r="L1029" i="1"/>
  <c r="N1029" i="1" s="1"/>
  <c r="O1025" i="1"/>
  <c r="L1025" i="1"/>
  <c r="N1025" i="1" s="1"/>
  <c r="O1021" i="1"/>
  <c r="L1021" i="1"/>
  <c r="N1021" i="1" s="1"/>
  <c r="O1017" i="1"/>
  <c r="L1017" i="1"/>
  <c r="N1017" i="1" s="1"/>
  <c r="O1013" i="1"/>
  <c r="L1013" i="1"/>
  <c r="N1013" i="1" s="1"/>
  <c r="O1009" i="1"/>
  <c r="L1009" i="1"/>
  <c r="N1009" i="1" s="1"/>
  <c r="O1005" i="1"/>
  <c r="L1005" i="1"/>
  <c r="N1005" i="1" s="1"/>
  <c r="O1001" i="1"/>
  <c r="L1001" i="1"/>
  <c r="N1001" i="1" s="1"/>
  <c r="O997" i="1"/>
  <c r="L997" i="1"/>
  <c r="N997" i="1" s="1"/>
  <c r="O993" i="1"/>
  <c r="L993" i="1"/>
  <c r="N993" i="1" s="1"/>
  <c r="O989" i="1"/>
  <c r="L989" i="1"/>
  <c r="N989" i="1" s="1"/>
  <c r="O985" i="1"/>
  <c r="L985" i="1"/>
  <c r="N985" i="1" s="1"/>
  <c r="O981" i="1"/>
  <c r="L981" i="1"/>
  <c r="N981" i="1" s="1"/>
  <c r="O977" i="1"/>
  <c r="L977" i="1"/>
  <c r="N977" i="1" s="1"/>
  <c r="O973" i="1"/>
  <c r="L973" i="1"/>
  <c r="N973" i="1" s="1"/>
  <c r="O969" i="1"/>
  <c r="L969" i="1"/>
  <c r="N969" i="1" s="1"/>
  <c r="O965" i="1"/>
  <c r="L965" i="1"/>
  <c r="N965" i="1" s="1"/>
  <c r="O961" i="1"/>
  <c r="L961" i="1"/>
  <c r="N961" i="1" s="1"/>
  <c r="O957" i="1"/>
  <c r="L957" i="1"/>
  <c r="N957" i="1" s="1"/>
  <c r="O953" i="1"/>
  <c r="L953" i="1"/>
  <c r="N953" i="1" s="1"/>
  <c r="O949" i="1"/>
  <c r="L949" i="1"/>
  <c r="N949" i="1" s="1"/>
  <c r="O945" i="1"/>
  <c r="L945" i="1"/>
  <c r="N945" i="1" s="1"/>
  <c r="O941" i="1"/>
  <c r="L941" i="1"/>
  <c r="N941" i="1" s="1"/>
  <c r="O937" i="1"/>
  <c r="L937" i="1"/>
  <c r="N937" i="1" s="1"/>
  <c r="O933" i="1"/>
  <c r="L933" i="1"/>
  <c r="N933" i="1" s="1"/>
  <c r="O929" i="1"/>
  <c r="L929" i="1"/>
  <c r="N929" i="1" s="1"/>
  <c r="O925" i="1"/>
  <c r="L925" i="1"/>
  <c r="N925" i="1" s="1"/>
  <c r="O921" i="1"/>
  <c r="L921" i="1"/>
  <c r="N921" i="1" s="1"/>
  <c r="O917" i="1"/>
  <c r="L917" i="1"/>
  <c r="N917" i="1" s="1"/>
  <c r="O913" i="1"/>
  <c r="L913" i="1"/>
  <c r="N913" i="1" s="1"/>
  <c r="O909" i="1"/>
  <c r="L909" i="1"/>
  <c r="N909" i="1" s="1"/>
  <c r="O905" i="1"/>
  <c r="L905" i="1"/>
  <c r="N905" i="1" s="1"/>
  <c r="O901" i="1"/>
  <c r="L901" i="1"/>
  <c r="N901" i="1" s="1"/>
  <c r="O897" i="1"/>
  <c r="L897" i="1"/>
  <c r="N897" i="1" s="1"/>
  <c r="O893" i="1"/>
  <c r="L893" i="1"/>
  <c r="N893" i="1" s="1"/>
  <c r="O889" i="1"/>
  <c r="L889" i="1"/>
  <c r="N889" i="1" s="1"/>
  <c r="O885" i="1"/>
  <c r="L885" i="1"/>
  <c r="N885" i="1" s="1"/>
  <c r="O881" i="1"/>
  <c r="L881" i="1"/>
  <c r="N881" i="1" s="1"/>
  <c r="O877" i="1"/>
  <c r="L877" i="1"/>
  <c r="N877" i="1" s="1"/>
  <c r="O873" i="1"/>
  <c r="L873" i="1"/>
  <c r="N873" i="1" s="1"/>
  <c r="O869" i="1"/>
  <c r="L869" i="1"/>
  <c r="N869" i="1" s="1"/>
  <c r="O865" i="1"/>
  <c r="L865" i="1"/>
  <c r="N865" i="1" s="1"/>
  <c r="O861" i="1"/>
  <c r="L861" i="1"/>
  <c r="N861" i="1" s="1"/>
  <c r="O857" i="1"/>
  <c r="L857" i="1"/>
  <c r="N857" i="1" s="1"/>
  <c r="O853" i="1"/>
  <c r="L853" i="1"/>
  <c r="N853" i="1" s="1"/>
  <c r="O849" i="1"/>
  <c r="L849" i="1"/>
  <c r="N849" i="1" s="1"/>
  <c r="O845" i="1"/>
  <c r="L845" i="1"/>
  <c r="N845" i="1" s="1"/>
  <c r="O841" i="1"/>
  <c r="L841" i="1"/>
  <c r="N841" i="1" s="1"/>
  <c r="O837" i="1"/>
  <c r="L837" i="1"/>
  <c r="N837" i="1" s="1"/>
  <c r="O833" i="1"/>
  <c r="L833" i="1"/>
  <c r="N833" i="1" s="1"/>
  <c r="O829" i="1"/>
  <c r="L829" i="1"/>
  <c r="N829" i="1" s="1"/>
  <c r="O825" i="1"/>
  <c r="L825" i="1"/>
  <c r="N825" i="1" s="1"/>
  <c r="O821" i="1"/>
  <c r="L821" i="1"/>
  <c r="N821" i="1" s="1"/>
  <c r="O817" i="1"/>
  <c r="L817" i="1"/>
  <c r="N817" i="1" s="1"/>
  <c r="O813" i="1"/>
  <c r="L813" i="1"/>
  <c r="N813" i="1" s="1"/>
  <c r="O809" i="1"/>
  <c r="L809" i="1"/>
  <c r="N809" i="1" s="1"/>
  <c r="O805" i="1"/>
  <c r="L805" i="1"/>
  <c r="N805" i="1" s="1"/>
  <c r="O801" i="1"/>
  <c r="L801" i="1"/>
  <c r="N801" i="1" s="1"/>
  <c r="O797" i="1"/>
  <c r="L797" i="1"/>
  <c r="N797" i="1" s="1"/>
  <c r="O793" i="1"/>
  <c r="L793" i="1"/>
  <c r="N793" i="1" s="1"/>
  <c r="O789" i="1"/>
  <c r="L789" i="1"/>
  <c r="N789" i="1" s="1"/>
  <c r="O785" i="1"/>
  <c r="L785" i="1"/>
  <c r="N785" i="1" s="1"/>
  <c r="O781" i="1"/>
  <c r="L781" i="1"/>
  <c r="N781" i="1" s="1"/>
  <c r="O777" i="1"/>
  <c r="L777" i="1"/>
  <c r="N777" i="1" s="1"/>
  <c r="O773" i="1"/>
  <c r="L773" i="1"/>
  <c r="N773" i="1" s="1"/>
  <c r="O769" i="1"/>
  <c r="L769" i="1"/>
  <c r="N769" i="1" s="1"/>
  <c r="O765" i="1"/>
  <c r="L765" i="1"/>
  <c r="N765" i="1" s="1"/>
  <c r="O761" i="1"/>
  <c r="L761" i="1"/>
  <c r="N761" i="1" s="1"/>
  <c r="O757" i="1"/>
  <c r="L757" i="1"/>
  <c r="N757" i="1" s="1"/>
  <c r="O753" i="1"/>
  <c r="L753" i="1"/>
  <c r="N753" i="1" s="1"/>
  <c r="O749" i="1"/>
  <c r="L749" i="1"/>
  <c r="N749" i="1" s="1"/>
  <c r="O745" i="1"/>
  <c r="L745" i="1"/>
  <c r="N745" i="1" s="1"/>
  <c r="O741" i="1"/>
  <c r="L741" i="1"/>
  <c r="N741" i="1" s="1"/>
  <c r="O737" i="1"/>
  <c r="L737" i="1"/>
  <c r="N737" i="1" s="1"/>
  <c r="O733" i="1"/>
  <c r="L733" i="1"/>
  <c r="N733" i="1" s="1"/>
  <c r="O729" i="1"/>
  <c r="L729" i="1"/>
  <c r="N729" i="1" s="1"/>
  <c r="O725" i="1"/>
  <c r="L725" i="1"/>
  <c r="N725" i="1" s="1"/>
  <c r="O721" i="1"/>
  <c r="L721" i="1"/>
  <c r="N721" i="1" s="1"/>
  <c r="O717" i="1"/>
  <c r="L717" i="1"/>
  <c r="N717" i="1" s="1"/>
  <c r="O713" i="1"/>
  <c r="L713" i="1"/>
  <c r="N713" i="1" s="1"/>
  <c r="O709" i="1"/>
  <c r="L709" i="1"/>
  <c r="N709" i="1" s="1"/>
  <c r="O705" i="1"/>
  <c r="L705" i="1"/>
  <c r="N705" i="1" s="1"/>
  <c r="O701" i="1"/>
  <c r="L701" i="1"/>
  <c r="N701" i="1" s="1"/>
  <c r="O697" i="1"/>
  <c r="L697" i="1"/>
  <c r="N697" i="1" s="1"/>
  <c r="O693" i="1"/>
  <c r="L693" i="1"/>
  <c r="N693" i="1" s="1"/>
  <c r="O689" i="1"/>
  <c r="L689" i="1"/>
  <c r="N689" i="1" s="1"/>
  <c r="O685" i="1"/>
  <c r="L685" i="1"/>
  <c r="N685" i="1" s="1"/>
  <c r="O681" i="1"/>
  <c r="L681" i="1"/>
  <c r="N681" i="1" s="1"/>
  <c r="O677" i="1"/>
  <c r="L677" i="1"/>
  <c r="N677" i="1" s="1"/>
  <c r="O673" i="1"/>
  <c r="L673" i="1"/>
  <c r="N673" i="1" s="1"/>
  <c r="O669" i="1"/>
  <c r="L669" i="1"/>
  <c r="N669" i="1" s="1"/>
  <c r="O665" i="1"/>
  <c r="L665" i="1"/>
  <c r="N665" i="1" s="1"/>
  <c r="O661" i="1"/>
  <c r="L661" i="1"/>
  <c r="N661" i="1" s="1"/>
  <c r="O657" i="1"/>
  <c r="L657" i="1"/>
  <c r="N657" i="1" s="1"/>
  <c r="O653" i="1"/>
  <c r="L653" i="1"/>
  <c r="N653" i="1" s="1"/>
  <c r="O649" i="1"/>
  <c r="L649" i="1"/>
  <c r="N649" i="1" s="1"/>
  <c r="O645" i="1"/>
  <c r="L645" i="1"/>
  <c r="N645" i="1" s="1"/>
  <c r="O641" i="1"/>
  <c r="L641" i="1"/>
  <c r="N641" i="1" s="1"/>
  <c r="O637" i="1"/>
  <c r="L637" i="1"/>
  <c r="N637" i="1" s="1"/>
  <c r="O633" i="1"/>
  <c r="L633" i="1"/>
  <c r="N633" i="1" s="1"/>
  <c r="O629" i="1"/>
  <c r="L629" i="1"/>
  <c r="N629" i="1" s="1"/>
  <c r="O625" i="1"/>
  <c r="L625" i="1"/>
  <c r="N625" i="1" s="1"/>
  <c r="O621" i="1"/>
  <c r="L621" i="1"/>
  <c r="N621" i="1" s="1"/>
  <c r="O617" i="1"/>
  <c r="L617" i="1"/>
  <c r="N617" i="1" s="1"/>
  <c r="O613" i="1"/>
  <c r="L613" i="1"/>
  <c r="N613" i="1" s="1"/>
  <c r="O609" i="1"/>
  <c r="L609" i="1"/>
  <c r="N609" i="1" s="1"/>
  <c r="O605" i="1"/>
  <c r="L605" i="1"/>
  <c r="N605" i="1" s="1"/>
  <c r="O601" i="1"/>
  <c r="L601" i="1"/>
  <c r="N601" i="1" s="1"/>
  <c r="O597" i="1"/>
  <c r="L597" i="1"/>
  <c r="N597" i="1" s="1"/>
  <c r="O593" i="1"/>
  <c r="L593" i="1"/>
  <c r="N593" i="1" s="1"/>
  <c r="O589" i="1"/>
  <c r="L589" i="1"/>
  <c r="N589" i="1" s="1"/>
  <c r="O585" i="1"/>
  <c r="L585" i="1"/>
  <c r="N585" i="1" s="1"/>
  <c r="O581" i="1"/>
  <c r="L581" i="1"/>
  <c r="N581" i="1" s="1"/>
  <c r="O577" i="1"/>
  <c r="L577" i="1"/>
  <c r="N577" i="1" s="1"/>
  <c r="O573" i="1"/>
  <c r="L573" i="1"/>
  <c r="N573" i="1" s="1"/>
  <c r="O569" i="1"/>
  <c r="L569" i="1"/>
  <c r="N569" i="1" s="1"/>
  <c r="O565" i="1"/>
  <c r="L565" i="1"/>
  <c r="N565" i="1" s="1"/>
  <c r="O561" i="1"/>
  <c r="L561" i="1"/>
  <c r="N561" i="1" s="1"/>
  <c r="O557" i="1"/>
  <c r="L557" i="1"/>
  <c r="N557" i="1" s="1"/>
  <c r="O553" i="1"/>
  <c r="L553" i="1"/>
  <c r="N553" i="1" s="1"/>
  <c r="O549" i="1"/>
  <c r="L549" i="1"/>
  <c r="N549" i="1" s="1"/>
  <c r="O545" i="1"/>
  <c r="L545" i="1"/>
  <c r="N545" i="1" s="1"/>
  <c r="O541" i="1"/>
  <c r="L541" i="1"/>
  <c r="N541" i="1" s="1"/>
  <c r="O537" i="1"/>
  <c r="L537" i="1"/>
  <c r="N537" i="1" s="1"/>
  <c r="O533" i="1"/>
  <c r="L533" i="1"/>
  <c r="N533" i="1" s="1"/>
  <c r="O529" i="1"/>
  <c r="L529" i="1"/>
  <c r="N529" i="1" s="1"/>
  <c r="O525" i="1"/>
  <c r="L525" i="1"/>
  <c r="N525" i="1" s="1"/>
  <c r="O521" i="1"/>
  <c r="L521" i="1"/>
  <c r="N521" i="1" s="1"/>
  <c r="O517" i="1"/>
  <c r="L517" i="1"/>
  <c r="N517" i="1" s="1"/>
  <c r="O513" i="1"/>
  <c r="L513" i="1"/>
  <c r="N513" i="1" s="1"/>
  <c r="O509" i="1"/>
  <c r="L509" i="1"/>
  <c r="N509" i="1" s="1"/>
  <c r="O505" i="1"/>
  <c r="L505" i="1"/>
  <c r="N505" i="1" s="1"/>
  <c r="O501" i="1"/>
  <c r="L501" i="1"/>
  <c r="N501" i="1" s="1"/>
  <c r="O497" i="1"/>
  <c r="L497" i="1"/>
  <c r="N497" i="1" s="1"/>
  <c r="O493" i="1"/>
  <c r="L493" i="1"/>
  <c r="N493" i="1" s="1"/>
  <c r="O489" i="1"/>
  <c r="L489" i="1"/>
  <c r="N489" i="1" s="1"/>
  <c r="O485" i="1"/>
  <c r="L485" i="1"/>
  <c r="N485" i="1" s="1"/>
  <c r="O481" i="1"/>
  <c r="L481" i="1"/>
  <c r="N481" i="1" s="1"/>
  <c r="O477" i="1"/>
  <c r="L477" i="1"/>
  <c r="N477" i="1" s="1"/>
  <c r="O473" i="1"/>
  <c r="L473" i="1"/>
  <c r="N473" i="1" s="1"/>
  <c r="O469" i="1"/>
  <c r="L469" i="1"/>
  <c r="N469" i="1" s="1"/>
  <c r="O465" i="1"/>
  <c r="L465" i="1"/>
  <c r="N465" i="1" s="1"/>
  <c r="O461" i="1"/>
  <c r="L461" i="1"/>
  <c r="N461" i="1" s="1"/>
  <c r="O457" i="1"/>
  <c r="L457" i="1"/>
  <c r="N457" i="1" s="1"/>
  <c r="O453" i="1"/>
  <c r="L453" i="1"/>
  <c r="N453" i="1" s="1"/>
  <c r="O449" i="1"/>
  <c r="L449" i="1"/>
  <c r="N449" i="1" s="1"/>
  <c r="O445" i="1"/>
  <c r="L445" i="1"/>
  <c r="N445" i="1" s="1"/>
  <c r="O441" i="1"/>
  <c r="L441" i="1"/>
  <c r="N441" i="1" s="1"/>
  <c r="O437" i="1"/>
  <c r="L437" i="1"/>
  <c r="N437" i="1" s="1"/>
  <c r="O433" i="1"/>
  <c r="L433" i="1"/>
  <c r="N433" i="1" s="1"/>
  <c r="O429" i="1"/>
  <c r="L429" i="1"/>
  <c r="N429" i="1" s="1"/>
  <c r="O425" i="1"/>
  <c r="L425" i="1"/>
  <c r="N425" i="1" s="1"/>
  <c r="O421" i="1"/>
  <c r="L421" i="1"/>
  <c r="N421" i="1" s="1"/>
  <c r="O417" i="1"/>
  <c r="L417" i="1"/>
  <c r="N417" i="1" s="1"/>
  <c r="O413" i="1"/>
  <c r="L413" i="1"/>
  <c r="N413" i="1" s="1"/>
  <c r="O409" i="1"/>
  <c r="L409" i="1"/>
  <c r="N409" i="1" s="1"/>
  <c r="O405" i="1"/>
  <c r="L405" i="1"/>
  <c r="N405" i="1" s="1"/>
  <c r="O401" i="1"/>
  <c r="L401" i="1"/>
  <c r="N401" i="1" s="1"/>
  <c r="O397" i="1"/>
  <c r="L397" i="1"/>
  <c r="N397" i="1" s="1"/>
  <c r="O393" i="1"/>
  <c r="L393" i="1"/>
  <c r="N393" i="1" s="1"/>
  <c r="O389" i="1"/>
  <c r="L389" i="1"/>
  <c r="N389" i="1" s="1"/>
  <c r="O385" i="1"/>
  <c r="L385" i="1"/>
  <c r="N385" i="1" s="1"/>
  <c r="O381" i="1"/>
  <c r="L381" i="1"/>
  <c r="N381" i="1" s="1"/>
  <c r="O377" i="1"/>
  <c r="L377" i="1"/>
  <c r="N377" i="1" s="1"/>
  <c r="O373" i="1"/>
  <c r="L373" i="1"/>
  <c r="N373" i="1" s="1"/>
  <c r="O369" i="1"/>
  <c r="L369" i="1"/>
  <c r="N369" i="1" s="1"/>
  <c r="O365" i="1"/>
  <c r="L365" i="1"/>
  <c r="N365" i="1" s="1"/>
  <c r="O361" i="1"/>
  <c r="L361" i="1"/>
  <c r="N361" i="1" s="1"/>
  <c r="O357" i="1"/>
  <c r="L357" i="1"/>
  <c r="N357" i="1" s="1"/>
  <c r="O353" i="1"/>
  <c r="L353" i="1"/>
  <c r="N353" i="1" s="1"/>
  <c r="O349" i="1"/>
  <c r="L349" i="1"/>
  <c r="N349" i="1" s="1"/>
  <c r="O345" i="1"/>
  <c r="L345" i="1"/>
  <c r="N345" i="1" s="1"/>
  <c r="O341" i="1"/>
  <c r="L341" i="1"/>
  <c r="N341" i="1" s="1"/>
  <c r="O337" i="1"/>
  <c r="L337" i="1"/>
  <c r="N337" i="1" s="1"/>
  <c r="O333" i="1"/>
  <c r="L333" i="1"/>
  <c r="N333" i="1" s="1"/>
  <c r="O329" i="1"/>
  <c r="L329" i="1"/>
  <c r="N329" i="1" s="1"/>
  <c r="O325" i="1"/>
  <c r="L325" i="1"/>
  <c r="N325" i="1" s="1"/>
  <c r="O321" i="1"/>
  <c r="L321" i="1"/>
  <c r="N321" i="1" s="1"/>
  <c r="O317" i="1"/>
  <c r="L317" i="1"/>
  <c r="N317" i="1" s="1"/>
  <c r="O313" i="1"/>
  <c r="L313" i="1"/>
  <c r="N313" i="1" s="1"/>
  <c r="O309" i="1"/>
  <c r="L309" i="1"/>
  <c r="N309" i="1" s="1"/>
  <c r="O305" i="1"/>
  <c r="L305" i="1"/>
  <c r="N305" i="1" s="1"/>
  <c r="O301" i="1"/>
  <c r="L301" i="1"/>
  <c r="N301" i="1" s="1"/>
  <c r="O297" i="1"/>
  <c r="L297" i="1"/>
  <c r="N297" i="1" s="1"/>
  <c r="O293" i="1"/>
  <c r="L293" i="1"/>
  <c r="N293" i="1" s="1"/>
  <c r="O289" i="1"/>
  <c r="L289" i="1"/>
  <c r="N289" i="1" s="1"/>
  <c r="O285" i="1"/>
  <c r="L285" i="1"/>
  <c r="N285" i="1" s="1"/>
  <c r="O281" i="1"/>
  <c r="L281" i="1"/>
  <c r="N281" i="1" s="1"/>
  <c r="O277" i="1"/>
  <c r="L277" i="1"/>
  <c r="N277" i="1" s="1"/>
  <c r="O273" i="1"/>
  <c r="L273" i="1"/>
  <c r="N273" i="1" s="1"/>
  <c r="O269" i="1"/>
  <c r="L269" i="1"/>
  <c r="N269" i="1" s="1"/>
  <c r="O265" i="1"/>
  <c r="L265" i="1"/>
  <c r="N265" i="1" s="1"/>
  <c r="O261" i="1"/>
  <c r="L261" i="1"/>
  <c r="N261" i="1" s="1"/>
  <c r="O257" i="1"/>
  <c r="L257" i="1"/>
  <c r="N257" i="1" s="1"/>
  <c r="O253" i="1"/>
  <c r="L253" i="1"/>
  <c r="N253" i="1" s="1"/>
  <c r="O249" i="1"/>
  <c r="L249" i="1"/>
  <c r="N249" i="1" s="1"/>
  <c r="O245" i="1"/>
  <c r="L245" i="1"/>
  <c r="N245" i="1" s="1"/>
  <c r="O241" i="1"/>
  <c r="L241" i="1"/>
  <c r="N241" i="1" s="1"/>
  <c r="O237" i="1"/>
  <c r="L237" i="1"/>
  <c r="N237" i="1" s="1"/>
  <c r="O233" i="1"/>
  <c r="L233" i="1"/>
  <c r="N233" i="1" s="1"/>
  <c r="O229" i="1"/>
  <c r="L229" i="1"/>
  <c r="N229" i="1" s="1"/>
  <c r="O225" i="1"/>
  <c r="L225" i="1"/>
  <c r="N225" i="1" s="1"/>
  <c r="O221" i="1"/>
  <c r="L221" i="1"/>
  <c r="N221" i="1" s="1"/>
  <c r="O217" i="1"/>
  <c r="L217" i="1"/>
  <c r="N217" i="1" s="1"/>
  <c r="O213" i="1"/>
  <c r="L213" i="1"/>
  <c r="N213" i="1" s="1"/>
  <c r="O209" i="1"/>
  <c r="L209" i="1"/>
  <c r="N209" i="1" s="1"/>
  <c r="O205" i="1"/>
  <c r="L205" i="1"/>
  <c r="N205" i="1" s="1"/>
  <c r="O201" i="1"/>
  <c r="L201" i="1"/>
  <c r="N201" i="1" s="1"/>
  <c r="O197" i="1"/>
  <c r="L197" i="1"/>
  <c r="N197" i="1" s="1"/>
  <c r="O193" i="1"/>
  <c r="L193" i="1"/>
  <c r="N193" i="1" s="1"/>
  <c r="O189" i="1"/>
  <c r="L189" i="1"/>
  <c r="N189" i="1" s="1"/>
  <c r="O185" i="1"/>
  <c r="L185" i="1"/>
  <c r="N185" i="1" s="1"/>
  <c r="O181" i="1"/>
  <c r="L181" i="1"/>
  <c r="N181" i="1" s="1"/>
  <c r="O177" i="1"/>
  <c r="L177" i="1"/>
  <c r="N177" i="1" s="1"/>
  <c r="O173" i="1"/>
  <c r="L173" i="1"/>
  <c r="N173" i="1" s="1"/>
  <c r="O169" i="1"/>
  <c r="L169" i="1"/>
  <c r="N169" i="1" s="1"/>
  <c r="O165" i="1"/>
  <c r="L165" i="1"/>
  <c r="N165" i="1" s="1"/>
  <c r="O161" i="1"/>
  <c r="L161" i="1"/>
  <c r="N161" i="1" s="1"/>
  <c r="O157" i="1"/>
  <c r="L157" i="1"/>
  <c r="N157" i="1" s="1"/>
  <c r="O153" i="1"/>
  <c r="L153" i="1"/>
  <c r="N153" i="1" s="1"/>
  <c r="O149" i="1"/>
  <c r="L149" i="1"/>
  <c r="N149" i="1" s="1"/>
  <c r="O145" i="1"/>
  <c r="L145" i="1"/>
  <c r="N145" i="1" s="1"/>
  <c r="O141" i="1"/>
  <c r="L141" i="1"/>
  <c r="N141" i="1" s="1"/>
  <c r="O137" i="1"/>
  <c r="L137" i="1"/>
  <c r="N137" i="1" s="1"/>
  <c r="O133" i="1"/>
  <c r="L133" i="1"/>
  <c r="N133" i="1" s="1"/>
  <c r="O129" i="1"/>
  <c r="L129" i="1"/>
  <c r="N129" i="1" s="1"/>
  <c r="O125" i="1"/>
  <c r="L125" i="1"/>
  <c r="N125" i="1" s="1"/>
  <c r="O121" i="1"/>
  <c r="L121" i="1"/>
  <c r="N121" i="1" s="1"/>
  <c r="O117" i="1"/>
  <c r="L117" i="1"/>
  <c r="N117" i="1" s="1"/>
  <c r="O113" i="1"/>
  <c r="L113" i="1"/>
  <c r="N113" i="1" s="1"/>
  <c r="O109" i="1"/>
  <c r="L109" i="1"/>
  <c r="N109" i="1" s="1"/>
  <c r="O105" i="1"/>
  <c r="L105" i="1"/>
  <c r="N105" i="1" s="1"/>
  <c r="O101" i="1"/>
  <c r="L101" i="1"/>
  <c r="N101" i="1" s="1"/>
  <c r="O97" i="1"/>
  <c r="L97" i="1"/>
  <c r="N97" i="1" s="1"/>
  <c r="O93" i="1"/>
  <c r="L93" i="1"/>
  <c r="N93" i="1" s="1"/>
  <c r="O89" i="1"/>
  <c r="L89" i="1"/>
  <c r="N89" i="1" s="1"/>
  <c r="O85" i="1"/>
  <c r="L85" i="1"/>
  <c r="N85" i="1" s="1"/>
  <c r="O81" i="1"/>
  <c r="L81" i="1"/>
  <c r="N81" i="1" s="1"/>
  <c r="O77" i="1"/>
  <c r="L77" i="1"/>
  <c r="N77" i="1" s="1"/>
  <c r="O73" i="1"/>
  <c r="L73" i="1"/>
  <c r="N73" i="1" s="1"/>
  <c r="O69" i="1"/>
  <c r="L69" i="1"/>
  <c r="N69" i="1" s="1"/>
  <c r="L2395" i="1"/>
  <c r="N2395" i="1" s="1"/>
  <c r="L2391" i="1"/>
  <c r="N2391" i="1" s="1"/>
  <c r="L2387" i="1"/>
  <c r="N2387" i="1" s="1"/>
  <c r="L2383" i="1"/>
  <c r="N2383" i="1" s="1"/>
  <c r="L2379" i="1"/>
  <c r="N2379" i="1" s="1"/>
  <c r="L2375" i="1"/>
  <c r="N2375" i="1" s="1"/>
  <c r="L2371" i="1"/>
  <c r="N2371" i="1" s="1"/>
  <c r="L2367" i="1"/>
  <c r="N2367" i="1" s="1"/>
  <c r="L2363" i="1"/>
  <c r="N2363" i="1" s="1"/>
  <c r="L2359" i="1"/>
  <c r="N2359" i="1" s="1"/>
  <c r="L2355" i="1"/>
  <c r="N2355" i="1" s="1"/>
  <c r="L2351" i="1"/>
  <c r="N2351" i="1" s="1"/>
  <c r="L2347" i="1"/>
  <c r="N2347" i="1" s="1"/>
  <c r="L2343" i="1"/>
  <c r="N2343" i="1" s="1"/>
  <c r="L2339" i="1"/>
  <c r="N2339" i="1" s="1"/>
  <c r="L2335" i="1"/>
  <c r="N2335" i="1" s="1"/>
  <c r="L2331" i="1"/>
  <c r="N2331" i="1" s="1"/>
  <c r="L2327" i="1"/>
  <c r="N2327" i="1" s="1"/>
  <c r="L2323" i="1"/>
  <c r="N2323" i="1" s="1"/>
  <c r="L2319" i="1"/>
  <c r="N2319" i="1" s="1"/>
  <c r="L2315" i="1"/>
  <c r="N2315" i="1" s="1"/>
  <c r="L2311" i="1"/>
  <c r="N2311" i="1" s="1"/>
  <c r="L2307" i="1"/>
  <c r="N2307" i="1" s="1"/>
  <c r="L2303" i="1"/>
  <c r="N2303" i="1" s="1"/>
  <c r="L2299" i="1"/>
  <c r="N2299" i="1" s="1"/>
  <c r="L2295" i="1"/>
  <c r="N2295" i="1" s="1"/>
  <c r="L2291" i="1"/>
  <c r="N2291" i="1" s="1"/>
  <c r="L2287" i="1"/>
  <c r="N2287" i="1" s="1"/>
  <c r="L2283" i="1"/>
  <c r="N2283" i="1" s="1"/>
  <c r="L2279" i="1"/>
  <c r="N2279" i="1" s="1"/>
  <c r="L2275" i="1"/>
  <c r="N2275" i="1" s="1"/>
  <c r="L2271" i="1"/>
  <c r="N2271" i="1" s="1"/>
  <c r="L2267" i="1"/>
  <c r="N2267" i="1" s="1"/>
  <c r="L2263" i="1"/>
  <c r="N2263" i="1" s="1"/>
  <c r="L2259" i="1"/>
  <c r="N2259" i="1" s="1"/>
  <c r="L2255" i="1"/>
  <c r="N2255" i="1" s="1"/>
  <c r="L2251" i="1"/>
  <c r="N2251" i="1" s="1"/>
  <c r="L2247" i="1"/>
  <c r="N2247" i="1" s="1"/>
  <c r="L2243" i="1"/>
  <c r="N2243" i="1" s="1"/>
  <c r="L2239" i="1"/>
  <c r="N2239" i="1" s="1"/>
  <c r="L2235" i="1"/>
  <c r="N2235" i="1" s="1"/>
  <c r="L2231" i="1"/>
  <c r="N2231" i="1" s="1"/>
  <c r="L2227" i="1"/>
  <c r="N2227" i="1" s="1"/>
  <c r="L2223" i="1"/>
  <c r="N2223" i="1" s="1"/>
  <c r="L2219" i="1"/>
  <c r="N2219" i="1" s="1"/>
  <c r="L2215" i="1"/>
  <c r="N2215" i="1" s="1"/>
  <c r="L2211" i="1"/>
  <c r="N2211" i="1" s="1"/>
  <c r="L2207" i="1"/>
  <c r="N2207" i="1" s="1"/>
  <c r="L2203" i="1"/>
  <c r="N2203" i="1" s="1"/>
  <c r="L2199" i="1"/>
  <c r="N2199" i="1" s="1"/>
  <c r="L2195" i="1"/>
  <c r="N2195" i="1" s="1"/>
  <c r="L2191" i="1"/>
  <c r="N2191" i="1" s="1"/>
  <c r="L2187" i="1"/>
  <c r="N2187" i="1" s="1"/>
  <c r="L2183" i="1"/>
  <c r="N2183" i="1" s="1"/>
  <c r="L2179" i="1"/>
  <c r="N2179" i="1" s="1"/>
  <c r="L2175" i="1"/>
  <c r="N2175" i="1" s="1"/>
  <c r="L2171" i="1"/>
  <c r="N2171" i="1" s="1"/>
  <c r="L2167" i="1"/>
  <c r="N2167" i="1" s="1"/>
  <c r="L2163" i="1"/>
  <c r="N2163" i="1" s="1"/>
  <c r="L2159" i="1"/>
  <c r="N2159" i="1" s="1"/>
  <c r="L2155" i="1"/>
  <c r="N2155" i="1" s="1"/>
  <c r="L2151" i="1"/>
  <c r="N2151" i="1" s="1"/>
  <c r="L2147" i="1"/>
  <c r="N2147" i="1" s="1"/>
  <c r="L2143" i="1"/>
  <c r="N2143" i="1" s="1"/>
  <c r="L2139" i="1"/>
  <c r="N2139" i="1" s="1"/>
  <c r="L2135" i="1"/>
  <c r="N2135" i="1" s="1"/>
  <c r="L2131" i="1"/>
  <c r="N2131" i="1" s="1"/>
  <c r="L2127" i="1"/>
  <c r="N2127" i="1" s="1"/>
  <c r="L2123" i="1"/>
  <c r="N2123" i="1" s="1"/>
  <c r="L2119" i="1"/>
  <c r="N2119" i="1" s="1"/>
  <c r="L2115" i="1"/>
  <c r="N2115" i="1" s="1"/>
  <c r="L2111" i="1"/>
  <c r="N2111" i="1" s="1"/>
  <c r="L2107" i="1"/>
  <c r="N2107" i="1" s="1"/>
  <c r="L2103" i="1"/>
  <c r="N2103" i="1" s="1"/>
  <c r="L2099" i="1"/>
  <c r="N2099" i="1" s="1"/>
  <c r="L2095" i="1"/>
  <c r="N2095" i="1" s="1"/>
  <c r="L2091" i="1"/>
  <c r="N2091" i="1" s="1"/>
  <c r="L2087" i="1"/>
  <c r="N2087" i="1" s="1"/>
  <c r="L2083" i="1"/>
  <c r="N2083" i="1" s="1"/>
  <c r="L2079" i="1"/>
  <c r="N2079" i="1" s="1"/>
  <c r="L2075" i="1"/>
  <c r="N2075" i="1" s="1"/>
  <c r="L2071" i="1"/>
  <c r="N2071" i="1" s="1"/>
  <c r="L2067" i="1"/>
  <c r="N2067" i="1" s="1"/>
  <c r="L2063" i="1"/>
  <c r="N2063" i="1" s="1"/>
  <c r="L2059" i="1"/>
  <c r="N2059" i="1" s="1"/>
  <c r="L2055" i="1"/>
  <c r="N2055" i="1" s="1"/>
  <c r="L2051" i="1"/>
  <c r="N2051" i="1" s="1"/>
  <c r="L2047" i="1"/>
  <c r="N2047" i="1" s="1"/>
  <c r="L2043" i="1"/>
  <c r="N2043" i="1" s="1"/>
  <c r="L2039" i="1"/>
  <c r="N2039" i="1" s="1"/>
  <c r="L2035" i="1"/>
  <c r="N2035" i="1" s="1"/>
  <c r="L2031" i="1"/>
  <c r="N2031" i="1" s="1"/>
  <c r="L2027" i="1"/>
  <c r="N2027" i="1" s="1"/>
  <c r="L2023" i="1"/>
  <c r="N2023" i="1" s="1"/>
  <c r="L2019" i="1"/>
  <c r="N2019" i="1" s="1"/>
  <c r="L2015" i="1"/>
  <c r="N2015" i="1" s="1"/>
  <c r="L2011" i="1"/>
  <c r="N2011" i="1" s="1"/>
  <c r="L2007" i="1"/>
  <c r="N2007" i="1" s="1"/>
  <c r="L2003" i="1"/>
  <c r="N2003" i="1" s="1"/>
  <c r="L1999" i="1"/>
  <c r="N1999" i="1" s="1"/>
  <c r="L1995" i="1"/>
  <c r="N1995" i="1" s="1"/>
  <c r="L1991" i="1"/>
  <c r="N1991" i="1" s="1"/>
  <c r="L1987" i="1"/>
  <c r="N1987" i="1" s="1"/>
  <c r="L1983" i="1"/>
  <c r="N1983" i="1" s="1"/>
  <c r="L1979" i="1"/>
  <c r="N1979" i="1" s="1"/>
  <c r="L1975" i="1"/>
  <c r="N1975" i="1" s="1"/>
  <c r="L1971" i="1"/>
  <c r="N1971" i="1" s="1"/>
  <c r="L1967" i="1"/>
  <c r="N1967" i="1" s="1"/>
  <c r="L1963" i="1"/>
  <c r="N1963" i="1" s="1"/>
  <c r="L1959" i="1"/>
  <c r="N1959" i="1" s="1"/>
  <c r="L1955" i="1"/>
  <c r="N1955" i="1" s="1"/>
  <c r="L1951" i="1"/>
  <c r="N1951" i="1" s="1"/>
  <c r="L1947" i="1"/>
  <c r="N1947" i="1" s="1"/>
  <c r="L1943" i="1"/>
  <c r="N1943" i="1" s="1"/>
  <c r="L1939" i="1"/>
  <c r="N1939" i="1" s="1"/>
  <c r="L1935" i="1"/>
  <c r="N1935" i="1" s="1"/>
  <c r="L1931" i="1"/>
  <c r="N1931" i="1" s="1"/>
  <c r="L1927" i="1"/>
  <c r="N1927" i="1" s="1"/>
  <c r="L1923" i="1"/>
  <c r="N1923" i="1" s="1"/>
  <c r="L1919" i="1"/>
  <c r="N1919" i="1" s="1"/>
  <c r="L1915" i="1"/>
  <c r="N1915" i="1" s="1"/>
  <c r="L1911" i="1"/>
  <c r="N1911" i="1" s="1"/>
  <c r="L1907" i="1"/>
  <c r="N1907" i="1" s="1"/>
  <c r="L1901" i="1"/>
  <c r="N1901" i="1" s="1"/>
  <c r="L1893" i="1"/>
  <c r="N1893" i="1" s="1"/>
  <c r="L1885" i="1"/>
  <c r="N1885" i="1" s="1"/>
  <c r="L1877" i="1"/>
  <c r="N1877" i="1" s="1"/>
  <c r="L1869" i="1"/>
  <c r="N1869" i="1" s="1"/>
  <c r="L1861" i="1"/>
  <c r="N1861" i="1" s="1"/>
  <c r="L1853" i="1"/>
  <c r="N1853" i="1" s="1"/>
  <c r="L1845" i="1"/>
  <c r="N1845" i="1" s="1"/>
  <c r="L1837" i="1"/>
  <c r="N1837" i="1" s="1"/>
  <c r="L1829" i="1"/>
  <c r="N1829" i="1" s="1"/>
  <c r="L1821" i="1"/>
  <c r="N1821" i="1" s="1"/>
  <c r="L1813" i="1"/>
  <c r="N1813" i="1" s="1"/>
  <c r="L1805" i="1"/>
  <c r="N1805" i="1" s="1"/>
  <c r="L1797" i="1"/>
  <c r="N1797" i="1" s="1"/>
  <c r="L1789" i="1"/>
  <c r="N1789" i="1" s="1"/>
  <c r="L1781" i="1"/>
  <c r="N1781" i="1" s="1"/>
  <c r="L1773" i="1"/>
  <c r="N1773" i="1" s="1"/>
  <c r="L1765" i="1"/>
  <c r="N1765" i="1" s="1"/>
  <c r="L1757" i="1"/>
  <c r="N1757" i="1" s="1"/>
  <c r="L1749" i="1"/>
  <c r="N1749" i="1" s="1"/>
  <c r="L1741" i="1"/>
  <c r="N1741" i="1" s="1"/>
  <c r="L1733" i="1"/>
  <c r="N1733" i="1" s="1"/>
  <c r="L1725" i="1"/>
  <c r="N1725" i="1" s="1"/>
  <c r="L1717" i="1"/>
  <c r="N1717" i="1" s="1"/>
  <c r="L1709" i="1"/>
  <c r="N1709" i="1" s="1"/>
  <c r="L1701" i="1"/>
  <c r="N1701" i="1" s="1"/>
  <c r="L1693" i="1"/>
  <c r="N1693" i="1" s="1"/>
  <c r="L1685" i="1"/>
  <c r="N1685" i="1" s="1"/>
  <c r="L1677" i="1"/>
  <c r="N1677" i="1" s="1"/>
  <c r="L1669" i="1"/>
  <c r="N1669" i="1" s="1"/>
  <c r="L1661" i="1"/>
  <c r="N1661" i="1" s="1"/>
  <c r="L1653" i="1"/>
  <c r="N1653" i="1" s="1"/>
  <c r="O64" i="1"/>
  <c r="L64" i="1"/>
  <c r="N64" i="1" s="1"/>
  <c r="O60" i="1"/>
  <c r="L60" i="1"/>
  <c r="N60" i="1" s="1"/>
  <c r="O56" i="1"/>
  <c r="L56" i="1"/>
  <c r="N56" i="1" s="1"/>
  <c r="O52" i="1"/>
  <c r="L52" i="1"/>
  <c r="N52" i="1" s="1"/>
  <c r="O48" i="1"/>
  <c r="L48" i="1"/>
  <c r="N48" i="1" s="1"/>
  <c r="O44" i="1"/>
  <c r="L44" i="1"/>
  <c r="N44" i="1" s="1"/>
  <c r="O40" i="1"/>
  <c r="L40" i="1"/>
  <c r="N40" i="1" s="1"/>
  <c r="O36" i="1"/>
  <c r="L36" i="1"/>
  <c r="N36" i="1" s="1"/>
  <c r="O32" i="1"/>
  <c r="L32" i="1"/>
  <c r="N32" i="1" s="1"/>
  <c r="O28" i="1"/>
  <c r="L28" i="1"/>
  <c r="N28" i="1" s="1"/>
  <c r="O24" i="1"/>
  <c r="L24" i="1"/>
  <c r="N24" i="1" s="1"/>
  <c r="O20" i="1"/>
  <c r="L20" i="1"/>
  <c r="N20" i="1" s="1"/>
  <c r="O16" i="1"/>
  <c r="L16" i="1"/>
  <c r="N16" i="1" s="1"/>
  <c r="O12" i="1"/>
  <c r="L12" i="1"/>
  <c r="N12" i="1" s="1"/>
  <c r="O8" i="1"/>
  <c r="L8" i="1"/>
  <c r="N8" i="1" s="1"/>
  <c r="O4" i="1"/>
  <c r="L4" i="1"/>
  <c r="N4" i="1" s="1"/>
  <c r="O1644" i="1"/>
  <c r="L1644" i="1"/>
  <c r="N1644" i="1" s="1"/>
  <c r="O1640" i="1"/>
  <c r="L1640" i="1"/>
  <c r="N1640" i="1" s="1"/>
  <c r="O1636" i="1"/>
  <c r="L1636" i="1"/>
  <c r="N1636" i="1" s="1"/>
  <c r="O1632" i="1"/>
  <c r="L1632" i="1"/>
  <c r="N1632" i="1" s="1"/>
  <c r="O1628" i="1"/>
  <c r="L1628" i="1"/>
  <c r="N1628" i="1" s="1"/>
  <c r="O1624" i="1"/>
  <c r="L1624" i="1"/>
  <c r="N1624" i="1" s="1"/>
  <c r="O1620" i="1"/>
  <c r="L1620" i="1"/>
  <c r="N1620" i="1" s="1"/>
  <c r="O1616" i="1"/>
  <c r="L1616" i="1"/>
  <c r="N1616" i="1" s="1"/>
  <c r="O1612" i="1"/>
  <c r="L1612" i="1"/>
  <c r="N1612" i="1" s="1"/>
  <c r="O1608" i="1"/>
  <c r="L1608" i="1"/>
  <c r="N1608" i="1" s="1"/>
  <c r="O1604" i="1"/>
  <c r="L1604" i="1"/>
  <c r="N1604" i="1" s="1"/>
  <c r="O1600" i="1"/>
  <c r="L1600" i="1"/>
  <c r="N1600" i="1" s="1"/>
  <c r="O1596" i="1"/>
  <c r="L1596" i="1"/>
  <c r="N1596" i="1" s="1"/>
  <c r="O1592" i="1"/>
  <c r="L1592" i="1"/>
  <c r="N1592" i="1" s="1"/>
  <c r="O1588" i="1"/>
  <c r="L1588" i="1"/>
  <c r="N1588" i="1" s="1"/>
  <c r="O1584" i="1"/>
  <c r="L1584" i="1"/>
  <c r="N1584" i="1" s="1"/>
  <c r="O1580" i="1"/>
  <c r="L1580" i="1"/>
  <c r="N1580" i="1" s="1"/>
  <c r="O1576" i="1"/>
  <c r="L1576" i="1"/>
  <c r="N1576" i="1" s="1"/>
  <c r="O1572" i="1"/>
  <c r="L1572" i="1"/>
  <c r="N1572" i="1" s="1"/>
  <c r="O1568" i="1"/>
  <c r="L1568" i="1"/>
  <c r="N1568" i="1" s="1"/>
  <c r="O1564" i="1"/>
  <c r="L1564" i="1"/>
  <c r="N1564" i="1" s="1"/>
  <c r="O1560" i="1"/>
  <c r="L1560" i="1"/>
  <c r="N1560" i="1" s="1"/>
  <c r="O1556" i="1"/>
  <c r="L1556" i="1"/>
  <c r="N1556" i="1" s="1"/>
  <c r="O1552" i="1"/>
  <c r="L1552" i="1"/>
  <c r="N1552" i="1" s="1"/>
  <c r="O1548" i="1"/>
  <c r="L1548" i="1"/>
  <c r="N1548" i="1" s="1"/>
  <c r="O1544" i="1"/>
  <c r="L1544" i="1"/>
  <c r="N1544" i="1" s="1"/>
  <c r="O1540" i="1"/>
  <c r="L1540" i="1"/>
  <c r="N1540" i="1" s="1"/>
  <c r="O1536" i="1"/>
  <c r="L1536" i="1"/>
  <c r="N1536" i="1" s="1"/>
  <c r="O1532" i="1"/>
  <c r="L1532" i="1"/>
  <c r="N1532" i="1" s="1"/>
  <c r="O1528" i="1"/>
  <c r="L1528" i="1"/>
  <c r="N1528" i="1" s="1"/>
  <c r="O1524" i="1"/>
  <c r="L1524" i="1"/>
  <c r="N1524" i="1" s="1"/>
  <c r="O1520" i="1"/>
  <c r="L1520" i="1"/>
  <c r="N1520" i="1" s="1"/>
  <c r="O1516" i="1"/>
  <c r="L1516" i="1"/>
  <c r="N1516" i="1" s="1"/>
  <c r="O1512" i="1"/>
  <c r="L1512" i="1"/>
  <c r="N1512" i="1" s="1"/>
  <c r="O1508" i="1"/>
  <c r="L1508" i="1"/>
  <c r="N1508" i="1" s="1"/>
  <c r="O1504" i="1"/>
  <c r="L1504" i="1"/>
  <c r="N1504" i="1" s="1"/>
  <c r="O1500" i="1"/>
  <c r="L1500" i="1"/>
  <c r="N1500" i="1" s="1"/>
  <c r="O1496" i="1"/>
  <c r="L1496" i="1"/>
  <c r="N1496" i="1" s="1"/>
  <c r="O1492" i="1"/>
  <c r="L1492" i="1"/>
  <c r="N1492" i="1" s="1"/>
  <c r="O1488" i="1"/>
  <c r="L1488" i="1"/>
  <c r="N1488" i="1" s="1"/>
  <c r="O1484" i="1"/>
  <c r="L1484" i="1"/>
  <c r="N1484" i="1" s="1"/>
  <c r="O1480" i="1"/>
  <c r="L1480" i="1"/>
  <c r="N1480" i="1" s="1"/>
  <c r="O1476" i="1"/>
  <c r="L1476" i="1"/>
  <c r="N1476" i="1" s="1"/>
  <c r="O1472" i="1"/>
  <c r="L1472" i="1"/>
  <c r="N1472" i="1" s="1"/>
  <c r="O1468" i="1"/>
  <c r="L1468" i="1"/>
  <c r="N1468" i="1" s="1"/>
  <c r="O1464" i="1"/>
  <c r="L1464" i="1"/>
  <c r="N1464" i="1" s="1"/>
  <c r="O1460" i="1"/>
  <c r="L1460" i="1"/>
  <c r="N1460" i="1" s="1"/>
  <c r="O1456" i="1"/>
  <c r="L1456" i="1"/>
  <c r="N1456" i="1" s="1"/>
  <c r="O1452" i="1"/>
  <c r="L1452" i="1"/>
  <c r="N1452" i="1" s="1"/>
  <c r="O1448" i="1"/>
  <c r="L1448" i="1"/>
  <c r="N1448" i="1" s="1"/>
  <c r="O1444" i="1"/>
  <c r="L1444" i="1"/>
  <c r="N1444" i="1" s="1"/>
  <c r="O1440" i="1"/>
  <c r="L1440" i="1"/>
  <c r="N1440" i="1" s="1"/>
  <c r="O1436" i="1"/>
  <c r="L1436" i="1"/>
  <c r="N1436" i="1" s="1"/>
  <c r="O1432" i="1"/>
  <c r="L1432" i="1"/>
  <c r="N1432" i="1" s="1"/>
  <c r="O1428" i="1"/>
  <c r="L1428" i="1"/>
  <c r="N1428" i="1" s="1"/>
  <c r="O1424" i="1"/>
  <c r="L1424" i="1"/>
  <c r="N1424" i="1" s="1"/>
  <c r="O1420" i="1"/>
  <c r="L1420" i="1"/>
  <c r="N1420" i="1" s="1"/>
  <c r="O1416" i="1"/>
  <c r="L1416" i="1"/>
  <c r="N1416" i="1" s="1"/>
  <c r="O1412" i="1"/>
  <c r="L1412" i="1"/>
  <c r="N1412" i="1" s="1"/>
  <c r="O1408" i="1"/>
  <c r="L1408" i="1"/>
  <c r="N1408" i="1" s="1"/>
  <c r="O1404" i="1"/>
  <c r="L1404" i="1"/>
  <c r="N1404" i="1" s="1"/>
  <c r="O1400" i="1"/>
  <c r="L1400" i="1"/>
  <c r="N1400" i="1" s="1"/>
  <c r="O1396" i="1"/>
  <c r="L1396" i="1"/>
  <c r="N1396" i="1" s="1"/>
  <c r="O1392" i="1"/>
  <c r="L1392" i="1"/>
  <c r="N1392" i="1" s="1"/>
  <c r="O1388" i="1"/>
  <c r="L1388" i="1"/>
  <c r="N1388" i="1" s="1"/>
  <c r="O1384" i="1"/>
  <c r="L1384" i="1"/>
  <c r="N1384" i="1" s="1"/>
  <c r="O1380" i="1"/>
  <c r="L1380" i="1"/>
  <c r="N1380" i="1" s="1"/>
  <c r="O1376" i="1"/>
  <c r="L1376" i="1"/>
  <c r="N1376" i="1" s="1"/>
  <c r="O1372" i="1"/>
  <c r="L1372" i="1"/>
  <c r="N1372" i="1" s="1"/>
  <c r="O1368" i="1"/>
  <c r="L1368" i="1"/>
  <c r="N1368" i="1" s="1"/>
  <c r="O1364" i="1"/>
  <c r="L1364" i="1"/>
  <c r="N1364" i="1" s="1"/>
  <c r="O1360" i="1"/>
  <c r="L1360" i="1"/>
  <c r="N1360" i="1" s="1"/>
  <c r="O1356" i="1"/>
  <c r="L1356" i="1"/>
  <c r="N1356" i="1" s="1"/>
  <c r="O1352" i="1"/>
  <c r="L1352" i="1"/>
  <c r="N1352" i="1" s="1"/>
  <c r="O1348" i="1"/>
  <c r="L1348" i="1"/>
  <c r="N1348" i="1" s="1"/>
  <c r="O1344" i="1"/>
  <c r="L1344" i="1"/>
  <c r="N1344" i="1" s="1"/>
  <c r="O1340" i="1"/>
  <c r="L1340" i="1"/>
  <c r="N1340" i="1" s="1"/>
  <c r="O1336" i="1"/>
  <c r="L1336" i="1"/>
  <c r="N1336" i="1" s="1"/>
  <c r="O1332" i="1"/>
  <c r="L1332" i="1"/>
  <c r="N1332" i="1" s="1"/>
  <c r="O1328" i="1"/>
  <c r="L1328" i="1"/>
  <c r="N1328" i="1" s="1"/>
  <c r="O1324" i="1"/>
  <c r="L1324" i="1"/>
  <c r="N1324" i="1" s="1"/>
  <c r="O1320" i="1"/>
  <c r="L1320" i="1"/>
  <c r="N1320" i="1" s="1"/>
  <c r="O1316" i="1"/>
  <c r="L1316" i="1"/>
  <c r="N1316" i="1" s="1"/>
  <c r="O1312" i="1"/>
  <c r="L1312" i="1"/>
  <c r="N1312" i="1" s="1"/>
  <c r="O1308" i="1"/>
  <c r="L1308" i="1"/>
  <c r="N1308" i="1" s="1"/>
  <c r="O1304" i="1"/>
  <c r="L1304" i="1"/>
  <c r="N1304" i="1" s="1"/>
  <c r="O1300" i="1"/>
  <c r="L1300" i="1"/>
  <c r="N1300" i="1" s="1"/>
  <c r="O1296" i="1"/>
  <c r="L1296" i="1"/>
  <c r="N1296" i="1" s="1"/>
  <c r="O1292" i="1"/>
  <c r="L1292" i="1"/>
  <c r="N1292" i="1" s="1"/>
  <c r="O1288" i="1"/>
  <c r="L1288" i="1"/>
  <c r="N1288" i="1" s="1"/>
  <c r="O1284" i="1"/>
  <c r="L1284" i="1"/>
  <c r="N1284" i="1" s="1"/>
  <c r="O1280" i="1"/>
  <c r="L1280" i="1"/>
  <c r="N1280" i="1" s="1"/>
  <c r="O1276" i="1"/>
  <c r="L1276" i="1"/>
  <c r="N1276" i="1" s="1"/>
  <c r="O1272" i="1"/>
  <c r="L1272" i="1"/>
  <c r="N1272" i="1" s="1"/>
  <c r="O1268" i="1"/>
  <c r="L1268" i="1"/>
  <c r="N1268" i="1" s="1"/>
  <c r="O1264" i="1"/>
  <c r="L1264" i="1"/>
  <c r="N1264" i="1" s="1"/>
  <c r="O1260" i="1"/>
  <c r="L1260" i="1"/>
  <c r="N1260" i="1" s="1"/>
  <c r="O1256" i="1"/>
  <c r="L1256" i="1"/>
  <c r="N1256" i="1" s="1"/>
  <c r="O1252" i="1"/>
  <c r="L1252" i="1"/>
  <c r="N1252" i="1" s="1"/>
  <c r="O1248" i="1"/>
  <c r="L1248" i="1"/>
  <c r="N1248" i="1" s="1"/>
  <c r="O1244" i="1"/>
  <c r="L1244" i="1"/>
  <c r="N1244" i="1" s="1"/>
  <c r="O1240" i="1"/>
  <c r="L1240" i="1"/>
  <c r="N1240" i="1" s="1"/>
  <c r="O1236" i="1"/>
  <c r="L1236" i="1"/>
  <c r="N1236" i="1" s="1"/>
  <c r="O1232" i="1"/>
  <c r="L1232" i="1"/>
  <c r="N1232" i="1" s="1"/>
  <c r="O1228" i="1"/>
  <c r="L1228" i="1"/>
  <c r="N1228" i="1" s="1"/>
  <c r="O1224" i="1"/>
  <c r="L1224" i="1"/>
  <c r="N1224" i="1" s="1"/>
  <c r="O1220" i="1"/>
  <c r="L1220" i="1"/>
  <c r="N1220" i="1" s="1"/>
  <c r="O1216" i="1"/>
  <c r="L1216" i="1"/>
  <c r="N1216" i="1" s="1"/>
  <c r="O1212" i="1"/>
  <c r="L1212" i="1"/>
  <c r="N1212" i="1" s="1"/>
  <c r="O1208" i="1"/>
  <c r="L1208" i="1"/>
  <c r="N1208" i="1" s="1"/>
  <c r="O1204" i="1"/>
  <c r="L1204" i="1"/>
  <c r="N1204" i="1" s="1"/>
  <c r="O1200" i="1"/>
  <c r="L1200" i="1"/>
  <c r="N1200" i="1" s="1"/>
  <c r="O1196" i="1"/>
  <c r="L1196" i="1"/>
  <c r="N1196" i="1" s="1"/>
  <c r="O1192" i="1"/>
  <c r="L1192" i="1"/>
  <c r="N1192" i="1" s="1"/>
  <c r="O1188" i="1"/>
  <c r="L1188" i="1"/>
  <c r="N1188" i="1" s="1"/>
  <c r="O1184" i="1"/>
  <c r="L1184" i="1"/>
  <c r="N1184" i="1" s="1"/>
  <c r="O1180" i="1"/>
  <c r="L1180" i="1"/>
  <c r="N1180" i="1" s="1"/>
  <c r="O1176" i="1"/>
  <c r="L1176" i="1"/>
  <c r="N1176" i="1" s="1"/>
  <c r="O1172" i="1"/>
  <c r="L1172" i="1"/>
  <c r="N1172" i="1" s="1"/>
  <c r="O1168" i="1"/>
  <c r="L1168" i="1"/>
  <c r="N1168" i="1" s="1"/>
  <c r="O1164" i="1"/>
  <c r="L1164" i="1"/>
  <c r="N1164" i="1" s="1"/>
  <c r="O1160" i="1"/>
  <c r="L1160" i="1"/>
  <c r="N1160" i="1" s="1"/>
  <c r="O1156" i="1"/>
  <c r="L1156" i="1"/>
  <c r="N1156" i="1" s="1"/>
  <c r="O1152" i="1"/>
  <c r="L1152" i="1"/>
  <c r="N1152" i="1" s="1"/>
  <c r="O1148" i="1"/>
  <c r="L1148" i="1"/>
  <c r="N1148" i="1" s="1"/>
  <c r="O1144" i="1"/>
  <c r="L1144" i="1"/>
  <c r="N1144" i="1" s="1"/>
  <c r="O1140" i="1"/>
  <c r="L1140" i="1"/>
  <c r="N1140" i="1" s="1"/>
  <c r="O1136" i="1"/>
  <c r="L1136" i="1"/>
  <c r="N1136" i="1" s="1"/>
  <c r="O1132" i="1"/>
  <c r="L1132" i="1"/>
  <c r="N1132" i="1" s="1"/>
  <c r="O1128" i="1"/>
  <c r="L1128" i="1"/>
  <c r="N1128" i="1" s="1"/>
  <c r="O1124" i="1"/>
  <c r="L1124" i="1"/>
  <c r="N1124" i="1" s="1"/>
  <c r="O1120" i="1"/>
  <c r="L1120" i="1"/>
  <c r="N1120" i="1" s="1"/>
  <c r="O1116" i="1"/>
  <c r="L1116" i="1"/>
  <c r="N1116" i="1" s="1"/>
  <c r="O1112" i="1"/>
  <c r="L1112" i="1"/>
  <c r="N1112" i="1" s="1"/>
  <c r="O1108" i="1"/>
  <c r="L1108" i="1"/>
  <c r="N1108" i="1" s="1"/>
  <c r="O1104" i="1"/>
  <c r="L1104" i="1"/>
  <c r="N1104" i="1" s="1"/>
  <c r="O1100" i="1"/>
  <c r="L1100" i="1"/>
  <c r="N1100" i="1" s="1"/>
  <c r="O1096" i="1"/>
  <c r="L1096" i="1"/>
  <c r="N1096" i="1" s="1"/>
  <c r="O1092" i="1"/>
  <c r="L1092" i="1"/>
  <c r="N1092" i="1" s="1"/>
  <c r="O1088" i="1"/>
  <c r="L1088" i="1"/>
  <c r="N1088" i="1" s="1"/>
  <c r="O1084" i="1"/>
  <c r="L1084" i="1"/>
  <c r="N1084" i="1" s="1"/>
  <c r="O1080" i="1"/>
  <c r="L1080" i="1"/>
  <c r="N1080" i="1" s="1"/>
  <c r="O1076" i="1"/>
  <c r="L1076" i="1"/>
  <c r="N1076" i="1" s="1"/>
  <c r="O1072" i="1"/>
  <c r="L1072" i="1"/>
  <c r="N1072" i="1" s="1"/>
  <c r="O1068" i="1"/>
  <c r="L1068" i="1"/>
  <c r="N1068" i="1" s="1"/>
  <c r="O1064" i="1"/>
  <c r="L1064" i="1"/>
  <c r="N1064" i="1" s="1"/>
  <c r="O1060" i="1"/>
  <c r="L1060" i="1"/>
  <c r="N1060" i="1" s="1"/>
  <c r="O1056" i="1"/>
  <c r="L1056" i="1"/>
  <c r="N1056" i="1" s="1"/>
  <c r="O1052" i="1"/>
  <c r="L1052" i="1"/>
  <c r="N1052" i="1" s="1"/>
  <c r="O1048" i="1"/>
  <c r="L1048" i="1"/>
  <c r="N1048" i="1" s="1"/>
  <c r="O1044" i="1"/>
  <c r="L1044" i="1"/>
  <c r="N1044" i="1" s="1"/>
  <c r="O1040" i="1"/>
  <c r="L1040" i="1"/>
  <c r="N1040" i="1" s="1"/>
  <c r="O1036" i="1"/>
  <c r="L1036" i="1"/>
  <c r="N1036" i="1" s="1"/>
  <c r="O1032" i="1"/>
  <c r="L1032" i="1"/>
  <c r="N1032" i="1" s="1"/>
  <c r="O1028" i="1"/>
  <c r="L1028" i="1"/>
  <c r="N1028" i="1" s="1"/>
  <c r="O1024" i="1"/>
  <c r="L1024" i="1"/>
  <c r="N1024" i="1" s="1"/>
  <c r="O1020" i="1"/>
  <c r="L1020" i="1"/>
  <c r="N1020" i="1" s="1"/>
  <c r="O1016" i="1"/>
  <c r="L1016" i="1"/>
  <c r="N1016" i="1" s="1"/>
  <c r="O1012" i="1"/>
  <c r="L1012" i="1"/>
  <c r="N1012" i="1" s="1"/>
  <c r="O1008" i="1"/>
  <c r="L1008" i="1"/>
  <c r="N1008" i="1" s="1"/>
  <c r="O1004" i="1"/>
  <c r="L1004" i="1"/>
  <c r="N1004" i="1" s="1"/>
  <c r="O1000" i="1"/>
  <c r="L1000" i="1"/>
  <c r="N1000" i="1" s="1"/>
  <c r="O996" i="1"/>
  <c r="L996" i="1"/>
  <c r="N996" i="1" s="1"/>
  <c r="O992" i="1"/>
  <c r="L992" i="1"/>
  <c r="N992" i="1" s="1"/>
  <c r="O988" i="1"/>
  <c r="L988" i="1"/>
  <c r="N988" i="1" s="1"/>
  <c r="O984" i="1"/>
  <c r="L984" i="1"/>
  <c r="N984" i="1" s="1"/>
  <c r="O980" i="1"/>
  <c r="L980" i="1"/>
  <c r="N980" i="1" s="1"/>
  <c r="O976" i="1"/>
  <c r="L976" i="1"/>
  <c r="N976" i="1" s="1"/>
  <c r="O972" i="1"/>
  <c r="L972" i="1"/>
  <c r="N972" i="1" s="1"/>
  <c r="O968" i="1"/>
  <c r="L968" i="1"/>
  <c r="N968" i="1" s="1"/>
  <c r="O964" i="1"/>
  <c r="L964" i="1"/>
  <c r="N964" i="1" s="1"/>
  <c r="O960" i="1"/>
  <c r="L960" i="1"/>
  <c r="N960" i="1" s="1"/>
  <c r="O956" i="1"/>
  <c r="L956" i="1"/>
  <c r="N956" i="1" s="1"/>
  <c r="O952" i="1"/>
  <c r="L952" i="1"/>
  <c r="N952" i="1" s="1"/>
  <c r="O948" i="1"/>
  <c r="L948" i="1"/>
  <c r="N948" i="1" s="1"/>
  <c r="O944" i="1"/>
  <c r="L944" i="1"/>
  <c r="N944" i="1" s="1"/>
  <c r="O940" i="1"/>
  <c r="L940" i="1"/>
  <c r="N940" i="1" s="1"/>
  <c r="O936" i="1"/>
  <c r="L936" i="1"/>
  <c r="N936" i="1" s="1"/>
  <c r="O932" i="1"/>
  <c r="L932" i="1"/>
  <c r="N932" i="1" s="1"/>
  <c r="O928" i="1"/>
  <c r="L928" i="1"/>
  <c r="N928" i="1" s="1"/>
  <c r="O924" i="1"/>
  <c r="L924" i="1"/>
  <c r="N924" i="1" s="1"/>
  <c r="O920" i="1"/>
  <c r="L920" i="1"/>
  <c r="N920" i="1" s="1"/>
  <c r="O916" i="1"/>
  <c r="L916" i="1"/>
  <c r="N916" i="1" s="1"/>
  <c r="O912" i="1"/>
  <c r="L912" i="1"/>
  <c r="N912" i="1" s="1"/>
  <c r="O908" i="1"/>
  <c r="L908" i="1"/>
  <c r="N908" i="1" s="1"/>
  <c r="O904" i="1"/>
  <c r="L904" i="1"/>
  <c r="N904" i="1" s="1"/>
  <c r="O900" i="1"/>
  <c r="L900" i="1"/>
  <c r="N900" i="1" s="1"/>
  <c r="O896" i="1"/>
  <c r="L896" i="1"/>
  <c r="N896" i="1" s="1"/>
  <c r="O892" i="1"/>
  <c r="L892" i="1"/>
  <c r="N892" i="1" s="1"/>
  <c r="O888" i="1"/>
  <c r="L888" i="1"/>
  <c r="N888" i="1" s="1"/>
  <c r="O884" i="1"/>
  <c r="L884" i="1"/>
  <c r="N884" i="1" s="1"/>
  <c r="O880" i="1"/>
  <c r="L880" i="1"/>
  <c r="N880" i="1" s="1"/>
  <c r="O876" i="1"/>
  <c r="L876" i="1"/>
  <c r="N876" i="1" s="1"/>
  <c r="O872" i="1"/>
  <c r="L872" i="1"/>
  <c r="N872" i="1" s="1"/>
  <c r="O868" i="1"/>
  <c r="L868" i="1"/>
  <c r="N868" i="1" s="1"/>
  <c r="O864" i="1"/>
  <c r="L864" i="1"/>
  <c r="N864" i="1" s="1"/>
  <c r="O860" i="1"/>
  <c r="L860" i="1"/>
  <c r="N860" i="1" s="1"/>
  <c r="O856" i="1"/>
  <c r="L856" i="1"/>
  <c r="N856" i="1" s="1"/>
  <c r="O852" i="1"/>
  <c r="L852" i="1"/>
  <c r="N852" i="1" s="1"/>
  <c r="O848" i="1"/>
  <c r="L848" i="1"/>
  <c r="N848" i="1" s="1"/>
  <c r="O844" i="1"/>
  <c r="L844" i="1"/>
  <c r="N844" i="1" s="1"/>
  <c r="O840" i="1"/>
  <c r="L840" i="1"/>
  <c r="N840" i="1" s="1"/>
  <c r="O836" i="1"/>
  <c r="L836" i="1"/>
  <c r="N836" i="1" s="1"/>
  <c r="O832" i="1"/>
  <c r="L832" i="1"/>
  <c r="N832" i="1" s="1"/>
  <c r="O828" i="1"/>
  <c r="L828" i="1"/>
  <c r="N828" i="1" s="1"/>
  <c r="O824" i="1"/>
  <c r="L824" i="1"/>
  <c r="N824" i="1" s="1"/>
  <c r="O820" i="1"/>
  <c r="L820" i="1"/>
  <c r="N820" i="1" s="1"/>
  <c r="O816" i="1"/>
  <c r="L816" i="1"/>
  <c r="N816" i="1" s="1"/>
  <c r="O812" i="1"/>
  <c r="L812" i="1"/>
  <c r="N812" i="1" s="1"/>
  <c r="O808" i="1"/>
  <c r="L808" i="1"/>
  <c r="N808" i="1" s="1"/>
  <c r="O804" i="1"/>
  <c r="L804" i="1"/>
  <c r="N804" i="1" s="1"/>
  <c r="O800" i="1"/>
  <c r="L800" i="1"/>
  <c r="N800" i="1" s="1"/>
  <c r="O796" i="1"/>
  <c r="L796" i="1"/>
  <c r="N796" i="1" s="1"/>
  <c r="O792" i="1"/>
  <c r="L792" i="1"/>
  <c r="N792" i="1" s="1"/>
  <c r="O788" i="1"/>
  <c r="L788" i="1"/>
  <c r="N788" i="1" s="1"/>
  <c r="O784" i="1"/>
  <c r="L784" i="1"/>
  <c r="N784" i="1" s="1"/>
  <c r="O780" i="1"/>
  <c r="L780" i="1"/>
  <c r="N780" i="1" s="1"/>
  <c r="O776" i="1"/>
  <c r="L776" i="1"/>
  <c r="N776" i="1" s="1"/>
  <c r="O772" i="1"/>
  <c r="L772" i="1"/>
  <c r="N772" i="1" s="1"/>
  <c r="O768" i="1"/>
  <c r="L768" i="1"/>
  <c r="N768" i="1" s="1"/>
  <c r="O764" i="1"/>
  <c r="L764" i="1"/>
  <c r="N764" i="1" s="1"/>
  <c r="O760" i="1"/>
  <c r="L760" i="1"/>
  <c r="N760" i="1" s="1"/>
  <c r="O756" i="1"/>
  <c r="L756" i="1"/>
  <c r="N756" i="1" s="1"/>
  <c r="O752" i="1"/>
  <c r="L752" i="1"/>
  <c r="N752" i="1" s="1"/>
  <c r="O748" i="1"/>
  <c r="L748" i="1"/>
  <c r="N748" i="1" s="1"/>
  <c r="O744" i="1"/>
  <c r="L744" i="1"/>
  <c r="N744" i="1" s="1"/>
  <c r="O740" i="1"/>
  <c r="L740" i="1"/>
  <c r="N740" i="1" s="1"/>
  <c r="O736" i="1"/>
  <c r="L736" i="1"/>
  <c r="N736" i="1" s="1"/>
  <c r="O732" i="1"/>
  <c r="L732" i="1"/>
  <c r="N732" i="1" s="1"/>
  <c r="O728" i="1"/>
  <c r="L728" i="1"/>
  <c r="N728" i="1" s="1"/>
  <c r="O724" i="1"/>
  <c r="L724" i="1"/>
  <c r="N724" i="1" s="1"/>
  <c r="O720" i="1"/>
  <c r="L720" i="1"/>
  <c r="N720" i="1" s="1"/>
  <c r="O716" i="1"/>
  <c r="L716" i="1"/>
  <c r="N716" i="1" s="1"/>
  <c r="O712" i="1"/>
  <c r="L712" i="1"/>
  <c r="N712" i="1" s="1"/>
  <c r="O708" i="1"/>
  <c r="L708" i="1"/>
  <c r="N708" i="1" s="1"/>
  <c r="O704" i="1"/>
  <c r="L704" i="1"/>
  <c r="N704" i="1" s="1"/>
  <c r="O700" i="1"/>
  <c r="L700" i="1"/>
  <c r="N700" i="1" s="1"/>
  <c r="O696" i="1"/>
  <c r="L696" i="1"/>
  <c r="N696" i="1" s="1"/>
  <c r="O692" i="1"/>
  <c r="L692" i="1"/>
  <c r="N692" i="1" s="1"/>
  <c r="O688" i="1"/>
  <c r="L688" i="1"/>
  <c r="N688" i="1" s="1"/>
  <c r="O684" i="1"/>
  <c r="L684" i="1"/>
  <c r="N684" i="1" s="1"/>
  <c r="O680" i="1"/>
  <c r="L680" i="1"/>
  <c r="N680" i="1" s="1"/>
  <c r="O676" i="1"/>
  <c r="L676" i="1"/>
  <c r="N676" i="1" s="1"/>
  <c r="O672" i="1"/>
  <c r="L672" i="1"/>
  <c r="N672" i="1" s="1"/>
  <c r="O668" i="1"/>
  <c r="L668" i="1"/>
  <c r="N668" i="1" s="1"/>
  <c r="O664" i="1"/>
  <c r="L664" i="1"/>
  <c r="N664" i="1" s="1"/>
  <c r="O660" i="1"/>
  <c r="L660" i="1"/>
  <c r="N660" i="1" s="1"/>
  <c r="O656" i="1"/>
  <c r="L656" i="1"/>
  <c r="N656" i="1" s="1"/>
  <c r="O652" i="1"/>
  <c r="L652" i="1"/>
  <c r="N652" i="1" s="1"/>
  <c r="O648" i="1"/>
  <c r="L648" i="1"/>
  <c r="N648" i="1" s="1"/>
  <c r="O644" i="1"/>
  <c r="L644" i="1"/>
  <c r="N644" i="1" s="1"/>
  <c r="O640" i="1"/>
  <c r="L640" i="1"/>
  <c r="N640" i="1" s="1"/>
  <c r="O636" i="1"/>
  <c r="L636" i="1"/>
  <c r="N636" i="1" s="1"/>
  <c r="O632" i="1"/>
  <c r="L632" i="1"/>
  <c r="N632" i="1" s="1"/>
  <c r="O628" i="1"/>
  <c r="L628" i="1"/>
  <c r="N628" i="1" s="1"/>
  <c r="O624" i="1"/>
  <c r="L624" i="1"/>
  <c r="N624" i="1" s="1"/>
  <c r="O620" i="1"/>
  <c r="L620" i="1"/>
  <c r="N620" i="1" s="1"/>
  <c r="O616" i="1"/>
  <c r="L616" i="1"/>
  <c r="N616" i="1" s="1"/>
  <c r="O612" i="1"/>
  <c r="L612" i="1"/>
  <c r="N612" i="1" s="1"/>
  <c r="O608" i="1"/>
  <c r="L608" i="1"/>
  <c r="N608" i="1" s="1"/>
  <c r="O604" i="1"/>
  <c r="L604" i="1"/>
  <c r="N604" i="1" s="1"/>
  <c r="O600" i="1"/>
  <c r="L600" i="1"/>
  <c r="N600" i="1" s="1"/>
  <c r="O596" i="1"/>
  <c r="L596" i="1"/>
  <c r="N596" i="1" s="1"/>
  <c r="O592" i="1"/>
  <c r="L592" i="1"/>
  <c r="N592" i="1" s="1"/>
  <c r="O588" i="1"/>
  <c r="L588" i="1"/>
  <c r="N588" i="1" s="1"/>
  <c r="O584" i="1"/>
  <c r="L584" i="1"/>
  <c r="N584" i="1" s="1"/>
  <c r="O580" i="1"/>
  <c r="L580" i="1"/>
  <c r="N580" i="1" s="1"/>
  <c r="O576" i="1"/>
  <c r="L576" i="1"/>
  <c r="N576" i="1" s="1"/>
  <c r="O572" i="1"/>
  <c r="L572" i="1"/>
  <c r="N572" i="1" s="1"/>
  <c r="O568" i="1"/>
  <c r="L568" i="1"/>
  <c r="N568" i="1" s="1"/>
  <c r="O564" i="1"/>
  <c r="L564" i="1"/>
  <c r="N564" i="1" s="1"/>
  <c r="O560" i="1"/>
  <c r="L560" i="1"/>
  <c r="N560" i="1" s="1"/>
  <c r="O556" i="1"/>
  <c r="L556" i="1"/>
  <c r="N556" i="1" s="1"/>
  <c r="O552" i="1"/>
  <c r="L552" i="1"/>
  <c r="N552" i="1" s="1"/>
  <c r="O548" i="1"/>
  <c r="L548" i="1"/>
  <c r="N548" i="1" s="1"/>
  <c r="O544" i="1"/>
  <c r="L544" i="1"/>
  <c r="N544" i="1" s="1"/>
  <c r="O540" i="1"/>
  <c r="L540" i="1"/>
  <c r="N540" i="1" s="1"/>
  <c r="O536" i="1"/>
  <c r="L536" i="1"/>
  <c r="N536" i="1" s="1"/>
  <c r="O532" i="1"/>
  <c r="L532" i="1"/>
  <c r="N532" i="1" s="1"/>
  <c r="O528" i="1"/>
  <c r="L528" i="1"/>
  <c r="N528" i="1" s="1"/>
  <c r="O524" i="1"/>
  <c r="L524" i="1"/>
  <c r="N524" i="1" s="1"/>
  <c r="O520" i="1"/>
  <c r="L520" i="1"/>
  <c r="N520" i="1" s="1"/>
  <c r="O516" i="1"/>
  <c r="L516" i="1"/>
  <c r="N516" i="1" s="1"/>
  <c r="O512" i="1"/>
  <c r="L512" i="1"/>
  <c r="N512" i="1" s="1"/>
  <c r="O508" i="1"/>
  <c r="L508" i="1"/>
  <c r="N508" i="1" s="1"/>
  <c r="O504" i="1"/>
  <c r="L504" i="1"/>
  <c r="N504" i="1" s="1"/>
  <c r="O500" i="1"/>
  <c r="L500" i="1"/>
  <c r="N500" i="1" s="1"/>
  <c r="O496" i="1"/>
  <c r="L496" i="1"/>
  <c r="N496" i="1" s="1"/>
  <c r="O492" i="1"/>
  <c r="L492" i="1"/>
  <c r="N492" i="1" s="1"/>
  <c r="O488" i="1"/>
  <c r="L488" i="1"/>
  <c r="N488" i="1" s="1"/>
  <c r="O484" i="1"/>
  <c r="L484" i="1"/>
  <c r="N484" i="1" s="1"/>
  <c r="O480" i="1"/>
  <c r="L480" i="1"/>
  <c r="N480" i="1" s="1"/>
  <c r="O476" i="1"/>
  <c r="L476" i="1"/>
  <c r="N476" i="1" s="1"/>
  <c r="O472" i="1"/>
  <c r="L472" i="1"/>
  <c r="N472" i="1" s="1"/>
  <c r="O468" i="1"/>
  <c r="L468" i="1"/>
  <c r="N468" i="1" s="1"/>
  <c r="O464" i="1"/>
  <c r="L464" i="1"/>
  <c r="N464" i="1" s="1"/>
  <c r="O460" i="1"/>
  <c r="L460" i="1"/>
  <c r="N460" i="1" s="1"/>
  <c r="O456" i="1"/>
  <c r="L456" i="1"/>
  <c r="N456" i="1" s="1"/>
  <c r="O452" i="1"/>
  <c r="L452" i="1"/>
  <c r="N452" i="1" s="1"/>
  <c r="O448" i="1"/>
  <c r="L448" i="1"/>
  <c r="N448" i="1" s="1"/>
  <c r="O444" i="1"/>
  <c r="L444" i="1"/>
  <c r="N444" i="1" s="1"/>
  <c r="O440" i="1"/>
  <c r="L440" i="1"/>
  <c r="N440" i="1" s="1"/>
  <c r="O436" i="1"/>
  <c r="L436" i="1"/>
  <c r="N436" i="1" s="1"/>
  <c r="O432" i="1"/>
  <c r="L432" i="1"/>
  <c r="N432" i="1" s="1"/>
  <c r="O428" i="1"/>
  <c r="L428" i="1"/>
  <c r="N428" i="1" s="1"/>
  <c r="O424" i="1"/>
  <c r="L424" i="1"/>
  <c r="N424" i="1" s="1"/>
  <c r="O420" i="1"/>
  <c r="L420" i="1"/>
  <c r="N420" i="1" s="1"/>
  <c r="O416" i="1"/>
  <c r="L416" i="1"/>
  <c r="N416" i="1" s="1"/>
  <c r="O412" i="1"/>
  <c r="L412" i="1"/>
  <c r="N412" i="1" s="1"/>
  <c r="O408" i="1"/>
  <c r="L408" i="1"/>
  <c r="N408" i="1" s="1"/>
  <c r="O404" i="1"/>
  <c r="L404" i="1"/>
  <c r="N404" i="1" s="1"/>
  <c r="O400" i="1"/>
  <c r="L400" i="1"/>
  <c r="N400" i="1" s="1"/>
  <c r="O396" i="1"/>
  <c r="L396" i="1"/>
  <c r="N396" i="1" s="1"/>
  <c r="O392" i="1"/>
  <c r="L392" i="1"/>
  <c r="N392" i="1" s="1"/>
  <c r="O388" i="1"/>
  <c r="L388" i="1"/>
  <c r="N388" i="1" s="1"/>
  <c r="O384" i="1"/>
  <c r="L384" i="1"/>
  <c r="N384" i="1" s="1"/>
  <c r="O380" i="1"/>
  <c r="L380" i="1"/>
  <c r="N380" i="1" s="1"/>
  <c r="O376" i="1"/>
  <c r="L376" i="1"/>
  <c r="N376" i="1" s="1"/>
  <c r="O372" i="1"/>
  <c r="L372" i="1"/>
  <c r="N372" i="1" s="1"/>
  <c r="O368" i="1"/>
  <c r="L368" i="1"/>
  <c r="N368" i="1" s="1"/>
  <c r="O364" i="1"/>
  <c r="L364" i="1"/>
  <c r="N364" i="1" s="1"/>
  <c r="O360" i="1"/>
  <c r="L360" i="1"/>
  <c r="N360" i="1" s="1"/>
  <c r="O356" i="1"/>
  <c r="L356" i="1"/>
  <c r="N356" i="1" s="1"/>
  <c r="O352" i="1"/>
  <c r="L352" i="1"/>
  <c r="N352" i="1" s="1"/>
  <c r="O348" i="1"/>
  <c r="L348" i="1"/>
  <c r="N348" i="1" s="1"/>
  <c r="O344" i="1"/>
  <c r="L344" i="1"/>
  <c r="N344" i="1" s="1"/>
  <c r="O340" i="1"/>
  <c r="L340" i="1"/>
  <c r="N340" i="1" s="1"/>
  <c r="O336" i="1"/>
  <c r="L336" i="1"/>
  <c r="N336" i="1" s="1"/>
  <c r="O332" i="1"/>
  <c r="L332" i="1"/>
  <c r="N332" i="1" s="1"/>
  <c r="O328" i="1"/>
  <c r="L328" i="1"/>
  <c r="N328" i="1" s="1"/>
  <c r="O324" i="1"/>
  <c r="L324" i="1"/>
  <c r="N324" i="1" s="1"/>
  <c r="O320" i="1"/>
  <c r="L320" i="1"/>
  <c r="N320" i="1" s="1"/>
  <c r="O316" i="1"/>
  <c r="L316" i="1"/>
  <c r="N316" i="1" s="1"/>
  <c r="O312" i="1"/>
  <c r="L312" i="1"/>
  <c r="N312" i="1" s="1"/>
  <c r="O308" i="1"/>
  <c r="L308" i="1"/>
  <c r="N308" i="1" s="1"/>
  <c r="O304" i="1"/>
  <c r="L304" i="1"/>
  <c r="N304" i="1" s="1"/>
  <c r="O300" i="1"/>
  <c r="L300" i="1"/>
  <c r="N300" i="1" s="1"/>
  <c r="O296" i="1"/>
  <c r="L296" i="1"/>
  <c r="N296" i="1" s="1"/>
  <c r="O292" i="1"/>
  <c r="L292" i="1"/>
  <c r="N292" i="1" s="1"/>
  <c r="O288" i="1"/>
  <c r="L288" i="1"/>
  <c r="N288" i="1" s="1"/>
  <c r="O284" i="1"/>
  <c r="L284" i="1"/>
  <c r="N284" i="1" s="1"/>
  <c r="O280" i="1"/>
  <c r="L280" i="1"/>
  <c r="N280" i="1" s="1"/>
  <c r="O276" i="1"/>
  <c r="L276" i="1"/>
  <c r="N276" i="1" s="1"/>
  <c r="O272" i="1"/>
  <c r="L272" i="1"/>
  <c r="N272" i="1" s="1"/>
  <c r="O268" i="1"/>
  <c r="L268" i="1"/>
  <c r="N268" i="1" s="1"/>
  <c r="O264" i="1"/>
  <c r="L264" i="1"/>
  <c r="N264" i="1" s="1"/>
  <c r="O260" i="1"/>
  <c r="L260" i="1"/>
  <c r="N260" i="1" s="1"/>
  <c r="O256" i="1"/>
  <c r="L256" i="1"/>
  <c r="N256" i="1" s="1"/>
  <c r="O252" i="1"/>
  <c r="L252" i="1"/>
  <c r="N252" i="1" s="1"/>
  <c r="O248" i="1"/>
  <c r="L248" i="1"/>
  <c r="N248" i="1" s="1"/>
  <c r="O244" i="1"/>
  <c r="L244" i="1"/>
  <c r="N244" i="1" s="1"/>
  <c r="O240" i="1"/>
  <c r="L240" i="1"/>
  <c r="N240" i="1" s="1"/>
  <c r="O236" i="1"/>
  <c r="L236" i="1"/>
  <c r="N236" i="1" s="1"/>
  <c r="O232" i="1"/>
  <c r="L232" i="1"/>
  <c r="N232" i="1" s="1"/>
  <c r="O228" i="1"/>
  <c r="L228" i="1"/>
  <c r="N228" i="1" s="1"/>
  <c r="O224" i="1"/>
  <c r="L224" i="1"/>
  <c r="N224" i="1" s="1"/>
  <c r="O220" i="1"/>
  <c r="L220" i="1"/>
  <c r="N220" i="1" s="1"/>
  <c r="O216" i="1"/>
  <c r="L216" i="1"/>
  <c r="N216" i="1" s="1"/>
  <c r="O212" i="1"/>
  <c r="L212" i="1"/>
  <c r="N212" i="1" s="1"/>
  <c r="O208" i="1"/>
  <c r="L208" i="1"/>
  <c r="N208" i="1" s="1"/>
  <c r="O204" i="1"/>
  <c r="L204" i="1"/>
  <c r="N204" i="1" s="1"/>
  <c r="O200" i="1"/>
  <c r="L200" i="1"/>
  <c r="N200" i="1" s="1"/>
  <c r="O196" i="1"/>
  <c r="L196" i="1"/>
  <c r="N196" i="1" s="1"/>
  <c r="O192" i="1"/>
  <c r="L192" i="1"/>
  <c r="N192" i="1" s="1"/>
  <c r="O188" i="1"/>
  <c r="L188" i="1"/>
  <c r="N188" i="1" s="1"/>
  <c r="O184" i="1"/>
  <c r="L184" i="1"/>
  <c r="N184" i="1" s="1"/>
  <c r="O180" i="1"/>
  <c r="L180" i="1"/>
  <c r="N180" i="1" s="1"/>
  <c r="O176" i="1"/>
  <c r="L176" i="1"/>
  <c r="N176" i="1" s="1"/>
  <c r="O172" i="1"/>
  <c r="L172" i="1"/>
  <c r="N172" i="1" s="1"/>
  <c r="O168" i="1"/>
  <c r="L168" i="1"/>
  <c r="N168" i="1" s="1"/>
  <c r="O164" i="1"/>
  <c r="L164" i="1"/>
  <c r="N164" i="1" s="1"/>
  <c r="O160" i="1"/>
  <c r="L160" i="1"/>
  <c r="N160" i="1" s="1"/>
  <c r="O156" i="1"/>
  <c r="L156" i="1"/>
  <c r="N156" i="1" s="1"/>
  <c r="O152" i="1"/>
  <c r="L152" i="1"/>
  <c r="N152" i="1" s="1"/>
  <c r="O148" i="1"/>
  <c r="L148" i="1"/>
  <c r="N148" i="1" s="1"/>
  <c r="O144" i="1"/>
  <c r="L144" i="1"/>
  <c r="N144" i="1" s="1"/>
  <c r="O140" i="1"/>
  <c r="L140" i="1"/>
  <c r="N140" i="1" s="1"/>
  <c r="O136" i="1"/>
  <c r="L136" i="1"/>
  <c r="N136" i="1" s="1"/>
  <c r="O132" i="1"/>
  <c r="L132" i="1"/>
  <c r="N132" i="1" s="1"/>
  <c r="O128" i="1"/>
  <c r="L128" i="1"/>
  <c r="N128" i="1" s="1"/>
  <c r="O124" i="1"/>
  <c r="L124" i="1"/>
  <c r="N124" i="1" s="1"/>
  <c r="O120" i="1"/>
  <c r="L120" i="1"/>
  <c r="N120" i="1" s="1"/>
  <c r="O116" i="1"/>
  <c r="L116" i="1"/>
  <c r="N116" i="1" s="1"/>
  <c r="O112" i="1"/>
  <c r="L112" i="1"/>
  <c r="N112" i="1" s="1"/>
  <c r="O108" i="1"/>
  <c r="L108" i="1"/>
  <c r="N108" i="1" s="1"/>
  <c r="O104" i="1"/>
  <c r="L104" i="1"/>
  <c r="N104" i="1" s="1"/>
  <c r="O100" i="1"/>
  <c r="L100" i="1"/>
  <c r="N100" i="1" s="1"/>
  <c r="O96" i="1"/>
  <c r="L96" i="1"/>
  <c r="N96" i="1" s="1"/>
  <c r="O92" i="1"/>
  <c r="L92" i="1"/>
  <c r="N92" i="1" s="1"/>
  <c r="O88" i="1"/>
  <c r="L88" i="1"/>
  <c r="N88" i="1" s="1"/>
  <c r="O84" i="1"/>
  <c r="L84" i="1"/>
  <c r="N84" i="1" s="1"/>
  <c r="O80" i="1"/>
  <c r="L80" i="1"/>
  <c r="N80" i="1" s="1"/>
  <c r="O76" i="1"/>
  <c r="L76" i="1"/>
  <c r="N76" i="1" s="1"/>
  <c r="O72" i="1"/>
  <c r="L72" i="1"/>
  <c r="N72" i="1" s="1"/>
  <c r="O68" i="1"/>
  <c r="L68" i="1"/>
  <c r="N68" i="1" s="1"/>
  <c r="L2" i="1"/>
  <c r="N2" i="1" s="1"/>
  <c r="L2394" i="1"/>
  <c r="N2394" i="1" s="1"/>
  <c r="L2390" i="1"/>
  <c r="N2390" i="1" s="1"/>
  <c r="L2386" i="1"/>
  <c r="N2386" i="1" s="1"/>
  <c r="L2382" i="1"/>
  <c r="N2382" i="1" s="1"/>
  <c r="L2378" i="1"/>
  <c r="N2378" i="1" s="1"/>
  <c r="L2374" i="1"/>
  <c r="N2374" i="1" s="1"/>
  <c r="L2370" i="1"/>
  <c r="N2370" i="1" s="1"/>
  <c r="L2366" i="1"/>
  <c r="N2366" i="1" s="1"/>
  <c r="L2362" i="1"/>
  <c r="N2362" i="1" s="1"/>
  <c r="L2358" i="1"/>
  <c r="N2358" i="1" s="1"/>
  <c r="L2354" i="1"/>
  <c r="N2354" i="1" s="1"/>
  <c r="L2350" i="1"/>
  <c r="N2350" i="1" s="1"/>
  <c r="L2346" i="1"/>
  <c r="N2346" i="1" s="1"/>
  <c r="L2342" i="1"/>
  <c r="N2342" i="1" s="1"/>
  <c r="L2338" i="1"/>
  <c r="N2338" i="1" s="1"/>
  <c r="L2334" i="1"/>
  <c r="N2334" i="1" s="1"/>
  <c r="L2330" i="1"/>
  <c r="N2330" i="1" s="1"/>
  <c r="L2326" i="1"/>
  <c r="N2326" i="1" s="1"/>
  <c r="L2322" i="1"/>
  <c r="N2322" i="1" s="1"/>
  <c r="L2318" i="1"/>
  <c r="N2318" i="1" s="1"/>
  <c r="L2314" i="1"/>
  <c r="N2314" i="1" s="1"/>
  <c r="L2310" i="1"/>
  <c r="N2310" i="1" s="1"/>
  <c r="L2306" i="1"/>
  <c r="N2306" i="1" s="1"/>
  <c r="L2302" i="1"/>
  <c r="N2302" i="1" s="1"/>
  <c r="L2298" i="1"/>
  <c r="N2298" i="1" s="1"/>
  <c r="L2294" i="1"/>
  <c r="N2294" i="1" s="1"/>
  <c r="L2290" i="1"/>
  <c r="N2290" i="1" s="1"/>
  <c r="L2286" i="1"/>
  <c r="N2286" i="1" s="1"/>
  <c r="L2282" i="1"/>
  <c r="N2282" i="1" s="1"/>
  <c r="L2278" i="1"/>
  <c r="N2278" i="1" s="1"/>
  <c r="L2274" i="1"/>
  <c r="N2274" i="1" s="1"/>
  <c r="L2270" i="1"/>
  <c r="N2270" i="1" s="1"/>
  <c r="L2266" i="1"/>
  <c r="N2266" i="1" s="1"/>
  <c r="L2262" i="1"/>
  <c r="N2262" i="1" s="1"/>
  <c r="L2258" i="1"/>
  <c r="N2258" i="1" s="1"/>
  <c r="L2254" i="1"/>
  <c r="N2254" i="1" s="1"/>
  <c r="L2250" i="1"/>
  <c r="N2250" i="1" s="1"/>
  <c r="L2246" i="1"/>
  <c r="N2246" i="1" s="1"/>
  <c r="L2242" i="1"/>
  <c r="N2242" i="1" s="1"/>
  <c r="L2238" i="1"/>
  <c r="N2238" i="1" s="1"/>
  <c r="L2234" i="1"/>
  <c r="N2234" i="1" s="1"/>
  <c r="L2230" i="1"/>
  <c r="N2230" i="1" s="1"/>
  <c r="L2226" i="1"/>
  <c r="N2226" i="1" s="1"/>
  <c r="L2222" i="1"/>
  <c r="N2222" i="1" s="1"/>
  <c r="L2218" i="1"/>
  <c r="N2218" i="1" s="1"/>
  <c r="L2214" i="1"/>
  <c r="N2214" i="1" s="1"/>
  <c r="L2210" i="1"/>
  <c r="N2210" i="1" s="1"/>
  <c r="L2206" i="1"/>
  <c r="N2206" i="1" s="1"/>
  <c r="L2202" i="1"/>
  <c r="N2202" i="1" s="1"/>
  <c r="L2198" i="1"/>
  <c r="N2198" i="1" s="1"/>
  <c r="L2194" i="1"/>
  <c r="N2194" i="1" s="1"/>
  <c r="L2190" i="1"/>
  <c r="N2190" i="1" s="1"/>
  <c r="L2186" i="1"/>
  <c r="N2186" i="1" s="1"/>
  <c r="L2182" i="1"/>
  <c r="N2182" i="1" s="1"/>
  <c r="L2178" i="1"/>
  <c r="N2178" i="1" s="1"/>
  <c r="L2174" i="1"/>
  <c r="N2174" i="1" s="1"/>
  <c r="L2170" i="1"/>
  <c r="N2170" i="1" s="1"/>
  <c r="L2166" i="1"/>
  <c r="N2166" i="1" s="1"/>
  <c r="L2162" i="1"/>
  <c r="N2162" i="1" s="1"/>
  <c r="L2158" i="1"/>
  <c r="N2158" i="1" s="1"/>
  <c r="L2154" i="1"/>
  <c r="N2154" i="1" s="1"/>
  <c r="L2150" i="1"/>
  <c r="N2150" i="1" s="1"/>
  <c r="L2146" i="1"/>
  <c r="N2146" i="1" s="1"/>
  <c r="L2142" i="1"/>
  <c r="N2142" i="1" s="1"/>
  <c r="L2138" i="1"/>
  <c r="N2138" i="1" s="1"/>
  <c r="L2134" i="1"/>
  <c r="N2134" i="1" s="1"/>
  <c r="L2130" i="1"/>
  <c r="N2130" i="1" s="1"/>
  <c r="L2126" i="1"/>
  <c r="N2126" i="1" s="1"/>
  <c r="L2122" i="1"/>
  <c r="N2122" i="1" s="1"/>
  <c r="L2118" i="1"/>
  <c r="N2118" i="1" s="1"/>
  <c r="L2114" i="1"/>
  <c r="N2114" i="1" s="1"/>
  <c r="L2110" i="1"/>
  <c r="N2110" i="1" s="1"/>
  <c r="L2106" i="1"/>
  <c r="N2106" i="1" s="1"/>
  <c r="L2102" i="1"/>
  <c r="N2102" i="1" s="1"/>
  <c r="L2098" i="1"/>
  <c r="N2098" i="1" s="1"/>
  <c r="L2094" i="1"/>
  <c r="N2094" i="1" s="1"/>
  <c r="L2090" i="1"/>
  <c r="N2090" i="1" s="1"/>
  <c r="L2086" i="1"/>
  <c r="N2086" i="1" s="1"/>
  <c r="L2082" i="1"/>
  <c r="N2082" i="1" s="1"/>
  <c r="L2078" i="1"/>
  <c r="N2078" i="1" s="1"/>
  <c r="L2074" i="1"/>
  <c r="N2074" i="1" s="1"/>
  <c r="L2070" i="1"/>
  <c r="N2070" i="1" s="1"/>
  <c r="L2066" i="1"/>
  <c r="N2066" i="1" s="1"/>
  <c r="L2062" i="1"/>
  <c r="N2062" i="1" s="1"/>
  <c r="L2058" i="1"/>
  <c r="N2058" i="1" s="1"/>
  <c r="L2054" i="1"/>
  <c r="N2054" i="1" s="1"/>
  <c r="L2050" i="1"/>
  <c r="N2050" i="1" s="1"/>
  <c r="L2046" i="1"/>
  <c r="N2046" i="1" s="1"/>
  <c r="L2042" i="1"/>
  <c r="N2042" i="1" s="1"/>
  <c r="L2038" i="1"/>
  <c r="N2038" i="1" s="1"/>
  <c r="L2034" i="1"/>
  <c r="N2034" i="1" s="1"/>
  <c r="L2030" i="1"/>
  <c r="N2030" i="1" s="1"/>
  <c r="L2026" i="1"/>
  <c r="N2026" i="1" s="1"/>
  <c r="L2022" i="1"/>
  <c r="N2022" i="1" s="1"/>
  <c r="L2018" i="1"/>
  <c r="N2018" i="1" s="1"/>
  <c r="L2014" i="1"/>
  <c r="N2014" i="1" s="1"/>
  <c r="L2010" i="1"/>
  <c r="N2010" i="1" s="1"/>
  <c r="L2006" i="1"/>
  <c r="N2006" i="1" s="1"/>
  <c r="L2002" i="1"/>
  <c r="N2002" i="1" s="1"/>
  <c r="L1998" i="1"/>
  <c r="N1998" i="1" s="1"/>
  <c r="L1994" i="1"/>
  <c r="N1994" i="1" s="1"/>
  <c r="L1990" i="1"/>
  <c r="N1990" i="1" s="1"/>
  <c r="L1986" i="1"/>
  <c r="N1986" i="1" s="1"/>
  <c r="L1982" i="1"/>
  <c r="N1982" i="1" s="1"/>
  <c r="L1978" i="1"/>
  <c r="N1978" i="1" s="1"/>
  <c r="L1974" i="1"/>
  <c r="N1974" i="1" s="1"/>
  <c r="L1970" i="1"/>
  <c r="N1970" i="1" s="1"/>
  <c r="L1966" i="1"/>
  <c r="N1966" i="1" s="1"/>
  <c r="L1962" i="1"/>
  <c r="N1962" i="1" s="1"/>
  <c r="L1958" i="1"/>
  <c r="N1958" i="1" s="1"/>
  <c r="L1954" i="1"/>
  <c r="N1954" i="1" s="1"/>
  <c r="L1950" i="1"/>
  <c r="N1950" i="1" s="1"/>
  <c r="L1946" i="1"/>
  <c r="N1946" i="1" s="1"/>
  <c r="L1942" i="1"/>
  <c r="N1942" i="1" s="1"/>
  <c r="L1938" i="1"/>
  <c r="N1938" i="1" s="1"/>
  <c r="L1934" i="1"/>
  <c r="N1934" i="1" s="1"/>
  <c r="L1930" i="1"/>
  <c r="N1930" i="1" s="1"/>
  <c r="L1926" i="1"/>
  <c r="N1926" i="1" s="1"/>
  <c r="L1922" i="1"/>
  <c r="N1922" i="1" s="1"/>
  <c r="L1918" i="1"/>
  <c r="N1918" i="1" s="1"/>
  <c r="L1914" i="1"/>
  <c r="N1914" i="1" s="1"/>
  <c r="L1910" i="1"/>
  <c r="N1910" i="1" s="1"/>
  <c r="L1906" i="1"/>
  <c r="N1906" i="1" s="1"/>
  <c r="L1900" i="1"/>
  <c r="N1900" i="1" s="1"/>
  <c r="L1892" i="1"/>
  <c r="N1892" i="1" s="1"/>
  <c r="L1884" i="1"/>
  <c r="N1884" i="1" s="1"/>
  <c r="L1876" i="1"/>
  <c r="N1876" i="1" s="1"/>
  <c r="L1868" i="1"/>
  <c r="N1868" i="1" s="1"/>
  <c r="L1860" i="1"/>
  <c r="N1860" i="1" s="1"/>
  <c r="L1852" i="1"/>
  <c r="N1852" i="1" s="1"/>
  <c r="L1844" i="1"/>
  <c r="N1844" i="1" s="1"/>
  <c r="L1836" i="1"/>
  <c r="N1836" i="1" s="1"/>
  <c r="L1828" i="1"/>
  <c r="N1828" i="1" s="1"/>
  <c r="L1820" i="1"/>
  <c r="N1820" i="1" s="1"/>
  <c r="L1812" i="1"/>
  <c r="N1812" i="1" s="1"/>
  <c r="L1804" i="1"/>
  <c r="N1804" i="1" s="1"/>
  <c r="L1796" i="1"/>
  <c r="N1796" i="1" s="1"/>
  <c r="L1788" i="1"/>
  <c r="N1788" i="1" s="1"/>
  <c r="L1780" i="1"/>
  <c r="N1780" i="1" s="1"/>
  <c r="L1772" i="1"/>
  <c r="N1772" i="1" s="1"/>
  <c r="L1764" i="1"/>
  <c r="N1764" i="1" s="1"/>
  <c r="L1756" i="1"/>
  <c r="N1756" i="1" s="1"/>
  <c r="L1748" i="1"/>
  <c r="N1748" i="1" s="1"/>
  <c r="L1740" i="1"/>
  <c r="N1740" i="1" s="1"/>
  <c r="L1732" i="1"/>
  <c r="N1732" i="1" s="1"/>
  <c r="L1724" i="1"/>
  <c r="N1724" i="1" s="1"/>
  <c r="L1716" i="1"/>
  <c r="N1716" i="1" s="1"/>
  <c r="L1708" i="1"/>
  <c r="N1708" i="1" s="1"/>
  <c r="L1700" i="1"/>
  <c r="N1700" i="1" s="1"/>
  <c r="L1692" i="1"/>
  <c r="N1692" i="1" s="1"/>
  <c r="L1684" i="1"/>
  <c r="N1684" i="1" s="1"/>
  <c r="L1676" i="1"/>
  <c r="N1676" i="1" s="1"/>
  <c r="L1668" i="1"/>
  <c r="N1668" i="1" s="1"/>
  <c r="L1660" i="1"/>
  <c r="N1660" i="1" s="1"/>
  <c r="L1652" i="1"/>
  <c r="N1652" i="1" s="1"/>
</calcChain>
</file>

<file path=xl/sharedStrings.xml><?xml version="1.0" encoding="utf-8"?>
<sst xmlns="http://schemas.openxmlformats.org/spreadsheetml/2006/main" count="19423" uniqueCount="6163">
  <si>
    <t>Transaction_ID</t>
  </si>
  <si>
    <t>Number</t>
  </si>
  <si>
    <t>Date</t>
  </si>
  <si>
    <t>Item</t>
  </si>
  <si>
    <t>SKU_Category</t>
  </si>
  <si>
    <t>Concatenate_ID</t>
  </si>
  <si>
    <t>Sales Amount</t>
  </si>
  <si>
    <t>Profit Ratio</t>
  </si>
  <si>
    <t>Company</t>
  </si>
  <si>
    <t>Category</t>
  </si>
  <si>
    <t>Agent</t>
  </si>
  <si>
    <t>Weather_Mean_Min</t>
  </si>
  <si>
    <t>Weather_Mean_Max</t>
  </si>
  <si>
    <t>Phone Case</t>
  </si>
  <si>
    <t>TXTA</t>
  </si>
  <si>
    <t>Tech Accessories</t>
  </si>
  <si>
    <t>STKEVON</t>
  </si>
  <si>
    <t>Protective Glass</t>
  </si>
  <si>
    <t>Type C Cable</t>
  </si>
  <si>
    <t>Apple</t>
  </si>
  <si>
    <t>Data Transfer Service</t>
  </si>
  <si>
    <t>SFSV</t>
  </si>
  <si>
    <t>Software Service</t>
  </si>
  <si>
    <t>iphone X screen repair</t>
  </si>
  <si>
    <t>DVRP</t>
  </si>
  <si>
    <t xml:space="preserve">InCell </t>
  </si>
  <si>
    <t>Device Repair</t>
  </si>
  <si>
    <t>Samsung Screen Repair</t>
  </si>
  <si>
    <t>Ultra Mobile 1 Year Phone Bill</t>
  </si>
  <si>
    <t>WIRLSVS</t>
  </si>
  <si>
    <t>UltraMobile</t>
  </si>
  <si>
    <t>Wireless Service</t>
  </si>
  <si>
    <t xml:space="preserve">Lyca Phone Bill </t>
  </si>
  <si>
    <t>LycaMobile</t>
  </si>
  <si>
    <t>Black Leather Phone Case 3 Wallet</t>
  </si>
  <si>
    <t>Ultra Mobile 1 Month</t>
  </si>
  <si>
    <t>iPad Screen Repair</t>
  </si>
  <si>
    <t>STKWAN</t>
  </si>
  <si>
    <t>Earphone</t>
  </si>
  <si>
    <t>Apple Original Cable</t>
  </si>
  <si>
    <t>Apple Charger Type C</t>
  </si>
  <si>
    <t>iphone phone case</t>
  </si>
  <si>
    <t>iphone 13 Pro Max</t>
  </si>
  <si>
    <t>NWPHN</t>
  </si>
  <si>
    <t>Brand New Phone</t>
  </si>
  <si>
    <t>iPhone 13 pro Case</t>
  </si>
  <si>
    <t>iPhone 6 Plus</t>
  </si>
  <si>
    <t>RFBPHN</t>
  </si>
  <si>
    <t>Lyca  phone bill payments</t>
  </si>
  <si>
    <t>Lyca Data Package of 10 GB</t>
  </si>
  <si>
    <t>Lyca phone bill Payment 1 month 6 GB</t>
  </si>
  <si>
    <t>Lyca Phone Bill</t>
  </si>
  <si>
    <t>Phone Galaxy</t>
  </si>
  <si>
    <t>Samsung</t>
  </si>
  <si>
    <t>Ultra Phone Bill Payment</t>
  </si>
  <si>
    <t>Simple Mobile Phone Bill Payment</t>
  </si>
  <si>
    <t>SimpleMobile</t>
  </si>
  <si>
    <t>TFW Phone Bill</t>
  </si>
  <si>
    <t>Phone Bill</t>
  </si>
  <si>
    <t>Phone Screen Repair Samsung</t>
  </si>
  <si>
    <t>iPhone 7 Plus</t>
  </si>
  <si>
    <t>TV Box</t>
  </si>
  <si>
    <t>TVBX</t>
  </si>
  <si>
    <t>Unblock</t>
  </si>
  <si>
    <t xml:space="preserve">Repair Ipad </t>
  </si>
  <si>
    <t>iPhone 12</t>
  </si>
  <si>
    <t>Samsung Second Hand phone</t>
  </si>
  <si>
    <t>Simple Phone Bill Payment</t>
  </si>
  <si>
    <t>7P Battery</t>
  </si>
  <si>
    <t>SimpleMobile Phone Bill 1 month 5 GB</t>
  </si>
  <si>
    <t>UltraMobile 1 year 2 GB</t>
  </si>
  <si>
    <t xml:space="preserve">UltraMobile 1 year 6 GB </t>
  </si>
  <si>
    <t>LycaMobile 1 month Unlimited Plan Refill</t>
  </si>
  <si>
    <t xml:space="preserve">LycaMobile 1 month 2 GB </t>
  </si>
  <si>
    <t>Iphone 13 Pro Max 256GB Gold</t>
  </si>
  <si>
    <t>iphone 6 Plus</t>
  </si>
  <si>
    <t>Phone Bill Payment</t>
  </si>
  <si>
    <t>iWatch</t>
  </si>
  <si>
    <t>Phone Case and Screen</t>
  </si>
  <si>
    <t>Phone Charger</t>
  </si>
  <si>
    <t>Samsung S21 Ultra Screen Repair</t>
  </si>
  <si>
    <t>Ipad Machine Reboot</t>
  </si>
  <si>
    <t>Phone Car Holder</t>
  </si>
  <si>
    <t xml:space="preserve">Reboot Phone Service </t>
  </si>
  <si>
    <t>Ultra Phone Bill $132</t>
  </si>
  <si>
    <t>iPhone Case Xs Max</t>
  </si>
  <si>
    <t>Lyca Sim Activition</t>
  </si>
  <si>
    <t xml:space="preserve">Ultra Flex </t>
  </si>
  <si>
    <t>Screen Repair</t>
  </si>
  <si>
    <t>Ultra</t>
  </si>
  <si>
    <t>13 Pro Camera Protector</t>
  </si>
  <si>
    <t>Lyca 3 month phone bill</t>
  </si>
  <si>
    <t>Phone Protective Glass</t>
  </si>
  <si>
    <t>Ultra Mobile Sim Activition</t>
  </si>
  <si>
    <t>Apple ID registration</t>
  </si>
  <si>
    <t>13 Pro Max Phone Case</t>
  </si>
  <si>
    <t xml:space="preserve">ULTRA 154     3 month </t>
  </si>
  <si>
    <t xml:space="preserve">iphone 6s Screen Repair </t>
  </si>
  <si>
    <t>H20  Monthly Phone Bill</t>
  </si>
  <si>
    <t>H20</t>
  </si>
  <si>
    <t>phone case 13 Pro</t>
  </si>
  <si>
    <t>phone case XR</t>
  </si>
  <si>
    <t>Lyca Phone Bill Service</t>
  </si>
  <si>
    <t>VIP Number</t>
  </si>
  <si>
    <t>Phone Case Shock Resistent</t>
  </si>
  <si>
    <t xml:space="preserve">Battery Replacement Repair Service </t>
  </si>
  <si>
    <t>1 Phone Case and 1 Protective Glass</t>
  </si>
  <si>
    <t>2 Phone Case and 1 Protective Glass</t>
  </si>
  <si>
    <t>LycaMobile Phone Bill</t>
  </si>
  <si>
    <t>Software Download Service Fee</t>
  </si>
  <si>
    <t>Ultra Mobile 3 Month</t>
  </si>
  <si>
    <t>H20 Phone Bill</t>
  </si>
  <si>
    <t>Ring Holder</t>
  </si>
  <si>
    <t>HomeX</t>
  </si>
  <si>
    <t>2 Protective Glass and 1 Phone Case</t>
  </si>
  <si>
    <t>Ipad Reboot Service Fee</t>
  </si>
  <si>
    <t>Ultra Sim Activision</t>
  </si>
  <si>
    <t>iphone 8 Plus repair front screen and back screen</t>
  </si>
  <si>
    <t>iphone 13 pro max protective screen</t>
  </si>
  <si>
    <t xml:space="preserve">ipad 5 128GB </t>
  </si>
  <si>
    <t>iCloud ID registration</t>
  </si>
  <si>
    <t>iPhone Reboot</t>
  </si>
  <si>
    <t>Apple Computer Setup Service Fee</t>
  </si>
  <si>
    <t>Phone Charging Cable</t>
  </si>
  <si>
    <t>Phone Bill Lyca</t>
  </si>
  <si>
    <t xml:space="preserve">HomeX  TV Box </t>
  </si>
  <si>
    <t xml:space="preserve">Screen Repair </t>
  </si>
  <si>
    <t>Phone Case and Protective Glass</t>
  </si>
  <si>
    <t>Phone Case 6s</t>
  </si>
  <si>
    <t>UltraMobile  Phone bill</t>
  </si>
  <si>
    <t>Phone Case ( iphone 6s ) Clearance</t>
  </si>
  <si>
    <t>Iphone 13 Pro Max 256GB Blue</t>
  </si>
  <si>
    <t>Ultra Phone Bill</t>
  </si>
  <si>
    <t xml:space="preserve">Phone Bill </t>
  </si>
  <si>
    <t>6s Screen Repair</t>
  </si>
  <si>
    <t>Phone Ring Holder</t>
  </si>
  <si>
    <t xml:space="preserve">Ultra Phone Bill </t>
  </si>
  <si>
    <t xml:space="preserve">Ultra Phone Bill 3 Month </t>
  </si>
  <si>
    <t>iphone X Max Screen Repair</t>
  </si>
  <si>
    <t>Samsung A32    128GB</t>
  </si>
  <si>
    <t>IPad Case</t>
  </si>
  <si>
    <t>Ipad Protective Glass</t>
  </si>
  <si>
    <t>Lyca Phone Bill $138</t>
  </si>
  <si>
    <t>iPad Repair Service ( Glass Change )</t>
  </si>
  <si>
    <t>Sim Activision and File Transfer</t>
  </si>
  <si>
    <t>Phone Cleasing</t>
  </si>
  <si>
    <t>T Mobile Unlimited</t>
  </si>
  <si>
    <t>TMobile</t>
  </si>
  <si>
    <t>T Mobile  $15, 3 month, 3 GB</t>
  </si>
  <si>
    <t>iphone 13 Pro 256GB</t>
  </si>
  <si>
    <t>Ultra 1 month 21 dollar</t>
  </si>
  <si>
    <t>LycaMobile Phone Data Package</t>
  </si>
  <si>
    <t xml:space="preserve">Phone Bill Lyca </t>
  </si>
  <si>
    <t>Screen iphone 10 repair</t>
  </si>
  <si>
    <t>iPhone 11phone case</t>
  </si>
  <si>
    <t>Phone Bill T Mobile</t>
  </si>
  <si>
    <t xml:space="preserve">Ultra 1 Year Phone </t>
  </si>
  <si>
    <t>Ultra 3 Month</t>
  </si>
  <si>
    <t>iPad Protective Glass</t>
  </si>
  <si>
    <t xml:space="preserve">Phone Repair </t>
  </si>
  <si>
    <t>iPad Repair Fix Cost Battery</t>
  </si>
  <si>
    <t>Apple Cable</t>
  </si>
  <si>
    <t>Software Service Fee: Bluetooth Speaker Setup</t>
  </si>
  <si>
    <t>iphone 13 Black 256 GB</t>
  </si>
  <si>
    <t>Apple Type C Charger</t>
  </si>
  <si>
    <t>Ultra 3 month 2GB</t>
  </si>
  <si>
    <t>Phone Repair Service Fee</t>
  </si>
  <si>
    <t xml:space="preserve">Lyca Activision Fee </t>
  </si>
  <si>
    <t>H20 Family Plan</t>
  </si>
  <si>
    <t>Ultra Mobile 1 Month Phone Plan</t>
  </si>
  <si>
    <t xml:space="preserve">Phone Case Transparent </t>
  </si>
  <si>
    <t>Phone Charging Port Repair</t>
  </si>
  <si>
    <t>MotherBoard Repair Service Fee</t>
  </si>
  <si>
    <t>XsMax Screen Repair</t>
  </si>
  <si>
    <t>Ultra Mobile Phone Bill Payment</t>
  </si>
  <si>
    <t>LycaMobile Phone Bill Payment</t>
  </si>
  <si>
    <t>Repair Service Fee iphone Xs Screen</t>
  </si>
  <si>
    <t>iphone 6s</t>
  </si>
  <si>
    <t xml:space="preserve">250 MB UltraMobile Phone Bill </t>
  </si>
  <si>
    <t>LycaMobile Phone Bill Prepaid Card</t>
  </si>
  <si>
    <t>T Mobile 6 month Unlimited Plan</t>
  </si>
  <si>
    <t>UltraMobile 3 month unlimited</t>
  </si>
  <si>
    <t>Apple ID Registration Fee</t>
  </si>
  <si>
    <t>Apple Phone Bill</t>
  </si>
  <si>
    <t>One Year UltraMobile Phone Bill</t>
  </si>
  <si>
    <t>UltraMobile 3 month Unlimited Plan</t>
  </si>
  <si>
    <t>Phone Bill Ultra Mobile</t>
  </si>
  <si>
    <t>Unblock TV Box</t>
  </si>
  <si>
    <t>UnBlock</t>
  </si>
  <si>
    <t xml:space="preserve">Repair Battery Service  6S </t>
  </si>
  <si>
    <t>iPad Battery</t>
  </si>
  <si>
    <t xml:space="preserve">Lyca Prepaid 6 GB </t>
  </si>
  <si>
    <t>Samsung 128 GB Cellphone New</t>
  </si>
  <si>
    <t>SanDisk Storage Card</t>
  </si>
  <si>
    <t>SanDisk</t>
  </si>
  <si>
    <t>Xs Max Screen Repair</t>
  </si>
  <si>
    <t>Lyca Prepaid Card Phone Bill 3 Month</t>
  </si>
  <si>
    <t>iPhone 6s Plus</t>
  </si>
  <si>
    <t>iPad Repair</t>
  </si>
  <si>
    <t>WeChat Registration</t>
  </si>
  <si>
    <t xml:space="preserve">Sim Card Replacement </t>
  </si>
  <si>
    <t xml:space="preserve">Phone Bill Payment </t>
  </si>
  <si>
    <t>Data Package Service</t>
  </si>
  <si>
    <t xml:space="preserve">LycaMobile 3 Month </t>
  </si>
  <si>
    <t xml:space="preserve"> </t>
  </si>
  <si>
    <t>LycaMobile 2 Month, 12GB</t>
  </si>
  <si>
    <t>Gmail Registration</t>
  </si>
  <si>
    <t>Type C Apple Charger</t>
  </si>
  <si>
    <t>1 Month Unlimited LycaMobile</t>
  </si>
  <si>
    <t>iPhone XR LCD Repair</t>
  </si>
  <si>
    <t>Flex Ultra</t>
  </si>
  <si>
    <t>Ultra 250 MB One Year</t>
  </si>
  <si>
    <t>Phone Repair Screen 8 Screen</t>
  </si>
  <si>
    <t>Lyca New Sim Card Activision</t>
  </si>
  <si>
    <t>2 month Lyca Bill Refill</t>
  </si>
  <si>
    <t>Unlimited Card for 4 month</t>
  </si>
  <si>
    <t>Phone Holder</t>
  </si>
  <si>
    <t>iphone 8 plus</t>
  </si>
  <si>
    <t>Ultra Mobile 6 month</t>
  </si>
  <si>
    <t>LycaMobile 1 month</t>
  </si>
  <si>
    <t xml:space="preserve">LycaMobile 1 month </t>
  </si>
  <si>
    <t>Charger Type C</t>
  </si>
  <si>
    <t>iPad Case</t>
  </si>
  <si>
    <t>Ultra 3 Month Unlimited plan</t>
  </si>
  <si>
    <t xml:space="preserve">lyca 4 month </t>
  </si>
  <si>
    <t>Ultra 3 month 3 GB</t>
  </si>
  <si>
    <t>3 phone case</t>
  </si>
  <si>
    <t>Samsung Charging Repair</t>
  </si>
  <si>
    <t>iphone 7 32GB</t>
  </si>
  <si>
    <t>Ultra Flex 4 month</t>
  </si>
  <si>
    <t>iPhone EarPhone</t>
  </si>
  <si>
    <t>iPhone Repair Front and Back Screen</t>
  </si>
  <si>
    <t>H20 PayGo</t>
  </si>
  <si>
    <t>H20 One Year</t>
  </si>
  <si>
    <t xml:space="preserve">iphone 12 128GB </t>
  </si>
  <si>
    <t>H20 Phone Bill Payment</t>
  </si>
  <si>
    <t>Samsung File Transfer</t>
  </si>
  <si>
    <t>Phone Bill Payment Lyca</t>
  </si>
  <si>
    <t>Type C Charger</t>
  </si>
  <si>
    <t>UltraMobile 2 GB 6 month</t>
  </si>
  <si>
    <t>Phone Cable</t>
  </si>
  <si>
    <t xml:space="preserve">iphone earphone </t>
  </si>
  <si>
    <t>UltraMobile Payment</t>
  </si>
  <si>
    <t>Simple Mobile Phone Bill</t>
  </si>
  <si>
    <t>iPhone Repair Service Battery</t>
  </si>
  <si>
    <t>iphone 7</t>
  </si>
  <si>
    <t>LycaMobile Sim Activision</t>
  </si>
  <si>
    <t>LycaMobile 3 month phone bill payment</t>
  </si>
  <si>
    <t>UltraMobile Phone Plan</t>
  </si>
  <si>
    <t>UltraMobile. 2Gb 3month</t>
  </si>
  <si>
    <t>LycaMobile 3 month</t>
  </si>
  <si>
    <t>iphone xs screen</t>
  </si>
  <si>
    <t>iPhone Repair Service Charging Port</t>
  </si>
  <si>
    <t>UltraMobile 250MB 3month</t>
  </si>
  <si>
    <t>phone case</t>
  </si>
  <si>
    <t>LycaMobile 4 month $49. 40GB</t>
  </si>
  <si>
    <t>UltraMobile  3 month</t>
  </si>
  <si>
    <t>T Mobile  unlimited  40 GB</t>
  </si>
  <si>
    <t>Charging Cable</t>
  </si>
  <si>
    <t>Ultra 1 month 3 GB</t>
  </si>
  <si>
    <t>H20 2 month 3GB</t>
  </si>
  <si>
    <t>LycaMobile 4 month 7GB</t>
  </si>
  <si>
    <t>LycaMobile  1 month 12GB</t>
  </si>
  <si>
    <t>LycaMobile 1 month 2GB</t>
  </si>
  <si>
    <t>iPhone X Repair Service</t>
  </si>
  <si>
    <t>Ultra 3 month 250 MB</t>
  </si>
  <si>
    <t>UltraMobile Unlimited 4 month Plan</t>
  </si>
  <si>
    <t xml:space="preserve">LycaMobile  3 month </t>
  </si>
  <si>
    <t>Battery Replacement</t>
  </si>
  <si>
    <t>ipad Screen Refurbished</t>
  </si>
  <si>
    <t xml:space="preserve">iPad Fix </t>
  </si>
  <si>
    <t xml:space="preserve">iPhone Fix 10th Screen </t>
  </si>
  <si>
    <t>UltraMobile 250 MB  6 month</t>
  </si>
  <si>
    <t>Samsung A22   128GB</t>
  </si>
  <si>
    <t>13 Pro Max  Repair</t>
  </si>
  <si>
    <t>SiCard Tray Cleaning</t>
  </si>
  <si>
    <t>iphone 6 plus Repair</t>
  </si>
  <si>
    <t>Lyca Phone Bill Refill</t>
  </si>
  <si>
    <t>Simple Mobile Phone Bill Refill</t>
  </si>
  <si>
    <t>Unlimited Phone Plan 3 month Ultra</t>
  </si>
  <si>
    <t>Ultra Mobile 1 Year 2GB</t>
  </si>
  <si>
    <t>Protective Screen</t>
  </si>
  <si>
    <t>Ultra Mobile 1 Year 250 MB</t>
  </si>
  <si>
    <t>Waterproof Phone Case</t>
  </si>
  <si>
    <t>Huawei Reboot Service</t>
  </si>
  <si>
    <t>Huawei</t>
  </si>
  <si>
    <t>Repair iphone 12 Screen</t>
  </si>
  <si>
    <t>Ultra Flex Repair Service</t>
  </si>
  <si>
    <t>LycaMobile Phone Bill Payment 3 month</t>
  </si>
  <si>
    <t>LycaMobile  Phone Payment</t>
  </si>
  <si>
    <t>LycaMobile 1 month Phone Bill Payment</t>
  </si>
  <si>
    <t>T Mobile 3 month</t>
  </si>
  <si>
    <t>Samsung Note 9</t>
  </si>
  <si>
    <t>H20 4 month 2GB</t>
  </si>
  <si>
    <t>Ultra 6 month 2GB</t>
  </si>
  <si>
    <t>SimpleMobile Phone bill</t>
  </si>
  <si>
    <t>iphone X Repair</t>
  </si>
  <si>
    <t>H20 3 month</t>
  </si>
  <si>
    <t>ID Registration</t>
  </si>
  <si>
    <t>LycaMobile  1month 15 GB</t>
  </si>
  <si>
    <t>Ultra 3 Month 2GB</t>
  </si>
  <si>
    <t>Ultra Flex</t>
  </si>
  <si>
    <t>H20 One Year Basic Plan</t>
  </si>
  <si>
    <t>Lyca  6GB</t>
  </si>
  <si>
    <t xml:space="preserve">H20  6 GB </t>
  </si>
  <si>
    <t>Lyca 4 month. 40GB</t>
  </si>
  <si>
    <t>Earpods</t>
  </si>
  <si>
    <t>Screen Protector</t>
  </si>
  <si>
    <t>H20 PayGo for 6 month</t>
  </si>
  <si>
    <t>UltraMobile  6 month 2GB</t>
  </si>
  <si>
    <t>File Transfer Service</t>
  </si>
  <si>
    <t>LycaMobile 2 GB Activition</t>
  </si>
  <si>
    <t>LycaMobile Prepaid Card</t>
  </si>
  <si>
    <t>LycaMobile 1 month 12GB</t>
  </si>
  <si>
    <t>iphone 6s phone case wallet brown</t>
  </si>
  <si>
    <t>LycaMobile 3 month 6GB</t>
  </si>
  <si>
    <t>Simple 1 month 3GB</t>
  </si>
  <si>
    <t xml:space="preserve">LycaMobile  2GB  </t>
  </si>
  <si>
    <t>UltraMobile 6GB</t>
  </si>
  <si>
    <t>iphone case 13 pro max</t>
  </si>
  <si>
    <t>T Mobile  1 month unlimited</t>
  </si>
  <si>
    <t>WeChat Registration Service</t>
  </si>
  <si>
    <t xml:space="preserve">Samsung Cell Phone </t>
  </si>
  <si>
    <t>LycaMobile 4 month    3 GB</t>
  </si>
  <si>
    <t>LycaMobile 1 month  12 GB</t>
  </si>
  <si>
    <t>Micro SanDisk 64 GB</t>
  </si>
  <si>
    <t xml:space="preserve">H20 PayGo  </t>
  </si>
  <si>
    <t xml:space="preserve">Huawei P30 Pro Phone Repair Screen </t>
  </si>
  <si>
    <t>Battery Charging Service Fee</t>
  </si>
  <si>
    <t>STKYOSEF</t>
  </si>
  <si>
    <t>RedMi Phone Reset Service Fee</t>
  </si>
  <si>
    <t>XiaoMi</t>
  </si>
  <si>
    <t>iPad Screen Repair Service Fee</t>
  </si>
  <si>
    <t>HomeX TV Box</t>
  </si>
  <si>
    <t>LycaMobile  12 GB 1 month</t>
  </si>
  <si>
    <t>LycaMobile  12GB  1 month</t>
  </si>
  <si>
    <t xml:space="preserve">Phone Case </t>
  </si>
  <si>
    <t>Phone Case 13 Pro Max</t>
  </si>
  <si>
    <t xml:space="preserve">Samsung Screen Repair </t>
  </si>
  <si>
    <t>Samsung Phone Battert Replacement</t>
  </si>
  <si>
    <t>Black Selfie Stick for iphone</t>
  </si>
  <si>
    <t>iphone Xs Max Battery</t>
  </si>
  <si>
    <t>iphone protective glass</t>
  </si>
  <si>
    <t>Phone Case iPhone</t>
  </si>
  <si>
    <t>WeChat Registration Service  File Transfer</t>
  </si>
  <si>
    <t>LycaMobile Unlimited 4 Month Plan</t>
  </si>
  <si>
    <t>iphone 11 Screen Repair</t>
  </si>
  <si>
    <t>LycaMobile Service  3 month 15 GB</t>
  </si>
  <si>
    <t>LycaMobile Phone Bill  Data Package</t>
  </si>
  <si>
    <t>LycaMobile Port In Service</t>
  </si>
  <si>
    <t xml:space="preserve">UltraMobile  3 month 6 GB. </t>
  </si>
  <si>
    <t>Phone Case  iphone</t>
  </si>
  <si>
    <t xml:space="preserve">Protective Glass </t>
  </si>
  <si>
    <t>UltraMobile  250 MB  6 month</t>
  </si>
  <si>
    <t>H20 1 year Basic Plan</t>
  </si>
  <si>
    <t>H20 Pay go 1 Month</t>
  </si>
  <si>
    <t>LycaMobile  4 month unlimited plan</t>
  </si>
  <si>
    <t>UltraMobile Flex</t>
  </si>
  <si>
    <t>LycaMobile 3GB   1month</t>
  </si>
  <si>
    <t>Simple Activition</t>
  </si>
  <si>
    <t>LycaMobile Phone Bill Service Fee</t>
  </si>
  <si>
    <t>SimpleMobile Phone Bill</t>
  </si>
  <si>
    <t>LycaMobile Phone Bill 6GB</t>
  </si>
  <si>
    <t>iPhone 7 Battery Replacement</t>
  </si>
  <si>
    <t>ipad pro 11 inch  3 rd screen repair</t>
  </si>
  <si>
    <t>UltraMobile Phone Bill 6 month 2GB</t>
  </si>
  <si>
    <t>UltraMobile One Year 150 MB</t>
  </si>
  <si>
    <t>6s iphone used</t>
  </si>
  <si>
    <t>Transparent Phone Case</t>
  </si>
  <si>
    <t>LycaMobile Phone Bill 3 GB 3 Month</t>
  </si>
  <si>
    <t>iPhone SE Screen Repair</t>
  </si>
  <si>
    <t>LycaMobile Phone Bill 4 month 3GB</t>
  </si>
  <si>
    <t>UltraMobile Phone Bill 3 month 2 GB</t>
  </si>
  <si>
    <t xml:space="preserve">UltraMobile Unlimited Data Plan </t>
  </si>
  <si>
    <t>iphone 6s Battery Replacement</t>
  </si>
  <si>
    <t>Protective Glass  iphone 13 pro max</t>
  </si>
  <si>
    <t>iphone 13 pro</t>
  </si>
  <si>
    <t xml:space="preserve">iphone SE </t>
  </si>
  <si>
    <t>Cable and charger</t>
  </si>
  <si>
    <t xml:space="preserve">iphone 13 </t>
  </si>
  <si>
    <t>iphone charger and cable</t>
  </si>
  <si>
    <t>LycaMobile 3 month Phone Plan</t>
  </si>
  <si>
    <t>iphone speaker  and port</t>
  </si>
  <si>
    <t>iPad Case and Protective Case</t>
  </si>
  <si>
    <t>LycaMobile phone bill 2GB</t>
  </si>
  <si>
    <t>UnBlock TV Box</t>
  </si>
  <si>
    <t>LycaMobile 3 month Phone Plan 3GB</t>
  </si>
  <si>
    <t>LycaMobile  3 month Phone Plan 15 GB</t>
  </si>
  <si>
    <t>LycaMobile 1 month 12 GB</t>
  </si>
  <si>
    <t>LycaMobile 4 month plan 3 GB</t>
  </si>
  <si>
    <t>Repair Battery Replacement</t>
  </si>
  <si>
    <t>UltraMobile 6 month Phone Bill 2Gb</t>
  </si>
  <si>
    <t>LycaMobile 1 Month 12 GB</t>
  </si>
  <si>
    <t>LycaMobile 12 GB 1 month</t>
  </si>
  <si>
    <t>LycaMobile Activation</t>
  </si>
  <si>
    <t>Samsung Device Reboot Service</t>
  </si>
  <si>
    <t>Iphone 11 pro max 256GB</t>
  </si>
  <si>
    <t>UltraMobile 250MB 12 Month</t>
  </si>
  <si>
    <t xml:space="preserve">LycaMobile  10 GB  </t>
  </si>
  <si>
    <t>LycaMobile  2 Month  3GB</t>
  </si>
  <si>
    <t>car charger converter head</t>
  </si>
  <si>
    <t xml:space="preserve"> 13 pro max protective glass</t>
  </si>
  <si>
    <t>UltraMobile 2GB 3 month</t>
  </si>
  <si>
    <t xml:space="preserve">Phone Case iphone </t>
  </si>
  <si>
    <t xml:space="preserve">Charging Service </t>
  </si>
  <si>
    <t xml:space="preserve"> H20 1 year basic plan</t>
  </si>
  <si>
    <t xml:space="preserve"> H20</t>
  </si>
  <si>
    <t>LycaMobile  4 Month  7GB</t>
  </si>
  <si>
    <t>SimpleMobile Phone Bill 3 month 5GB</t>
  </si>
  <si>
    <t>UltraMobile 3 month 2 GB</t>
  </si>
  <si>
    <t>Simple Mobile Unlimited Data Phone Bill</t>
  </si>
  <si>
    <t>LycaMobile  12 GB 3 month</t>
  </si>
  <si>
    <t>UltraMobile 3 GB 1 month</t>
  </si>
  <si>
    <t xml:space="preserve"> TCL Phone</t>
  </si>
  <si>
    <t xml:space="preserve">TCL </t>
  </si>
  <si>
    <t xml:space="preserve"> LycaMobile Phone Bill 1 Month 12 GB</t>
  </si>
  <si>
    <t>iPhone 11 Used Phone 128GB</t>
  </si>
  <si>
    <t>iphone 13 pro max 256 GB Gold</t>
  </si>
  <si>
    <t>Earphone Bluetooth</t>
  </si>
  <si>
    <t>WeChat Download Service Fee</t>
  </si>
  <si>
    <t>iPhone 6s Plus Battery Replacement</t>
  </si>
  <si>
    <t>ipad Front Screen Repair</t>
  </si>
  <si>
    <t>iphone 11 Back Screen Repair</t>
  </si>
  <si>
    <t xml:space="preserve">iphone 13 pro max back screen </t>
  </si>
  <si>
    <t>H20 Port In Service</t>
  </si>
  <si>
    <t xml:space="preserve">T Mobile </t>
  </si>
  <si>
    <t>Tmobile</t>
  </si>
  <si>
    <t>UltraMobile 3 Month 2GB</t>
  </si>
  <si>
    <t>iPad Repair Screen Refurbished</t>
  </si>
  <si>
    <t>LycaMobile 3 Month  12 GB</t>
  </si>
  <si>
    <t>UltraMobile 2 GB  1 Month</t>
  </si>
  <si>
    <t>H20 1 Year Phone Basic Plan</t>
  </si>
  <si>
    <t xml:space="preserve">IPHONE XS </t>
  </si>
  <si>
    <t>LycaMobile 4 month 7 GB</t>
  </si>
  <si>
    <t>Battery Charger 10000 mah</t>
  </si>
  <si>
    <t>Phone Case Protective Glass</t>
  </si>
  <si>
    <t>CellPhone Deep Cleaning</t>
  </si>
  <si>
    <t>Charging Cable and Type C Charger</t>
  </si>
  <si>
    <t>Type C Earphone</t>
  </si>
  <si>
    <t>iPhone 13 Pro Max Front Screen</t>
  </si>
  <si>
    <t>iphone 8 64 GB</t>
  </si>
  <si>
    <t>SimpleMobile  Phone Bill 5 GB</t>
  </si>
  <si>
    <t>UltraMobile 6GB 1 Month</t>
  </si>
  <si>
    <t>LycaMobile 3 month 12 GB</t>
  </si>
  <si>
    <t xml:space="preserve">charging service </t>
  </si>
  <si>
    <t xml:space="preserve">TCL Cell Phone </t>
  </si>
  <si>
    <t>Iphone 11 Front Screen Replacement</t>
  </si>
  <si>
    <t xml:space="preserve">LycaMobile 6 GB 1 month </t>
  </si>
  <si>
    <t>12 Pro Max iPhone Back Screen Repair</t>
  </si>
  <si>
    <t>UltraMobile 12 month 250 MB</t>
  </si>
  <si>
    <t>LycaMobile 2 Month 6GB</t>
  </si>
  <si>
    <t>LycaMobile  3 month 2 GB</t>
  </si>
  <si>
    <t>LycaMobile 3 month  2 GB</t>
  </si>
  <si>
    <t>UltraMobile Phone Bill</t>
  </si>
  <si>
    <t>12 Pro Max Screen, Charging Port, Phone Case</t>
  </si>
  <si>
    <t xml:space="preserve">Samsung Cell Phone 128 GB </t>
  </si>
  <si>
    <t>iphone 7 plus charging port</t>
  </si>
  <si>
    <t>Lyca $33, 2 month, 12 GB</t>
  </si>
  <si>
    <t>H20 $150, 3 MONTH</t>
  </si>
  <si>
    <t>iphone  11. 128 GB</t>
  </si>
  <si>
    <t>H20 1 year 12 GB National Plan</t>
  </si>
  <si>
    <t xml:space="preserve"> H20 1 year 3 GB</t>
  </si>
  <si>
    <t>iphone 13 pro max Back Screen Repair</t>
  </si>
  <si>
    <t>3 Feet Charging Cable Apple Original</t>
  </si>
  <si>
    <t>LycaMobile 1 month Unlimited Plan Activision</t>
  </si>
  <si>
    <t xml:space="preserve">LycaMobile 3 month 3 GB </t>
  </si>
  <si>
    <t>Screen Protective Glass</t>
  </si>
  <si>
    <t>iphone 128 GB CellPhone</t>
  </si>
  <si>
    <t>LycaMobile 2 GB Phone Bill Plan</t>
  </si>
  <si>
    <t>iPhone 11 Screen Repair</t>
  </si>
  <si>
    <t>iphone7  used CellPhone</t>
  </si>
  <si>
    <t>iphone 7 plus</t>
  </si>
  <si>
    <t>LycaMobile  3 GB 1 month</t>
  </si>
  <si>
    <t>LycaMobile 3 month 2GB</t>
  </si>
  <si>
    <t>LycaMobile 1 month 6 GB</t>
  </si>
  <si>
    <t>H20 1 year basic plan</t>
  </si>
  <si>
    <t xml:space="preserve">12 Pro Max Screen </t>
  </si>
  <si>
    <t>iphone xs max Screen Repair</t>
  </si>
  <si>
    <t>iphone xs max  Screen Repair</t>
  </si>
  <si>
    <t>8 plus  Charging Port</t>
  </si>
  <si>
    <t>6s Battery Replacement</t>
  </si>
  <si>
    <t>LycaMobile 4 month 3 GB Rrepaid</t>
  </si>
  <si>
    <t>Port In Service LycaMobile 6 month</t>
  </si>
  <si>
    <t>6s Plus Battery Replacement</t>
  </si>
  <si>
    <t>iphone Xr</t>
  </si>
  <si>
    <t xml:space="preserve">iPHONE 13 BLACK 128GB </t>
  </si>
  <si>
    <t>LycaMobile Unlimited 7 Month</t>
  </si>
  <si>
    <t>H20   4 month  6 GB</t>
  </si>
  <si>
    <t>UltraMobile 4 month Flex</t>
  </si>
  <si>
    <t>LycaMobile 1 month 15 GB</t>
  </si>
  <si>
    <t>ipad Protective Glass</t>
  </si>
  <si>
    <t>iPhone XR battery replacement</t>
  </si>
  <si>
    <t>iphone 8 Screen Replacement</t>
  </si>
  <si>
    <t>LycaMobile 1 month unlimited plan activision</t>
  </si>
  <si>
    <t>LycaMobile 1 month 2 GB Phone Bill</t>
  </si>
  <si>
    <t>LycaMobile Unlimited Plan 1 month</t>
  </si>
  <si>
    <t>Windows PC file transfer set up</t>
  </si>
  <si>
    <t>Apple ID Registration and File Transfer Service Fee</t>
  </si>
  <si>
    <t>Phone case and protective screen</t>
  </si>
  <si>
    <t>T Mobile 6 month unlimited plan</t>
  </si>
  <si>
    <t>ipad 10.2 inch protective case</t>
  </si>
  <si>
    <t>ipad 10.2 Inch protective case</t>
  </si>
  <si>
    <t>ipad Air 2 Battery Replacement</t>
  </si>
  <si>
    <t>T Mobile  Unlimited Data Plan</t>
  </si>
  <si>
    <t xml:space="preserve">LycaMobile 1 Month 6 GB </t>
  </si>
  <si>
    <t>UltraMobile Data Plan Serice Fee 1GB</t>
  </si>
  <si>
    <t>LycaMobile  6 month 250 MB</t>
  </si>
  <si>
    <t>H20  Basic Plan 1 Year</t>
  </si>
  <si>
    <t>LycaMobile 5 GB Data Package</t>
  </si>
  <si>
    <t>2 cellphone protective glass</t>
  </si>
  <si>
    <t>iPhone 7 Plus Battery Replacement</t>
  </si>
  <si>
    <t>LycaMobile 3 Month Unlimited Phone Bill</t>
  </si>
  <si>
    <t>iphone 14 phone case</t>
  </si>
  <si>
    <t>iphone 13 phone case</t>
  </si>
  <si>
    <t>iphone 11 repair</t>
  </si>
  <si>
    <t>iphone 13 pro max phone case</t>
  </si>
  <si>
    <t>LycaMobile 3GB 1 month</t>
  </si>
  <si>
    <t>UltraMobile 2GB 1 month</t>
  </si>
  <si>
    <t xml:space="preserve">HomeX </t>
  </si>
  <si>
    <t>UltraMobile 2GB 3 Month</t>
  </si>
  <si>
    <t>LycaMobile  6GB 1 Month</t>
  </si>
  <si>
    <t>12 mini transparent phone case</t>
  </si>
  <si>
    <t>Iphone x  Phone Case</t>
  </si>
  <si>
    <t>iphone 7 Plus Battery Replacement</t>
  </si>
  <si>
    <t>13 pro max  protective Glass</t>
  </si>
  <si>
    <t>Apple Original Charging Cable</t>
  </si>
  <si>
    <t>13 pro max phone case</t>
  </si>
  <si>
    <t xml:space="preserve">LycaMobile Phone Bill Plan </t>
  </si>
  <si>
    <t>Phone Case iphone 8 plus Brown</t>
  </si>
  <si>
    <t>H20 Phone Bill 6 GB</t>
  </si>
  <si>
    <t>H20 Phone Bill 1 Year</t>
  </si>
  <si>
    <t>TCL Brand New Phone</t>
  </si>
  <si>
    <t xml:space="preserve">UltraMobile 2GB 3 MONTH </t>
  </si>
  <si>
    <t>iphone 14 pro phone case and protective glass</t>
  </si>
  <si>
    <t>iphone 14 protective glass and phone case</t>
  </si>
  <si>
    <t>UltraMobile 3 month 2GB phone plan</t>
  </si>
  <si>
    <t xml:space="preserve">SimpleMobile Phone Bill </t>
  </si>
  <si>
    <t>T Mobile 3 Month Phone Bill 3 GB</t>
  </si>
  <si>
    <t>H20 PayGo 3month</t>
  </si>
  <si>
    <t xml:space="preserve">LycaMobile Prepaid Phone Plan Unlimited </t>
  </si>
  <si>
    <t xml:space="preserve"> 9/17/22</t>
  </si>
  <si>
    <t>iphone 7 Plus Phone 128 GB</t>
  </si>
  <si>
    <t xml:space="preserve"> LycaMobile Phone Bill 1 Month 2GB</t>
  </si>
  <si>
    <t>iphone 7 Second Hand and Refurbished</t>
  </si>
  <si>
    <t xml:space="preserve">LycaMobile 2 month Phone Plan </t>
  </si>
  <si>
    <t>UltraMobile 6 month 2GB</t>
  </si>
  <si>
    <t>iPhone 11 128 GB</t>
  </si>
  <si>
    <t>iPhone 64 GB</t>
  </si>
  <si>
    <t>T-Mobile esim $105/3个月</t>
  </si>
  <si>
    <t>iphone13 pro max</t>
  </si>
  <si>
    <t>iphone 12 protective glass</t>
  </si>
  <si>
    <t>iphone 11 phone case and protective glass</t>
  </si>
  <si>
    <t>FunTV TV Box</t>
  </si>
  <si>
    <t>Fun TV</t>
  </si>
  <si>
    <t>WeChat Login Assistance Service</t>
  </si>
  <si>
    <t>iphone12 Pro Max</t>
  </si>
  <si>
    <t>Simple Mobile 1 month 3 GB  Phone Bill</t>
  </si>
  <si>
    <t>LycaMobile 2 month 3 GB</t>
  </si>
  <si>
    <t>iphone 6 plus phone case</t>
  </si>
  <si>
    <t>phone case and protective glass</t>
  </si>
  <si>
    <t>iphone 14 protective glass</t>
  </si>
  <si>
    <t>T Mobile Phone Bill 6 Month 2 GB</t>
  </si>
  <si>
    <t>UltraMobile Flex 4 month</t>
  </si>
  <si>
    <t xml:space="preserve">T Mobile  3 month phone bill activision </t>
  </si>
  <si>
    <t>LycaMobile 1 month 2 GB</t>
  </si>
  <si>
    <t xml:space="preserve">H20 Pay Go </t>
  </si>
  <si>
    <t>Samsung Battery Order</t>
  </si>
  <si>
    <t xml:space="preserve"> iphone 11 phone case</t>
  </si>
  <si>
    <t>H20 Pay Go 2 Month</t>
  </si>
  <si>
    <t>iphone 14 256 GB</t>
  </si>
  <si>
    <t>LycaMobile Sim Activision 2 GB 1 month</t>
  </si>
  <si>
    <t>ipad Reboot Service Fee</t>
  </si>
  <si>
    <t>iPad Charging Port Repair</t>
  </si>
  <si>
    <t xml:space="preserve">Apple </t>
  </si>
  <si>
    <t>iphone 11 Phone Stand</t>
  </si>
  <si>
    <t>iphone 13 Used</t>
  </si>
  <si>
    <t>Huawei Protective Glass</t>
  </si>
  <si>
    <t>iPhone 12 pro Back Glass Repair</t>
  </si>
  <si>
    <t xml:space="preserve">UltraMobile 1 Year 250 MB Phone Bill </t>
  </si>
  <si>
    <t>LycaMobile 1 month 6 GB Service Fee</t>
  </si>
  <si>
    <t>LycaMobile 3 Month 6 GB Service Fee</t>
  </si>
  <si>
    <t>iPad Reboot Service Fee</t>
  </si>
  <si>
    <t>LycaMobile  3 Month 2GB</t>
  </si>
  <si>
    <t>WeChat Registration Service Fee</t>
  </si>
  <si>
    <t>Charging Cable and Charger</t>
  </si>
  <si>
    <t>UltraMobile 6 month 250 MB Phone Bill</t>
  </si>
  <si>
    <t>iPhone XR</t>
  </si>
  <si>
    <t>T Mobile Phone Bill 1 Month 1GB</t>
  </si>
  <si>
    <t>UltraMobile 3 month 2GB</t>
  </si>
  <si>
    <t>iPhone X Screen Repair Service Fee</t>
  </si>
  <si>
    <t>iPhone 8 64 GB</t>
  </si>
  <si>
    <t>UltraMobile Data Plan Serice Fee 2GB</t>
  </si>
  <si>
    <t>iPhone 12 Pro max Glass Protective</t>
  </si>
  <si>
    <t>iPhone 7 Plus Phone Case and Protective Glass</t>
  </si>
  <si>
    <t>Phone Case Wallet</t>
  </si>
  <si>
    <t xml:space="preserve">LycaMobile 1 Month 6 GB Phone Bill Service Fee </t>
  </si>
  <si>
    <t>iphone xr Screen Repair</t>
  </si>
  <si>
    <t>UltraMobile 1 Month Service Fee 250 MB</t>
  </si>
  <si>
    <t>UltraMobile 3 month Unlimited Plan Service Fee</t>
  </si>
  <si>
    <t>UltraMobile 6 month 3 GB</t>
  </si>
  <si>
    <t>H20 Pay Go</t>
  </si>
  <si>
    <t>SimpleMobile 1 Month Phone Bill 5 GB</t>
  </si>
  <si>
    <t>Huawei Charging Port</t>
  </si>
  <si>
    <t>Phone Case with Stand</t>
  </si>
  <si>
    <t>iPhone SE 2 Back Screen</t>
  </si>
  <si>
    <t>LycaMobile  3 Month 2 GB</t>
  </si>
  <si>
    <t xml:space="preserve">iPhone Pro Max 1 TB </t>
  </si>
  <si>
    <t>H20 PayGo 3 Month</t>
  </si>
  <si>
    <t>SimpleMobile 4 Lines</t>
  </si>
  <si>
    <t>iphone 14 phone case and protective glass</t>
  </si>
  <si>
    <t>LycaMobile 1 Month 2GB</t>
  </si>
  <si>
    <t xml:space="preserve">iphone 11 128 GB </t>
  </si>
  <si>
    <t>iphone 13 back camera protective lens</t>
  </si>
  <si>
    <t>iPad Protective Glass and Case</t>
  </si>
  <si>
    <t>LycaMobile 3 Month 6 GB</t>
  </si>
  <si>
    <t>LycaMobile 6 Month 3 GB Service Fee</t>
  </si>
  <si>
    <t>13 Pro Max  Protective Glass</t>
  </si>
  <si>
    <t>UltraMobile  250 MB  3 month</t>
  </si>
  <si>
    <t>File Transfer Service Fee</t>
  </si>
  <si>
    <t xml:space="preserve">13 pro max 256 GB Green </t>
  </si>
  <si>
    <t xml:space="preserve">UltraMobile Family Plan </t>
  </si>
  <si>
    <t xml:space="preserve">iPhone SE II </t>
  </si>
  <si>
    <t>UltraMobile 1 Month Phone Bill 250 MB</t>
  </si>
  <si>
    <t>iPhone XR Protective Glass</t>
  </si>
  <si>
    <t xml:space="preserve"> H20  4 month  2GB</t>
  </si>
  <si>
    <t>SimpleMobile 2 Line  3 month  15 GB</t>
  </si>
  <si>
    <t>13 Pro Blue 256 GB</t>
  </si>
  <si>
    <t>STKANSON</t>
  </si>
  <si>
    <t xml:space="preserve">iphone 8  64 GB  Grey </t>
  </si>
  <si>
    <t>iPhone SE 2  White  64 GB</t>
  </si>
  <si>
    <t>LycaMobile 4 Month Unlimited Plan</t>
  </si>
  <si>
    <t>iphone XR Blue 128 GB</t>
  </si>
  <si>
    <t>Apple EarPhone</t>
  </si>
  <si>
    <t>Apple Type C Earphone</t>
  </si>
  <si>
    <t>iPad Air 2 Screen Repair</t>
  </si>
  <si>
    <t>Samsung Lite 6 Screen Repair</t>
  </si>
  <si>
    <t>Huawei P30 Camera Len</t>
  </si>
  <si>
    <t xml:space="preserve">Samsung S21 Ultra Screen Repair </t>
  </si>
  <si>
    <t xml:space="preserve">phone case </t>
  </si>
  <si>
    <t>Bluetooth Speaker</t>
  </si>
  <si>
    <t>ipad Protective Case</t>
  </si>
  <si>
    <t>iPad Motherboard Repair</t>
  </si>
  <si>
    <t>iphone XS Max 256 GB</t>
  </si>
  <si>
    <t>Software Download Fee</t>
  </si>
  <si>
    <t>Selfie Stick</t>
  </si>
  <si>
    <t>Waterproof Case</t>
  </si>
  <si>
    <t>ipad protective glass</t>
  </si>
  <si>
    <t>USB Drive 128 GB</t>
  </si>
  <si>
    <t>Micro San Disk Storage Card</t>
  </si>
  <si>
    <t>3 in 1 Cable</t>
  </si>
  <si>
    <t>Car Charger</t>
  </si>
  <si>
    <t>Car phone holder</t>
  </si>
  <si>
    <t>LycaMobile. 3 month Phone Bill 6 GB</t>
  </si>
  <si>
    <t>Huawei Screen Protective</t>
  </si>
  <si>
    <t>Portable Charging Bank</t>
  </si>
  <si>
    <t>Ipad Battery Replacement</t>
  </si>
  <si>
    <t>Printing Service</t>
  </si>
  <si>
    <t>LycaMobile 12 GB 6 Month</t>
  </si>
  <si>
    <t>LycaMobile 4 Month 7 GB</t>
  </si>
  <si>
    <t>11 Protective Glass</t>
  </si>
  <si>
    <t>iphone 14 pro protective glass</t>
  </si>
  <si>
    <t>Huawei Battery Replacement</t>
  </si>
  <si>
    <t>iPhone X Screen Repair</t>
  </si>
  <si>
    <t>Huawei Screen Installment Labor Service Fee</t>
  </si>
  <si>
    <t xml:space="preserve">LycaMobile 6 GB 4 Month </t>
  </si>
  <si>
    <t>UltraMobile 6 month 250MB</t>
  </si>
  <si>
    <t>UltraMobile Flex Service Fee 4 Month</t>
  </si>
  <si>
    <t>iphone XR Phone Case</t>
  </si>
  <si>
    <t>LycaMobile 2 month Phone Bill Payment</t>
  </si>
  <si>
    <t xml:space="preserve">iphone 14 pro 512 GB </t>
  </si>
  <si>
    <t xml:space="preserve">iphone 13 pro 256GB   </t>
  </si>
  <si>
    <t xml:space="preserve">IPhone 13 pro 512 GB  </t>
  </si>
  <si>
    <t>UltraMobile 250 MB 6 Month</t>
  </si>
  <si>
    <t>UltraMobile  3 month  2GB</t>
  </si>
  <si>
    <t>H20 4 Month Wireless Service</t>
  </si>
  <si>
    <t>Motherboard Repair Service Fee</t>
  </si>
  <si>
    <t>iPhone 14 Pro Max Protective Glass</t>
  </si>
  <si>
    <t>Battery Replacement  iphone 6s</t>
  </si>
  <si>
    <t>UltraMobile Sim Replacement Fee</t>
  </si>
  <si>
    <t>iPhone XR sim Tray Repair</t>
  </si>
  <si>
    <t>H20  3 Month Phone Bill Service Fee  12 GB</t>
  </si>
  <si>
    <t>LycaMobile 1 Year Phone Bill 250 MB</t>
  </si>
  <si>
    <t>UltraMobile 6 Month 3 GB</t>
  </si>
  <si>
    <t>Samsung S10 Phone</t>
  </si>
  <si>
    <t>iphone 11 phone screen repair</t>
  </si>
  <si>
    <t>LycaMobile 3 Month 6GB</t>
  </si>
  <si>
    <t>iPhone 11 Protective Glass</t>
  </si>
  <si>
    <t>LycaMobile 1 Year Phone Bill 2GB</t>
  </si>
  <si>
    <t>LycaMobile 1 Month Phone Bill</t>
  </si>
  <si>
    <t>iphone 13 phone case and protective glass</t>
  </si>
  <si>
    <t>Huawei Glass Protective</t>
  </si>
  <si>
    <t>UltraMobile 3 Month 6 GB</t>
  </si>
  <si>
    <t>LycaMobile 4 Month Unlimited Plan Prepaid</t>
  </si>
  <si>
    <t>iPad Screen Repair Refurbished</t>
  </si>
  <si>
    <t>UltraMobile 3 Month 250 MB</t>
  </si>
  <si>
    <t xml:space="preserve">UltraMobile 3 Month 2 GB </t>
  </si>
  <si>
    <t>iphone 11 pro max back glass</t>
  </si>
  <si>
    <t>UltraMobile 2 GB 6 Month</t>
  </si>
  <si>
    <t>LycaMobile 4 Month 12 GB</t>
  </si>
  <si>
    <t>iphone 7 Plus Phone Case</t>
  </si>
  <si>
    <t>iphone 7 Plus Screen</t>
  </si>
  <si>
    <t>Iphone 8 charging port repair</t>
  </si>
  <si>
    <t>LycaMobile 1 Month 3 GB</t>
  </si>
  <si>
    <t>LycaMobile 3 Month 2GB</t>
  </si>
  <si>
    <t>iPhone 11 Pro Screen Repair</t>
  </si>
  <si>
    <t>iphone 11 pro max  Phone Case and Protective Glass</t>
  </si>
  <si>
    <t>UltraMobile 4 Month Unlimited</t>
  </si>
  <si>
    <t>iPhone XR Back Screen Repair</t>
  </si>
  <si>
    <t>iPhone 13 Protective Glass and Phone Case</t>
  </si>
  <si>
    <t>Copy Printing</t>
  </si>
  <si>
    <t>iPhone 13 File Transfer</t>
  </si>
  <si>
    <t>iPhone 11 Phone Case</t>
  </si>
  <si>
    <t>Earphone Converter</t>
  </si>
  <si>
    <t>Flash Drive File Transfer</t>
  </si>
  <si>
    <t>phone case protective glass</t>
  </si>
  <si>
    <t>13 Pro Max  256GB</t>
  </si>
  <si>
    <t>Android File Transfer</t>
  </si>
  <si>
    <t>iphone x screen repair refurbished</t>
  </si>
  <si>
    <t>H20 1 month 6 GB</t>
  </si>
  <si>
    <t xml:space="preserve">Phone Charging Port </t>
  </si>
  <si>
    <t xml:space="preserve">Charger USB </t>
  </si>
  <si>
    <t xml:space="preserve">Phone Holder   </t>
  </si>
  <si>
    <t>iphone 6 battery replacement</t>
  </si>
  <si>
    <t>SimpleMobile 3 Month 5 GB</t>
  </si>
  <si>
    <t>iPhone 6 Plus Protective Glass</t>
  </si>
  <si>
    <t>LycaMobile 3 month unlimited phone bill</t>
  </si>
  <si>
    <t>H20 1 Month 2 GB</t>
  </si>
  <si>
    <t>LycaMobile 4 month 12 GB</t>
  </si>
  <si>
    <t>H20 1 Month 6 GB</t>
  </si>
  <si>
    <t>UltraMobile 1 Month Phone Bill Unlimited</t>
  </si>
  <si>
    <t>H20 1 Month 2GB</t>
  </si>
  <si>
    <t>iPhone 6s Screen Replacement</t>
  </si>
  <si>
    <t>iPhone 6 Plus Battery Replacement</t>
  </si>
  <si>
    <t>UltraMobile 1 Month 5 GB</t>
  </si>
  <si>
    <t>iPhone Xs Max Screen Repair</t>
  </si>
  <si>
    <t>Apple Charging Cable</t>
  </si>
  <si>
    <t>ipad  Protective Case</t>
  </si>
  <si>
    <t>Apple Charging Cable and Charger</t>
  </si>
  <si>
    <t xml:space="preserve">Apple Charging Cable </t>
  </si>
  <si>
    <t>LycaMobile 1 month unlimited plan</t>
  </si>
  <si>
    <t>iphone back screen repair</t>
  </si>
  <si>
    <t xml:space="preserve">iPhone 8 64 GB </t>
  </si>
  <si>
    <t>iphone 13 protective glass</t>
  </si>
  <si>
    <t xml:space="preserve">UltraMobile 3 month 2GB </t>
  </si>
  <si>
    <t xml:space="preserve">UltraMobile 3 month 6 GB </t>
  </si>
  <si>
    <t>iPhone 8 Plus Battery Front Screen Back Screen</t>
  </si>
  <si>
    <t>iphone X Battery Replacement</t>
  </si>
  <si>
    <t>Huawei Camera Len Repair</t>
  </si>
  <si>
    <t>iphone 11 screen repair</t>
  </si>
  <si>
    <t>13 Pro Max  256GB New Phone</t>
  </si>
  <si>
    <t>iPhone 14 Pro Max</t>
  </si>
  <si>
    <t>iPhone X Protective Glass</t>
  </si>
  <si>
    <t>iPhone 8 Plus</t>
  </si>
  <si>
    <t>Bluetooth Earbud White</t>
  </si>
  <si>
    <t>type c charging cable</t>
  </si>
  <si>
    <t xml:space="preserve">Portable Power Bank </t>
  </si>
  <si>
    <t>LycaMobile Data Package 5 GB</t>
  </si>
  <si>
    <t>iphone x screen repair</t>
  </si>
  <si>
    <t>iphone x 256 GB</t>
  </si>
  <si>
    <t>ipad mini  protective case and glass</t>
  </si>
  <si>
    <t>UltraMobile  6 month 250 MB</t>
  </si>
  <si>
    <t>13 pro max 128GB blue</t>
  </si>
  <si>
    <t>13 pro max 128GB white</t>
  </si>
  <si>
    <t>SimpleMobile  1 Month  5 GB</t>
  </si>
  <si>
    <t>UltraMobile 3 Month 2 GB</t>
  </si>
  <si>
    <t>LycaMobile 2 month 2 GB</t>
  </si>
  <si>
    <t>LycaMobile 3 month 6 GB</t>
  </si>
  <si>
    <t>UltraMobile 1 year  250MB</t>
  </si>
  <si>
    <t>UltraMobile 1 Month 3 GB</t>
  </si>
  <si>
    <t>12 Pro Max Protective Glass  Phone Case</t>
  </si>
  <si>
    <t>iPhone 8 64 GB Phone Case Protective Glass</t>
  </si>
  <si>
    <t>13 phone case and protective glass</t>
  </si>
  <si>
    <t>SimpleMobile 1 Month 5 GB</t>
  </si>
  <si>
    <t>phone case and charging cable</t>
  </si>
  <si>
    <t>LycaMobile 3 Month 12 GB</t>
  </si>
  <si>
    <t>Apple Original Charger</t>
  </si>
  <si>
    <t>UltraMobile 1 Month 2GB</t>
  </si>
  <si>
    <t>Apple Original Lighting Earphone</t>
  </si>
  <si>
    <t>Phone Case and Protetive Glass</t>
  </si>
  <si>
    <t>iphone 6s protective glass</t>
  </si>
  <si>
    <t>iphone X Protective Glass</t>
  </si>
  <si>
    <t>ipad touch button repair</t>
  </si>
  <si>
    <t xml:space="preserve">13 Pro Max 128GB </t>
  </si>
  <si>
    <t>iphone 13 256 GB</t>
  </si>
  <si>
    <t>Xs Max Protective Glass</t>
  </si>
  <si>
    <t>LycaMobile 1 Month 2 GB</t>
  </si>
  <si>
    <t>Back Screen Repair</t>
  </si>
  <si>
    <t>Phone Case 14 Pro Max</t>
  </si>
  <si>
    <t>HDMI TO LIGHTING Cable</t>
  </si>
  <si>
    <t>LycaMobile Data Package 7 GB</t>
  </si>
  <si>
    <t xml:space="preserve">iphone 8 64GB  </t>
  </si>
  <si>
    <t>UltraMobile 3 month 6 GB</t>
  </si>
  <si>
    <t>H20  1 month 6 GB</t>
  </si>
  <si>
    <t>iphone 12 Pro Max Back Screen Repair</t>
  </si>
  <si>
    <t>LycaMobile 1 Year 2 GB</t>
  </si>
  <si>
    <t>T Mobile 3 month 1 GB</t>
  </si>
  <si>
    <t>14 Pro Max 512 GB Gold</t>
  </si>
  <si>
    <t>14 Pro Max 512 GB Purple</t>
  </si>
  <si>
    <t>Gmail Registration Service Fee</t>
  </si>
  <si>
    <t xml:space="preserve"> iphone 8 plus 256GB Red</t>
  </si>
  <si>
    <t>iphone 7 plus Repair Front Screen and Back Screen</t>
  </si>
  <si>
    <t>Phone Case 7 Plus</t>
  </si>
  <si>
    <t>Charging Service Fee</t>
  </si>
  <si>
    <t>Ipad Air 2 Battery Replacement</t>
  </si>
  <si>
    <t>Apple ID Registration Service Fee</t>
  </si>
  <si>
    <t>14 Pro Max Protective Case</t>
  </si>
  <si>
    <t>iPhone 6 Plus Phone Case</t>
  </si>
  <si>
    <t xml:space="preserve"> LycaMobile 1 Month 2 GB</t>
  </si>
  <si>
    <t>Oppo Screen Repair</t>
  </si>
  <si>
    <t>14 Pro Max Protective Glass</t>
  </si>
  <si>
    <t>iphone8 64 GB</t>
  </si>
  <si>
    <t>Tmobile 3 Month 3 GB</t>
  </si>
  <si>
    <t>iphone14 pro max</t>
  </si>
  <si>
    <t>UltraMobile 3 Month Phone Plan 2 GB</t>
  </si>
  <si>
    <t>hometv</t>
  </si>
  <si>
    <t>iPhone 7 plus protective glass</t>
  </si>
  <si>
    <t>iPhone 11 Back Screen</t>
  </si>
  <si>
    <t>iphone8 Battery Replacement</t>
  </si>
  <si>
    <t xml:space="preserve">iphone13 256 GB </t>
  </si>
  <si>
    <t>Apple Earphone Lighting Cable</t>
  </si>
  <si>
    <t>iPhone Deep Cleansing Service</t>
  </si>
  <si>
    <t>iPad 11 Screen Protective Glass</t>
  </si>
  <si>
    <t>iPad Mini 2 Touch Button</t>
  </si>
  <si>
    <t>SimpleMobile 1 month unlimited phone plan</t>
  </si>
  <si>
    <t>ipad Charger</t>
  </si>
  <si>
    <t>iPhone 13 Protective Case</t>
  </si>
  <si>
    <t>iPad mini 6 Protective Case</t>
  </si>
  <si>
    <t>Music Download Service</t>
  </si>
  <si>
    <t>UltraMobile 3 Month Service Fee 5 GB</t>
  </si>
  <si>
    <t>UltraMobile 6 month 2 GB</t>
  </si>
  <si>
    <t>SimpleMobile 1 Month 3 GB Service Fee</t>
  </si>
  <si>
    <t>iphone 6s plus phone screen repair</t>
  </si>
  <si>
    <t>wireless Service</t>
  </si>
  <si>
    <t xml:space="preserve">UltraMobile 3 month 40GB unlimited plan </t>
  </si>
  <si>
    <t xml:space="preserve">iphone 13 256GB </t>
  </si>
  <si>
    <t>IPHONE 13 PRO MAX 256 GB Blue</t>
  </si>
  <si>
    <t xml:space="preserve">iPhone 13 128 GB </t>
  </si>
  <si>
    <t>LycaMobile 1 Month 6 GB</t>
  </si>
  <si>
    <t>iPhone 12 Back Screen Repair</t>
  </si>
  <si>
    <t>iphone 12 Back Screen Repair</t>
  </si>
  <si>
    <t>UltraMobile  3 Month Phone Bill Unlimited</t>
  </si>
  <si>
    <t>UltraMobile 12 month 2 GB</t>
  </si>
  <si>
    <t>UltraMobile 1 Month 250 MB</t>
  </si>
  <si>
    <t xml:space="preserve">UltraMobile 3 Month Unlimited </t>
  </si>
  <si>
    <t>iPhone 13 pro max  Screen Repair</t>
  </si>
  <si>
    <t>iPhone 13 Pro Max Phone Case</t>
  </si>
  <si>
    <t>SimpleMobile 1 Month unlimited phone plan</t>
  </si>
  <si>
    <t xml:space="preserve">Apple Original Earphone </t>
  </si>
  <si>
    <t>UltraMobile 250 MB 3 Month</t>
  </si>
  <si>
    <t>T Mobile  $17, 3 month, 2GB</t>
  </si>
  <si>
    <t>Portable Charging Bank 8000 mA</t>
  </si>
  <si>
    <t>LycaMobile 3 Month 2 GB</t>
  </si>
  <si>
    <t>iPhone 7 Protective Glass</t>
  </si>
  <si>
    <t>LycaMobile 1 Month Unlimited Plan</t>
  </si>
  <si>
    <t>AT&amp;T  Feature Phone Repair</t>
  </si>
  <si>
    <t>AT&amp;T</t>
  </si>
  <si>
    <t>WeChat Software Service Fee</t>
  </si>
  <si>
    <t>TV Box Repair Service</t>
  </si>
  <si>
    <t>LycaMobile 3 Month Service Fee 15 GB</t>
  </si>
  <si>
    <t>iPhone 11 Pro Max Front Screen Repair</t>
  </si>
  <si>
    <t>LycaMobile 2 Month 3 GB</t>
  </si>
  <si>
    <t>Phone Battery Replacement</t>
  </si>
  <si>
    <t>iPhone 8 Plus Phone Case</t>
  </si>
  <si>
    <t>13 Pro Max Protective Glass</t>
  </si>
  <si>
    <t>Tmobile 3 Month 12 GB</t>
  </si>
  <si>
    <t>LycaMobile 4 Month 3 GB</t>
  </si>
  <si>
    <t xml:space="preserve">11 Pro Max Screen Repair </t>
  </si>
  <si>
    <t>UltraMobile 6 Month 250 MB</t>
  </si>
  <si>
    <t>UltraMobile 4 Month Flex</t>
  </si>
  <si>
    <t>H20 4 Month 2 GB</t>
  </si>
  <si>
    <t>H20  1 month 2 GB</t>
  </si>
  <si>
    <t>iPhone X Phone Case</t>
  </si>
  <si>
    <t>Huawei Mate 9 Repair</t>
  </si>
  <si>
    <t>iPhone 11 Charging Port Repair</t>
  </si>
  <si>
    <t xml:space="preserve">Airpod 2 </t>
  </si>
  <si>
    <t>Sandisk Micro Storage Card</t>
  </si>
  <si>
    <t>UltraMobile 3 Month 3GB</t>
  </si>
  <si>
    <t>UltraMobile 3 Month 6GB</t>
  </si>
  <si>
    <t>UltraMobile 6 month 250 MB</t>
  </si>
  <si>
    <t>iPad Battery Replacement</t>
  </si>
  <si>
    <t>Type C Earpod</t>
  </si>
  <si>
    <t>One Plus Phone Case</t>
  </si>
  <si>
    <t>Black Phone Case and Protective Glass</t>
  </si>
  <si>
    <t>LycaMobile  1 Month 15 GB</t>
  </si>
  <si>
    <t xml:space="preserve">UltraMobile  3 Month  2 GB </t>
  </si>
  <si>
    <t>Black Phone Case</t>
  </si>
  <si>
    <t>14 Pro Max Phone Case</t>
  </si>
  <si>
    <t>7 Plus Phone Case</t>
  </si>
  <si>
    <t>UltraMobile Flex 4 Month</t>
  </si>
  <si>
    <t xml:space="preserve">LycaMobile 1 Month Unlimited </t>
  </si>
  <si>
    <t>iPad 1st Generation</t>
  </si>
  <si>
    <t>iphohe 8 64GB</t>
  </si>
  <si>
    <t>iPhone 11 pro Max Screen Refurbished</t>
  </si>
  <si>
    <t xml:space="preserve"> iPhone 11 Pro Max Phone Case</t>
  </si>
  <si>
    <t>Sandisk Micro Storage Card 64 GB</t>
  </si>
  <si>
    <t>UltraMobile 3 Month Unlimited Plan</t>
  </si>
  <si>
    <t>iphone11 Screen Repair</t>
  </si>
  <si>
    <t>iphone14 pro max Protective Glass</t>
  </si>
  <si>
    <t xml:space="preserve">iPad Air 4 </t>
  </si>
  <si>
    <t>iphone13 128 GB</t>
  </si>
  <si>
    <t>iPhone 13 protective Glass</t>
  </si>
  <si>
    <t xml:space="preserve"> UltraMobile 6 Month 250 MB</t>
  </si>
  <si>
    <t xml:space="preserve"> UltraMobile 3 Month 2 GB</t>
  </si>
  <si>
    <t>LycaMobile 4 Month Unlimited Prepaid</t>
  </si>
  <si>
    <t>iphone SE II 64 GB</t>
  </si>
  <si>
    <t>H20 1 Month Paygo</t>
  </si>
  <si>
    <t>iphone7 Batter Replacement</t>
  </si>
  <si>
    <t>iphone11 Phone Screen Repair</t>
  </si>
  <si>
    <t>LycaMobile  1  Month 3 GB</t>
  </si>
  <si>
    <t xml:space="preserve">T Mobile 2 Month Unlimited </t>
  </si>
  <si>
    <t>14 Pro Protective Glass</t>
  </si>
  <si>
    <t>LycaMobile 1 Month Unlimited</t>
  </si>
  <si>
    <t>Type C Charger and Cable</t>
  </si>
  <si>
    <t xml:space="preserve">UltraMobile Flex 4 Month </t>
  </si>
  <si>
    <t>Tmobile   1 month    3 GB</t>
  </si>
  <si>
    <t>Tmobile   1 month    6 GB</t>
  </si>
  <si>
    <t xml:space="preserve">Tmobile   1 month    1 GB </t>
  </si>
  <si>
    <t>12 Pro Max  phone case protective glass</t>
  </si>
  <si>
    <t>13 Pro Max</t>
  </si>
  <si>
    <t>LycaMobile 3 Month 15 GB</t>
  </si>
  <si>
    <t>12 Pro Max Protective Glass</t>
  </si>
  <si>
    <t>Charging Cable and Car Charger</t>
  </si>
  <si>
    <t>iPhone 11 Pro Max Screen Refurbished</t>
  </si>
  <si>
    <t>iPhone 11 Screen Refurbished</t>
  </si>
  <si>
    <t>iPad Software Service Fee</t>
  </si>
  <si>
    <t>iphone 8 Plus 256 GB</t>
  </si>
  <si>
    <t xml:space="preserve">13 Pro max 256GB </t>
  </si>
  <si>
    <t>Software Download Service</t>
  </si>
  <si>
    <t xml:space="preserve">LycaMobile 1 Month 6GB </t>
  </si>
  <si>
    <t>T Mobile 2 Month 1 GB</t>
  </si>
  <si>
    <t>iPhone 13 Phone Case and protective Glass</t>
  </si>
  <si>
    <t>14 Pro Phone Case</t>
  </si>
  <si>
    <t>iPhone Motherboard Repair</t>
  </si>
  <si>
    <t>iphone 11 128 GB</t>
  </si>
  <si>
    <t>LycaMobile 1 Month 15 GB</t>
  </si>
  <si>
    <t>iphone 13 Pro Max Phone Case</t>
  </si>
  <si>
    <t>H20 2 Month 12 GB</t>
  </si>
  <si>
    <t>iphone 7 Protective Glass</t>
  </si>
  <si>
    <t xml:space="preserve"> Software Download Service Fee</t>
  </si>
  <si>
    <t>T Mobile  2 month 1 GB</t>
  </si>
  <si>
    <t>13 Pro Max Back Screen Repair</t>
  </si>
  <si>
    <t>iphonex Battery Replacement</t>
  </si>
  <si>
    <t>iPhone X Back Screen Repair</t>
  </si>
  <si>
    <t>iphone SE 2 64GB</t>
  </si>
  <si>
    <t>iphone 14 Pro max 256GB</t>
  </si>
  <si>
    <t>Bluetooth Earbud Black</t>
  </si>
  <si>
    <t>iphone11 Battery Replacement</t>
  </si>
  <si>
    <t>LycaMobile 3 Month Unlimited</t>
  </si>
  <si>
    <t xml:space="preserve">iPhone8 </t>
  </si>
  <si>
    <t>UltraMobile 1 Month Unlimited</t>
  </si>
  <si>
    <t>T-Mobile 3 Month 3 GB</t>
  </si>
  <si>
    <t>Apple 3 Feet Charging Cable</t>
  </si>
  <si>
    <t>Apple 6 Feet Charging Cable</t>
  </si>
  <si>
    <t>T Mobile  1 Month 12 GB</t>
  </si>
  <si>
    <t>T Mobile 2 Month 3 GB</t>
  </si>
  <si>
    <t xml:space="preserve">Airpod II </t>
  </si>
  <si>
    <t>iphone X Max Phone Case</t>
  </si>
  <si>
    <t>iphone 14 Pro Max Phone Case</t>
  </si>
  <si>
    <t>Speaker Repair</t>
  </si>
  <si>
    <t>SimCard Replacement</t>
  </si>
  <si>
    <t>Phone HeadSet</t>
  </si>
  <si>
    <t xml:space="preserve">13Pro 128GB </t>
  </si>
  <si>
    <t>LycaMobile 1 Month 2 GB Activision</t>
  </si>
  <si>
    <t>iPad Mini 4 Protective Case</t>
  </si>
  <si>
    <t>iphone 7 Plus Phone Case and Protective Glass</t>
  </si>
  <si>
    <t>iPhone 14 pro Phone Case</t>
  </si>
  <si>
    <t>iPhone 6s phone Case</t>
  </si>
  <si>
    <t xml:space="preserve">MacBook Repair Service </t>
  </si>
  <si>
    <t>Motorola Motherboard Repair</t>
  </si>
  <si>
    <t>iphone 7 Plus 128 GB</t>
  </si>
  <si>
    <t>13 PRO MAX Back Screen Repair</t>
  </si>
  <si>
    <t>iphone13 Protective Glass</t>
  </si>
  <si>
    <t>H20 1 Month 6GB</t>
  </si>
  <si>
    <t>XR Protective Glass</t>
  </si>
  <si>
    <t>iPad Touch Button Repair</t>
  </si>
  <si>
    <t>UltraMobile 6 Month 2 GB</t>
  </si>
  <si>
    <t>iphone13promax Protective Glass</t>
  </si>
  <si>
    <t>13 promax Protective Glass and Phone Case</t>
  </si>
  <si>
    <t>ipad air2 Screen Repair</t>
  </si>
  <si>
    <t>UltraMobile 3 Month Unlimited</t>
  </si>
  <si>
    <t>iPhone 11 protective glass</t>
  </si>
  <si>
    <t>ipad battery replacement</t>
  </si>
  <si>
    <t>6s Plus  32GB</t>
  </si>
  <si>
    <t>UltraMobile 1 Month 2 GB</t>
  </si>
  <si>
    <t>SimCard Tray Repair</t>
  </si>
  <si>
    <t>Charging Port Repair</t>
  </si>
  <si>
    <t>contactless charging pad for phone</t>
  </si>
  <si>
    <t>H2O PayGo Service</t>
  </si>
  <si>
    <t>iPhone 13 Pink 256 GB</t>
  </si>
  <si>
    <t>14 Pro Max Protective Case and Phone Case</t>
  </si>
  <si>
    <t>iPad  Mini Protective Case</t>
  </si>
  <si>
    <t>XS Max Protective Phone Case and Glass</t>
  </si>
  <si>
    <t>iPhone 11 Phone Case and Protective Glass</t>
  </si>
  <si>
    <t>iPhone SE Button Repair</t>
  </si>
  <si>
    <t>iPhone 8 Plus Screen Repair</t>
  </si>
  <si>
    <t>UltraMobile 1 Month 12 GB</t>
  </si>
  <si>
    <t>LycaMobile 4 Month Unlimited</t>
  </si>
  <si>
    <t xml:space="preserve"> LycaMobile 6 Month 6 GB</t>
  </si>
  <si>
    <t>13 Pro Max  Back Screen Repair</t>
  </si>
  <si>
    <t>11 Pro Phone Screen Repair</t>
  </si>
  <si>
    <t xml:space="preserve"> iphone 11 Protective Glass</t>
  </si>
  <si>
    <t>iPhone 12 Pro Max Phone Case</t>
  </si>
  <si>
    <t xml:space="preserve"> UltraMobile 1 Month 6 GB</t>
  </si>
  <si>
    <t>Airpod Protective Case</t>
  </si>
  <si>
    <t>iphone 13 pro max Protective Glass</t>
  </si>
  <si>
    <t>T Mobile 1 Month 3 GB</t>
  </si>
  <si>
    <t>UltraMobile 3 month 250 MB</t>
  </si>
  <si>
    <t xml:space="preserve"> UltraMobile 6 Month 2GB</t>
  </si>
  <si>
    <t>iPhone 8  64 GB</t>
  </si>
  <si>
    <t>SimpleMobile 1 Month</t>
  </si>
  <si>
    <t>iPhone 12 Phone Case</t>
  </si>
  <si>
    <t>Shein</t>
  </si>
  <si>
    <t>SimpleMobile 1 Month 12 GB</t>
  </si>
  <si>
    <t>Apple Type C earbud</t>
  </si>
  <si>
    <t>T Mobile 3 Month 3 GB</t>
  </si>
  <si>
    <t>T-Mobile 1 Month 3 GB</t>
  </si>
  <si>
    <t>iPad Air 4 Screen Repair</t>
  </si>
  <si>
    <t>Xs Max Phone Case</t>
  </si>
  <si>
    <t>Samsung A51 Phone</t>
  </si>
  <si>
    <t>XsMax Protective Glass</t>
  </si>
  <si>
    <t>iPhone 6s Phone Case</t>
  </si>
  <si>
    <t>H20   4 month 6 GB</t>
  </si>
  <si>
    <t>H20   4 Month 6 GB</t>
  </si>
  <si>
    <t>iPhone 14 pro Max Phone Case</t>
  </si>
  <si>
    <t>File Transfer Service fee</t>
  </si>
  <si>
    <t xml:space="preserve">UltraMobile 3 month 2 GB </t>
  </si>
  <si>
    <t>UltraMobile 1 month 6 GB</t>
  </si>
  <si>
    <t xml:space="preserve">Simple Mobile 3 Month </t>
  </si>
  <si>
    <t>Tmobile 2 month 1 GB</t>
  </si>
  <si>
    <t>iphone 12 Pro Max Protective Glass</t>
  </si>
  <si>
    <t xml:space="preserve">UltraMobile 4 Month Unlimited </t>
  </si>
  <si>
    <t>iPhone 7 Plus Screen Repair</t>
  </si>
  <si>
    <t>SimpleMobile 2 Month</t>
  </si>
  <si>
    <t>iPhone 8 Plus 256 GB</t>
  </si>
  <si>
    <t>HomeX Controller</t>
  </si>
  <si>
    <t>Samsung Protective Glass</t>
  </si>
  <si>
    <t>iPhone XR Screen Repair</t>
  </si>
  <si>
    <t>Software Service Fee</t>
  </si>
  <si>
    <t>iPhone 6s Battery Replacement</t>
  </si>
  <si>
    <t>Xs Max Back Screen Repair</t>
  </si>
  <si>
    <t xml:space="preserve">iPhone XR 64 GB Red </t>
  </si>
  <si>
    <t>UltraMobile 1 Year 250 MB</t>
  </si>
  <si>
    <t>SimpleMobile 1 Month 3 GB</t>
  </si>
  <si>
    <t>UltraMobile 3 Month 5 GB</t>
  </si>
  <si>
    <t>iphone 11 Protective Glass</t>
  </si>
  <si>
    <t>T Mobile 2 Month 12 GB</t>
  </si>
  <si>
    <t>iPhone 7 plus phone case</t>
  </si>
  <si>
    <t>iPhone XR Phone Case and Protective Glass</t>
  </si>
  <si>
    <t xml:space="preserve">LycaMobile 3 Month 2 GB </t>
  </si>
  <si>
    <t>iphone 13 Protective glass</t>
  </si>
  <si>
    <t>iPhone 8 Plus Phone Case and Protective Glass</t>
  </si>
  <si>
    <t>iPhone Xs Max Protective Glass</t>
  </si>
  <si>
    <t>iPhone 13 Phone Case and Protective Glass</t>
  </si>
  <si>
    <t>iPhone 13 Phone Case</t>
  </si>
  <si>
    <t>H20  4 Month 6 GB</t>
  </si>
  <si>
    <t>14 Pro Max Protective Glass and Phone Case</t>
  </si>
  <si>
    <t>H20 Unlimited 1 Month</t>
  </si>
  <si>
    <t>Samsung Galaxy S10 Screen Repair</t>
  </si>
  <si>
    <t xml:space="preserve">iPad 9th 256GB </t>
  </si>
  <si>
    <t>iPad Protective Case 10.2 Inch</t>
  </si>
  <si>
    <t>iPhone SE II 64 GB</t>
  </si>
  <si>
    <t>Xs Max Outer Screen Repair</t>
  </si>
  <si>
    <t>iphone13 pro max 128 GB</t>
  </si>
  <si>
    <t>T Mobile  1GB 1 Month</t>
  </si>
  <si>
    <t>Wireless Charger</t>
  </si>
  <si>
    <t xml:space="preserve">iPhone XR 128 GB </t>
  </si>
  <si>
    <t>iPhone Back Screen Repair Service Fee</t>
  </si>
  <si>
    <t>Silicone Protective Case</t>
  </si>
  <si>
    <t>iPhone 12 Screen Replacement</t>
  </si>
  <si>
    <t>XR Phone Case</t>
  </si>
  <si>
    <t>iphoneX Screen Repair</t>
  </si>
  <si>
    <t>7plus Phone Case</t>
  </si>
  <si>
    <t>H20 4 Month 6 GB</t>
  </si>
  <si>
    <t>Gaming Console Repair</t>
  </si>
  <si>
    <t>iPhone 13 256 GB</t>
  </si>
  <si>
    <t>iPhone X Phone Case and Protective Glass</t>
  </si>
  <si>
    <t>iphone 6s Plus Battery Replacement and Screen Repair</t>
  </si>
  <si>
    <t>Huawei Screen Repair</t>
  </si>
  <si>
    <t>Samsung Lite Repair</t>
  </si>
  <si>
    <t>H20 5 Month 12 GB</t>
  </si>
  <si>
    <t>T Mobile  6 Month 6 GB</t>
  </si>
  <si>
    <t>Airpod II</t>
  </si>
  <si>
    <t>H20  1 Month 2 GB</t>
  </si>
  <si>
    <t>LycaMobile 6 Month 6 GB</t>
  </si>
  <si>
    <t>iPhone 12 phone Case</t>
  </si>
  <si>
    <t>13 Pro Max Phone Case and Protective Glass</t>
  </si>
  <si>
    <t xml:space="preserve">iPhone Motherboard Repair </t>
  </si>
  <si>
    <t>14 Phone Case</t>
  </si>
  <si>
    <t>12 Pro Max Privacy Protection Glass</t>
  </si>
  <si>
    <t>13 Phone Case</t>
  </si>
  <si>
    <t>13 Pro Max Gold 512GB</t>
  </si>
  <si>
    <t>13 Pro Max Blue512GB</t>
  </si>
  <si>
    <t>13 Pro Max Blue 1024 GB</t>
  </si>
  <si>
    <t>13 iphone 128GB</t>
  </si>
  <si>
    <t>LycaMobile 1 Month 6GB</t>
  </si>
  <si>
    <t>UltraMobile 6 GB 6 Month</t>
  </si>
  <si>
    <t>iPhone 6 Plus Screen Repair</t>
  </si>
  <si>
    <t>Magnetic Phone Holder</t>
  </si>
  <si>
    <t>UltraMobile 12 Month 250 MB</t>
  </si>
  <si>
    <t>UltraMobile  6  Month 250 MB</t>
  </si>
  <si>
    <t>UltraMobile  1  Month 250 MB</t>
  </si>
  <si>
    <t>13 Pro Max Charging Port Repair</t>
  </si>
  <si>
    <t xml:space="preserve"> H20 1 Month 6 GB</t>
  </si>
  <si>
    <t>6Plus Phone Case</t>
  </si>
  <si>
    <t>LycaMobile  3 Month 6 GB</t>
  </si>
  <si>
    <t xml:space="preserve">13 Pro Max Gold  1024GB </t>
  </si>
  <si>
    <t>LycaMobile Group Order</t>
  </si>
  <si>
    <t>Samsung A32 Screen Repair</t>
  </si>
  <si>
    <t>T Mobile VIP Number</t>
  </si>
  <si>
    <t>14 Protective Glass and Phone Case</t>
  </si>
  <si>
    <t xml:space="preserve">ipad Air 1 </t>
  </si>
  <si>
    <t>7 plus Reboot Service Fee</t>
  </si>
  <si>
    <t xml:space="preserve">UltraMobile 1 month 250 mb </t>
  </si>
  <si>
    <t>iPhone 6s Plus Charging Port</t>
  </si>
  <si>
    <t>iPhone 11 Pro Max  Screen Repair Service</t>
  </si>
  <si>
    <t xml:space="preserve">LycaMobile  3 Month 3 GB </t>
  </si>
  <si>
    <t>14 plus Phone Case and Protective Glass</t>
  </si>
  <si>
    <t>SimpleMobile 3 Month Unlimited</t>
  </si>
  <si>
    <t>14 Protective Glass</t>
  </si>
  <si>
    <t>UltraMobile 3 Month 3 GB</t>
  </si>
  <si>
    <t>UltraMobile 1 Year 2 GB</t>
  </si>
  <si>
    <t>iphone 8 Charging Port Repair</t>
  </si>
  <si>
    <t>Earphone Lighting Cable</t>
  </si>
  <si>
    <t>LycaMobile 3 Month unlimited</t>
  </si>
  <si>
    <t>Huawei Charging Port Repair</t>
  </si>
  <si>
    <t xml:space="preserve">LycaMobile 3 Month Unlimited </t>
  </si>
  <si>
    <t>LycaMobile 3 Month Unlimited Prepaid</t>
  </si>
  <si>
    <t>Pisen 10000 ma Charging</t>
  </si>
  <si>
    <t>iPhone 8 Plus Front and Back Screen Repair</t>
  </si>
  <si>
    <t xml:space="preserve"> Xs Max Screen Repair</t>
  </si>
  <si>
    <t>iPad Pro Screen Repair</t>
  </si>
  <si>
    <t>iPhone 11 Phone Reboot Service</t>
  </si>
  <si>
    <t>iPhone 7 Battery Replacement and Screen Repair</t>
  </si>
  <si>
    <t>iphone 11 Pro Max Screen Repair</t>
  </si>
  <si>
    <t xml:space="preserve">iphone 12 Back Screen Repair </t>
  </si>
  <si>
    <t>iPhone 12 Protective Glass</t>
  </si>
  <si>
    <t>H20 2 Month 6 GB</t>
  </si>
  <si>
    <t>iPad 12.9 Protective Glass</t>
  </si>
  <si>
    <t>iPhone XR  Motherboard Repair</t>
  </si>
  <si>
    <t>H20 Unlimited 2 Month</t>
  </si>
  <si>
    <t>USB C charging Cable</t>
  </si>
  <si>
    <t>iPhone 13 Pro Protective Glass</t>
  </si>
  <si>
    <t>SimpleMobile 3 Month 3 GB</t>
  </si>
  <si>
    <t>iphone14 pro max 256 GB</t>
  </si>
  <si>
    <t>iphone 6s plus Charging Port</t>
  </si>
  <si>
    <t>iphone 6 plus protective glass</t>
  </si>
  <si>
    <t>iphone13 Pro Max Protective Glass</t>
  </si>
  <si>
    <t>H20 1 Year Basic Plan</t>
  </si>
  <si>
    <t>LycaMobile 2 Month 15 GB</t>
  </si>
  <si>
    <t>iphone 8 plus 256GB Red</t>
  </si>
  <si>
    <t>iPad Brand New Air 4</t>
  </si>
  <si>
    <t>iPhone 11 Protective Case</t>
  </si>
  <si>
    <t>14 Max  Phone Case and Protective Glass</t>
  </si>
  <si>
    <t>H20  2 Month 6 GB</t>
  </si>
  <si>
    <t>UltraMobile Sim Replacement</t>
  </si>
  <si>
    <t>SimpleMobile 1 Month Unlimited</t>
  </si>
  <si>
    <t>LycaMobile 4 Month 2 GB</t>
  </si>
  <si>
    <t>SanDisk Flash Drive 64 GB</t>
  </si>
  <si>
    <t xml:space="preserve">iPhone 12 128 GB </t>
  </si>
  <si>
    <t>iPad Protective Glass Repair</t>
  </si>
  <si>
    <t>6 Feet Charging Cable</t>
  </si>
  <si>
    <t>iPhone 11 Battery Replacement</t>
  </si>
  <si>
    <t>iPhone 12 Speaker</t>
  </si>
  <si>
    <t xml:space="preserve">11 Pro Max 512 GB </t>
  </si>
  <si>
    <t>iPhone 13 Protective Glass</t>
  </si>
  <si>
    <t xml:space="preserve">H20  4 Month 6GB </t>
  </si>
  <si>
    <t>Moto G  CellPhone</t>
  </si>
  <si>
    <t>Motorola</t>
  </si>
  <si>
    <t xml:space="preserve">LycaMobile Data Service 5 GB   </t>
  </si>
  <si>
    <t>iPhone 12 Protective Case</t>
  </si>
  <si>
    <t>HOMEX TV Box</t>
  </si>
  <si>
    <t>iphone Earphone Lighting Cable</t>
  </si>
  <si>
    <t>Apple Type C Cable</t>
  </si>
  <si>
    <t>UltraMobile 1 Month 6 GB</t>
  </si>
  <si>
    <t>UltraMobile 1 Year 6 GB</t>
  </si>
  <si>
    <t>LycaMobile 2 Month 6 GB</t>
  </si>
  <si>
    <t xml:space="preserve"> H20 4 Month 6 GB</t>
  </si>
  <si>
    <t>iPhone X 256 GB Black</t>
  </si>
  <si>
    <t xml:space="preserve"> LycaMobile 3 Month 6 GB</t>
  </si>
  <si>
    <t xml:space="preserve"> LycaMobile 2 Month 2 GB</t>
  </si>
  <si>
    <t>LycaMobile 3 Month 2 GB Activision</t>
  </si>
  <si>
    <t>iphone13 256 GB Black</t>
  </si>
  <si>
    <t>LycaMobile 4 Month 60 GB</t>
  </si>
  <si>
    <t>Tmobile 2 Month 3 GB</t>
  </si>
  <si>
    <t>7 plus Camera Repair</t>
  </si>
  <si>
    <t xml:space="preserve">iPhone 12 Back Screen Repair </t>
  </si>
  <si>
    <t>UltraMobile  6 Month 2 GB</t>
  </si>
  <si>
    <t>LycaMobile 6 Month 12 GB</t>
  </si>
  <si>
    <t>Type C 6 Feet Cable</t>
  </si>
  <si>
    <t>iPhone Speaker Repair</t>
  </si>
  <si>
    <t>Sandisk Flash Drive 64 GB</t>
  </si>
  <si>
    <t>Reboot Service Fee</t>
  </si>
  <si>
    <t>LycaMobile 4 Month Service Fee</t>
  </si>
  <si>
    <t>iPhone 11 Pro Max Protective Glass</t>
  </si>
  <si>
    <t>LycaMobile 6 Month 2 GB</t>
  </si>
  <si>
    <t>UltraMobile 2 Month 12 GB</t>
  </si>
  <si>
    <t>iPhone X</t>
  </si>
  <si>
    <t xml:space="preserve">LycaMobile 3 month 12 GB </t>
  </si>
  <si>
    <t xml:space="preserve">LycaMobile 4 month 3 GB </t>
  </si>
  <si>
    <t>iPhone SE 2 64GB  Black</t>
  </si>
  <si>
    <t>Xs Max Protective Glass and Phone Case</t>
  </si>
  <si>
    <t>T Mobile 1 Month Unlimited</t>
  </si>
  <si>
    <t>SanDisk 64 GB</t>
  </si>
  <si>
    <t>iPhone 12 Pro Back Screen Repair</t>
  </si>
  <si>
    <t>A13  Phone Case</t>
  </si>
  <si>
    <t>11 Pro Max Phone Case and Protective Glass</t>
  </si>
  <si>
    <t xml:space="preserve"> Charging Service</t>
  </si>
  <si>
    <t>H20 2 Month 2 GB</t>
  </si>
  <si>
    <t>iPhone XS 512 GB</t>
  </si>
  <si>
    <t>UltraMobile 1 Year Flex</t>
  </si>
  <si>
    <t>Apple Lighting Cable Earphone</t>
  </si>
  <si>
    <t xml:space="preserve">UltraMobile Flex </t>
  </si>
  <si>
    <t>ipad  Screen Repair</t>
  </si>
  <si>
    <t>7 Plus Protective Glass</t>
  </si>
  <si>
    <t>11 Pro Max Protective Glass</t>
  </si>
  <si>
    <t>iPhone 11 Pro Max Phone and Protective Glass</t>
  </si>
  <si>
    <t>iPhone X Battery Replacement</t>
  </si>
  <si>
    <t>iPhone 14 Pro Phone Case</t>
  </si>
  <si>
    <t>iPhone 14 Phone Case</t>
  </si>
  <si>
    <t>iPhone X 512 GB</t>
  </si>
  <si>
    <t xml:space="preserve">Samsung A32 </t>
  </si>
  <si>
    <t xml:space="preserve">IPAD AIR 2 16 GB  </t>
  </si>
  <si>
    <t>iPhoneX Motherboard Repair</t>
  </si>
  <si>
    <t>iPhone 6 Screen Repair</t>
  </si>
  <si>
    <t>iphone 11 Reboot Service Fee</t>
  </si>
  <si>
    <t xml:space="preserve">UltraMobile 4 Month Flex </t>
  </si>
  <si>
    <t>Type C Charging Cable</t>
  </si>
  <si>
    <t>iPhone 8   64 GB   Gold</t>
  </si>
  <si>
    <t>iPhone 11 Pro Max 512 GB</t>
  </si>
  <si>
    <t>Sim Card Replacement</t>
  </si>
  <si>
    <t>Power Bank 20000 ma</t>
  </si>
  <si>
    <t>LycaMobile Unlimited 1 Month</t>
  </si>
  <si>
    <t>iPhone SE Red II 64 GB</t>
  </si>
  <si>
    <t xml:space="preserve">LycaMobile  3 Month </t>
  </si>
  <si>
    <t xml:space="preserve">iPhone 14 Pro Max Phone Case </t>
  </si>
  <si>
    <t>iPhone 13 Pro Phone Case and Protective Glass</t>
  </si>
  <si>
    <t>T Mobile 3GB 2 Month</t>
  </si>
  <si>
    <t>WeChat Software Service</t>
  </si>
  <si>
    <t>iphone Xs Max Phone Case</t>
  </si>
  <si>
    <t>T Mobile 3GB  3 Month</t>
  </si>
  <si>
    <t>Windows Software Download Fee</t>
  </si>
  <si>
    <t>Huawei Phone Case</t>
  </si>
  <si>
    <t>iPhone 12 Protective Glass and Phone Case</t>
  </si>
  <si>
    <t>iPhone XS Max Screen Repair</t>
  </si>
  <si>
    <t>LycaMobile 3 Month 12 GB Activision</t>
  </si>
  <si>
    <t>iPhone Xs Max 256 GB</t>
  </si>
  <si>
    <t>iphone SE 2 64GB  White</t>
  </si>
  <si>
    <t xml:space="preserve">LycaMobile Sim Card </t>
  </si>
  <si>
    <t>Printing Service Fee</t>
  </si>
  <si>
    <t>iPhone 7 Phone Case</t>
  </si>
  <si>
    <t>T Mobile 1 Month unlimited</t>
  </si>
  <si>
    <t xml:space="preserve">H20 PayGo </t>
  </si>
  <si>
    <t>iPhone Charging Port Repair, Battery</t>
  </si>
  <si>
    <t>iPhone SE Phone Case and Protective Glass</t>
  </si>
  <si>
    <t>iPhone 12 Pro Screen Repair</t>
  </si>
  <si>
    <t xml:space="preserve">LycaMobile 4 Month 7 GB </t>
  </si>
  <si>
    <t>H20 3 Month 15 GB</t>
  </si>
  <si>
    <t>H20 Sim Card</t>
  </si>
  <si>
    <t>iPad Screen Glass Repair</t>
  </si>
  <si>
    <t>Power Bank 20000 MA</t>
  </si>
  <si>
    <t>iPhone SE II 64 GB White</t>
  </si>
  <si>
    <t>T Mobile 1 Month 12 GB</t>
  </si>
  <si>
    <t>ipad Protective Glass and Phone Case</t>
  </si>
  <si>
    <t>iPhone 12 Battery Replacement</t>
  </si>
  <si>
    <t>iPhone 13 Pro Max Screen Repair</t>
  </si>
  <si>
    <t>LycaMobile 4 Month 15 GB</t>
  </si>
  <si>
    <t>iPhone XS Battery Replacement Service</t>
  </si>
  <si>
    <t>Charger</t>
  </si>
  <si>
    <t>UltraMobile Data Service Fee</t>
  </si>
  <si>
    <t>SimpleMobile 3 Month 12 GB</t>
  </si>
  <si>
    <t>iphone SE Protective and Phone Case</t>
  </si>
  <si>
    <t>File Transfer Fee</t>
  </si>
  <si>
    <t>iphone 6s Screen Repair Service Fee</t>
  </si>
  <si>
    <t>Vivo Battery Replacement</t>
  </si>
  <si>
    <t>iPhone Camera Glass Repair</t>
  </si>
  <si>
    <t>Phone Case XR</t>
  </si>
  <si>
    <t>T Mobile 6 Month 3 GB</t>
  </si>
  <si>
    <t>iPhone 8 Phone Case</t>
  </si>
  <si>
    <t>14 Plus Phone Case and Protective Glass</t>
  </si>
  <si>
    <t xml:space="preserve">SE II 64GB </t>
  </si>
  <si>
    <t>iPhone XR Phone Case</t>
  </si>
  <si>
    <t>iphone 8</t>
  </si>
  <si>
    <t>software service fee</t>
  </si>
  <si>
    <t>wechat registration fee</t>
  </si>
  <si>
    <t>LycaMobile Prepaid Card 4 Month</t>
  </si>
  <si>
    <t>Portable Battery Bank</t>
  </si>
  <si>
    <t>iphone 14 pro max dual sim</t>
  </si>
  <si>
    <t>iPad Air 2 battery</t>
  </si>
  <si>
    <t>SanDisk Flash Drive</t>
  </si>
  <si>
    <t>SA-202280002</t>
  </si>
  <si>
    <t>SA-202280002-TXTA</t>
  </si>
  <si>
    <t>SA-202280003</t>
  </si>
  <si>
    <t>SA-202280003-TXTA</t>
  </si>
  <si>
    <t>SA-202280004</t>
  </si>
  <si>
    <t>SA-202280004-SFSV</t>
  </si>
  <si>
    <t>SA-202280005</t>
  </si>
  <si>
    <t>SA-202280005-DVRP</t>
  </si>
  <si>
    <t>SA-202280006</t>
  </si>
  <si>
    <t>SA-202280006-DVRP</t>
  </si>
  <si>
    <t>SA-202280007</t>
  </si>
  <si>
    <t>SA-202280007-WIRLSVS</t>
  </si>
  <si>
    <t>SA-202280008</t>
  </si>
  <si>
    <t>SA-202280008-WIRLSVS</t>
  </si>
  <si>
    <t>SA-202280009</t>
  </si>
  <si>
    <t>SA-202280009-TXTA</t>
  </si>
  <si>
    <t>SA-202280010</t>
  </si>
  <si>
    <t>SA-202280010-WIRLSVS</t>
  </si>
  <si>
    <t>SA-202280011</t>
  </si>
  <si>
    <t>SA-202280011-DVRP</t>
  </si>
  <si>
    <t>SA-202280012</t>
  </si>
  <si>
    <t>SA-202280012-TXTA</t>
  </si>
  <si>
    <t>SA-202280013</t>
  </si>
  <si>
    <t>SA-202280013-TXTA</t>
  </si>
  <si>
    <t>SA-202280014</t>
  </si>
  <si>
    <t>SA-202280014-TXTA</t>
  </si>
  <si>
    <t>SA-202280015</t>
  </si>
  <si>
    <t>SA-202280015-TXTA</t>
  </si>
  <si>
    <t>SA-202280016</t>
  </si>
  <si>
    <t>SA-202280016-NWPHN</t>
  </si>
  <si>
    <t>SA-202280017</t>
  </si>
  <si>
    <t>SA-202280017-TXTA</t>
  </si>
  <si>
    <t>SA-202280018</t>
  </si>
  <si>
    <t>SA-202280018-RFBPHN</t>
  </si>
  <si>
    <t>SA-202280019</t>
  </si>
  <si>
    <t>SA-202280019-WIRLSVS</t>
  </si>
  <si>
    <t>SA-202280020</t>
  </si>
  <si>
    <t>SA-202280020-WIRLSVS</t>
  </si>
  <si>
    <t>SA-202280021</t>
  </si>
  <si>
    <t>SA-202280021-WIRLSVS</t>
  </si>
  <si>
    <t>SA-202280022</t>
  </si>
  <si>
    <t>SA-202280022-WIRLSVS</t>
  </si>
  <si>
    <t>SA-202280023</t>
  </si>
  <si>
    <t>SA-202280023-NWPHN</t>
  </si>
  <si>
    <t>SA-202280024</t>
  </si>
  <si>
    <t>SA-202280024-WIRLSVS</t>
  </si>
  <si>
    <t>SA-202280025</t>
  </si>
  <si>
    <t>SA-202280025-WIRLSVS</t>
  </si>
  <si>
    <t>SA-202280026</t>
  </si>
  <si>
    <t>SA-202280026-WIRLSVS</t>
  </si>
  <si>
    <t>SA-202280027</t>
  </si>
  <si>
    <t>SA-202280027-WIRLSVS</t>
  </si>
  <si>
    <t>SA-202280028</t>
  </si>
  <si>
    <t>SA-202280028-WIRLSVS</t>
  </si>
  <si>
    <t>SA-202280029</t>
  </si>
  <si>
    <t>SA-202280029-WIRLSVS</t>
  </si>
  <si>
    <t>SA-202280030</t>
  </si>
  <si>
    <t>SA-202280030-WIRLSVS</t>
  </si>
  <si>
    <t>SA-202280031</t>
  </si>
  <si>
    <t>SA-202280031-WIRLSVS</t>
  </si>
  <si>
    <t>SA-202280032</t>
  </si>
  <si>
    <t>SA-202280032-WIRLSVS</t>
  </si>
  <si>
    <t>SA-202280033</t>
  </si>
  <si>
    <t>SA-202280033-DVRP</t>
  </si>
  <si>
    <t>SA-202280034</t>
  </si>
  <si>
    <t>SA-202280034-DVRP</t>
  </si>
  <si>
    <t>SA-202280035</t>
  </si>
  <si>
    <t>SA-202280035-RFBPHN</t>
  </si>
  <si>
    <t>SA-202280036</t>
  </si>
  <si>
    <t>SA-202280036-TVBX</t>
  </si>
  <si>
    <t>SA-202280037</t>
  </si>
  <si>
    <t>SA-202280037-DVRP</t>
  </si>
  <si>
    <t>SA-202280038</t>
  </si>
  <si>
    <t>SA-202280038-RFBPHN</t>
  </si>
  <si>
    <t>SA-202280039</t>
  </si>
  <si>
    <t>SA-202280039-RFBPHN</t>
  </si>
  <si>
    <t>SA-202280040</t>
  </si>
  <si>
    <t>SA-202280040-WIRLSVS</t>
  </si>
  <si>
    <t>SA-202280041</t>
  </si>
  <si>
    <t>SA-202280041-DVRP</t>
  </si>
  <si>
    <t>SA-202280042</t>
  </si>
  <si>
    <t>SA-202280042-WIRLSVS</t>
  </si>
  <si>
    <t>SA-202280043</t>
  </si>
  <si>
    <t>SA-202280043-WIRLSVS</t>
  </si>
  <si>
    <t>SA-202280044</t>
  </si>
  <si>
    <t>SA-202280044-WIRLSVS</t>
  </si>
  <si>
    <t>SA-202280045</t>
  </si>
  <si>
    <t>SA-202280045-WIRLSVS</t>
  </si>
  <si>
    <t>SA-202280046</t>
  </si>
  <si>
    <t>SA-202280046-WIRLSVS</t>
  </si>
  <si>
    <t>SA-202280047</t>
  </si>
  <si>
    <t>SA-202280047-NWPHN</t>
  </si>
  <si>
    <t>SA-202280048</t>
  </si>
  <si>
    <t>SA-202280048-RFBPHN</t>
  </si>
  <si>
    <t>SA-202280049</t>
  </si>
  <si>
    <t>SA-202280049-TXTA</t>
  </si>
  <si>
    <t>SA-202280050</t>
  </si>
  <si>
    <t>SA-202280050-WIRLSVS</t>
  </si>
  <si>
    <t>SA-202280051</t>
  </si>
  <si>
    <t>SA-202280051-TXTA</t>
  </si>
  <si>
    <t>SA-202280052</t>
  </si>
  <si>
    <t>SA-202280052-TXTA</t>
  </si>
  <si>
    <t>SA-202280053</t>
  </si>
  <si>
    <t>SA-202280053-TXTA</t>
  </si>
  <si>
    <t>SA-202280054</t>
  </si>
  <si>
    <t>SA-202280054-WIRLSVS</t>
  </si>
  <si>
    <t>SA-202280055</t>
  </si>
  <si>
    <t>SA-202280055-DVRP</t>
  </si>
  <si>
    <t>SA-202280056</t>
  </si>
  <si>
    <t>SA-202280056-DVRP</t>
  </si>
  <si>
    <t>SA-202280057</t>
  </si>
  <si>
    <t>SA-202280057-DVRP</t>
  </si>
  <si>
    <t>SA-202280058</t>
  </si>
  <si>
    <t>SA-202280058-WIRLSVS</t>
  </si>
  <si>
    <t>SA-202280059</t>
  </si>
  <si>
    <t>SA-202280059-WIRLSVS</t>
  </si>
  <si>
    <t>SA-202280060</t>
  </si>
  <si>
    <t>SA-202280060-TXTA</t>
  </si>
  <si>
    <t>SA-202280061</t>
  </si>
  <si>
    <t>SA-202280061-WIRLSVS</t>
  </si>
  <si>
    <t>SA-202280062</t>
  </si>
  <si>
    <t>SA-202280062-SFSV</t>
  </si>
  <si>
    <t>SA-202280063</t>
  </si>
  <si>
    <t>SA-202280063-WIRLSVS</t>
  </si>
  <si>
    <t>SA-202280064</t>
  </si>
  <si>
    <t>SA-202280064-TXTA</t>
  </si>
  <si>
    <t>SA-202280065</t>
  </si>
  <si>
    <t>SA-202280065-WIRLSVS</t>
  </si>
  <si>
    <t>SA-202280066</t>
  </si>
  <si>
    <t>SA-202280066-TXTA</t>
  </si>
  <si>
    <t>SA-202280067</t>
  </si>
  <si>
    <t>SA-202280067-WIRLSVS</t>
  </si>
  <si>
    <t>SA-202280068</t>
  </si>
  <si>
    <t>SA-202280068-WIRLSVS</t>
  </si>
  <si>
    <t>SA-202280069</t>
  </si>
  <si>
    <t>SA-202280069-DVRP</t>
  </si>
  <si>
    <t>SA-202280070</t>
  </si>
  <si>
    <t>SA-202280070-TXTA</t>
  </si>
  <si>
    <t>SA-202280071</t>
  </si>
  <si>
    <t>SA-202280071-TXTA</t>
  </si>
  <si>
    <t>SA-202280072</t>
  </si>
  <si>
    <t>SA-202280072-WIRLSVS</t>
  </si>
  <si>
    <t>SA-202280073</t>
  </si>
  <si>
    <t>SA-202280073-WIRLSVS</t>
  </si>
  <si>
    <t>SA-202280074</t>
  </si>
  <si>
    <t>SA-202280074-TXTA</t>
  </si>
  <si>
    <t>SA-202280075</t>
  </si>
  <si>
    <t>SA-202280075-WIRLSVS</t>
  </si>
  <si>
    <t>SA-202280076</t>
  </si>
  <si>
    <t>SA-202280076-TXTA</t>
  </si>
  <si>
    <t>SA-202280077</t>
  </si>
  <si>
    <t>SA-202280077-WIRLSVS</t>
  </si>
  <si>
    <t>SA-202280078</t>
  </si>
  <si>
    <t>SA-202280078-TXTA</t>
  </si>
  <si>
    <t>SA-202280079</t>
  </si>
  <si>
    <t>SA-202280079-WIRLSVS</t>
  </si>
  <si>
    <t>SA-202280080</t>
  </si>
  <si>
    <t>SA-202280080-SFSV</t>
  </si>
  <si>
    <t>SA-202280081</t>
  </si>
  <si>
    <t>SA-202280081-TXTA</t>
  </si>
  <si>
    <t>SA-202280082</t>
  </si>
  <si>
    <t>SA-202280082-WIRLSVS</t>
  </si>
  <si>
    <t>SA-202280083</t>
  </si>
  <si>
    <t>SA-202280083-TXTA</t>
  </si>
  <si>
    <t>SA-202280084</t>
  </si>
  <si>
    <t>SA-202280084-WIRLSVS</t>
  </si>
  <si>
    <t>SA-202280085</t>
  </si>
  <si>
    <t>SA-202280085-WIRLSVS</t>
  </si>
  <si>
    <t>SA-202280086</t>
  </si>
  <si>
    <t>SA-202280086-WIRLSVS</t>
  </si>
  <si>
    <t>SA-202280087</t>
  </si>
  <si>
    <t>SA-202280087-WIRLSVS</t>
  </si>
  <si>
    <t>SA-202280088</t>
  </si>
  <si>
    <t>SA-202280088-WIRLSVS</t>
  </si>
  <si>
    <t>SA-202280089</t>
  </si>
  <si>
    <t>SA-202280089-DVRP</t>
  </si>
  <si>
    <t>SA-202280090</t>
  </si>
  <si>
    <t>SA-202280090-WIRLSVS</t>
  </si>
  <si>
    <t>SA-202280091</t>
  </si>
  <si>
    <t>SA-202280091-TXTA</t>
  </si>
  <si>
    <t>SA-202280092</t>
  </si>
  <si>
    <t>SA-202280092-TXTA</t>
  </si>
  <si>
    <t>SA-202280093</t>
  </si>
  <si>
    <t>SA-202280093-WIRLSVS</t>
  </si>
  <si>
    <t>SA-202280094</t>
  </si>
  <si>
    <t>SA-202280094-WIRLSVS</t>
  </si>
  <si>
    <t>SA-202280095</t>
  </si>
  <si>
    <t>SA-202280095-TXTA</t>
  </si>
  <si>
    <t>SA-202280096</t>
  </si>
  <si>
    <t>SA-202280096-TXTA</t>
  </si>
  <si>
    <t>SA-202280097</t>
  </si>
  <si>
    <t>SA-202280097-TXTA</t>
  </si>
  <si>
    <t>SA-202280098</t>
  </si>
  <si>
    <t>SA-202280098-DVRP</t>
  </si>
  <si>
    <t>SA-202280099</t>
  </si>
  <si>
    <t>SA-202280099-TXTA</t>
  </si>
  <si>
    <t>SA-202280100</t>
  </si>
  <si>
    <t>SA-202280100-TXTA</t>
  </si>
  <si>
    <t>SA-202280101</t>
  </si>
  <si>
    <t>SA-202280101-TXTA</t>
  </si>
  <si>
    <t>SA-202280102</t>
  </si>
  <si>
    <t>SA-202280102-WIRLSVS</t>
  </si>
  <si>
    <t>SA-202280103</t>
  </si>
  <si>
    <t>SA-202280103-WIRLSVS</t>
  </si>
  <si>
    <t>SA-202280104</t>
  </si>
  <si>
    <t>SA-202280104-SFSV</t>
  </si>
  <si>
    <t>SA-202280105</t>
  </si>
  <si>
    <t>SA-202280105-WIRLSVS</t>
  </si>
  <si>
    <t>SA-202280106</t>
  </si>
  <si>
    <t>SA-202280106-WIRLSVS</t>
  </si>
  <si>
    <t>SA-202280107</t>
  </si>
  <si>
    <t>SA-202280107-WIRLSVS</t>
  </si>
  <si>
    <t>SA-202280108</t>
  </si>
  <si>
    <t>SA-202280108-WIRLSVS</t>
  </si>
  <si>
    <t>SA-202280109</t>
  </si>
  <si>
    <t>SA-202280109-WIRLSVS</t>
  </si>
  <si>
    <t>SA-202280110</t>
  </si>
  <si>
    <t>SA-202280110-TXTA</t>
  </si>
  <si>
    <t>SA-202280111</t>
  </si>
  <si>
    <t>SA-202280111-WIRLSVS</t>
  </si>
  <si>
    <t>SA-202280112</t>
  </si>
  <si>
    <t>SA-202280112-TXTA</t>
  </si>
  <si>
    <t>SA-202280113</t>
  </si>
  <si>
    <t>SA-202280113-WIRLSVS</t>
  </si>
  <si>
    <t>SA-202280114</t>
  </si>
  <si>
    <t>SA-202280114-TVBX</t>
  </si>
  <si>
    <t>SA-202280115</t>
  </si>
  <si>
    <t>SA-202280115-TXTA</t>
  </si>
  <si>
    <t>SA-202280116</t>
  </si>
  <si>
    <t>SA-202280116-TXTA</t>
  </si>
  <si>
    <t>SA-202280117</t>
  </si>
  <si>
    <t>SA-202280117-WIRLSVS</t>
  </si>
  <si>
    <t>SA-202280118</t>
  </si>
  <si>
    <t>SA-202280118-DVRP</t>
  </si>
  <si>
    <t>SA-202280119</t>
  </si>
  <si>
    <t>SA-202280119-TXTA</t>
  </si>
  <si>
    <t>SA-202280120</t>
  </si>
  <si>
    <t>SA-202280120-DVRP</t>
  </si>
  <si>
    <t>SA-202280121</t>
  </si>
  <si>
    <t>SA-202280121-SFSV</t>
  </si>
  <si>
    <t>SA-202280122</t>
  </si>
  <si>
    <t>SA-202280122-SFSV</t>
  </si>
  <si>
    <t>SA-202280123</t>
  </si>
  <si>
    <t>SA-202280123-WIRLSVS</t>
  </si>
  <si>
    <t>SA-202280124</t>
  </si>
  <si>
    <t>SA-202280124-TXTA</t>
  </si>
  <si>
    <t>SA-202280125</t>
  </si>
  <si>
    <t>SA-202280125-SFSV</t>
  </si>
  <si>
    <t>SA-202280126</t>
  </si>
  <si>
    <t>SA-202280126-TXTA</t>
  </si>
  <si>
    <t>SA-202280127</t>
  </si>
  <si>
    <t>SA-202280127-WIRLSVS</t>
  </si>
  <si>
    <t>SA-202280128</t>
  </si>
  <si>
    <t>SA-202280128-TVBX</t>
  </si>
  <si>
    <t>SA-202280129</t>
  </si>
  <si>
    <t>SA-202280129-</t>
  </si>
  <si>
    <t>SA-202280130</t>
  </si>
  <si>
    <t>SA-202280130-TXTA</t>
  </si>
  <si>
    <t>SA-202280131</t>
  </si>
  <si>
    <t>SA-202280131-TXTA</t>
  </si>
  <si>
    <t>SA-202280132</t>
  </si>
  <si>
    <t>SA-202280132-TXTA</t>
  </si>
  <si>
    <t>SA-202280133</t>
  </si>
  <si>
    <t>SA-202280133-WIRLSVS</t>
  </si>
  <si>
    <t>SA-202280134</t>
  </si>
  <si>
    <t>SA-202280134-WIRLSVS</t>
  </si>
  <si>
    <t>SA-202280135</t>
  </si>
  <si>
    <t>SA-202280135-TXTA</t>
  </si>
  <si>
    <t>SA-202280136</t>
  </si>
  <si>
    <t>SA-202280136-NWPHN</t>
  </si>
  <si>
    <t>SA-202280137</t>
  </si>
  <si>
    <t>SA-202280137-WIRLSVS</t>
  </si>
  <si>
    <t>SA-202280138</t>
  </si>
  <si>
    <t>SA-202280138-WIRLSVS</t>
  </si>
  <si>
    <t>SA-202280139</t>
  </si>
  <si>
    <t>SA-202280139-WIRLSVS</t>
  </si>
  <si>
    <t>SA-202280140</t>
  </si>
  <si>
    <t>SA-202280140-WIRLSVS</t>
  </si>
  <si>
    <t>SA-202280141</t>
  </si>
  <si>
    <t>SA-202280141-DVRP</t>
  </si>
  <si>
    <t>SA-202280142</t>
  </si>
  <si>
    <t>SA-202280142-TXTA</t>
  </si>
  <si>
    <t>SA-202280143</t>
  </si>
  <si>
    <t>SA-202280143-WIRLSVS</t>
  </si>
  <si>
    <t>SA-202280144</t>
  </si>
  <si>
    <t>SA-202280144-WIRLSVS</t>
  </si>
  <si>
    <t>SA-202280145</t>
  </si>
  <si>
    <t>SA-202280145-TXTA</t>
  </si>
  <si>
    <t>SA-202280146</t>
  </si>
  <si>
    <t>SA-202280146-WIRLSVS</t>
  </si>
  <si>
    <t>SA-202280147</t>
  </si>
  <si>
    <t>SA-202280147-WIRLSVS</t>
  </si>
  <si>
    <t>SA-202280148</t>
  </si>
  <si>
    <t>SA-202280148-WIRLSVS</t>
  </si>
  <si>
    <t>SA-202280149</t>
  </si>
  <si>
    <t>SA-202280149-WIRLSVS</t>
  </si>
  <si>
    <t>SA-202280150</t>
  </si>
  <si>
    <t>SA-202280150-DVRP</t>
  </si>
  <si>
    <t>SA-202280151</t>
  </si>
  <si>
    <t>SA-202280151-NWPHN</t>
  </si>
  <si>
    <t>SA-202280152</t>
  </si>
  <si>
    <t>SA-202280152-TXTA</t>
  </si>
  <si>
    <t>SA-202280153</t>
  </si>
  <si>
    <t>SA-202280153-TXTA</t>
  </si>
  <si>
    <t>SA-202280154</t>
  </si>
  <si>
    <t>SA-202280154-SFSV</t>
  </si>
  <si>
    <t>SA-202280155</t>
  </si>
  <si>
    <t>SA-202280155-WIRLSVS</t>
  </si>
  <si>
    <t>SA-202280156</t>
  </si>
  <si>
    <t>SA-202280156-WIRLSVS</t>
  </si>
  <si>
    <t>SA-202280157</t>
  </si>
  <si>
    <t>SA-202280157-WIRLSVS</t>
  </si>
  <si>
    <t>SA-202280158</t>
  </si>
  <si>
    <t>SA-202280158-SFSV</t>
  </si>
  <si>
    <t>SA-202280159</t>
  </si>
  <si>
    <t>SA-202280159-WIRLSVS</t>
  </si>
  <si>
    <t>SA-202280160</t>
  </si>
  <si>
    <t>SA-202280160-WIRLSVS</t>
  </si>
  <si>
    <t>SA-202280161</t>
  </si>
  <si>
    <t>SA-202280161-TXTA</t>
  </si>
  <si>
    <t>SA-202280162</t>
  </si>
  <si>
    <t>SA-202280162-WIRLSVS</t>
  </si>
  <si>
    <t>SA-202280163</t>
  </si>
  <si>
    <t>SA-202280163-TXTA</t>
  </si>
  <si>
    <t>SA-202280164</t>
  </si>
  <si>
    <t>SA-202280164-TXTA</t>
  </si>
  <si>
    <t>SA-202280165</t>
  </si>
  <si>
    <t>SA-202280165-SFSV</t>
  </si>
  <si>
    <t>SA-202280166</t>
  </si>
  <si>
    <t>SA-202280166-WIRLSVS</t>
  </si>
  <si>
    <t>SA-202280167</t>
  </si>
  <si>
    <t>SA-202280167-DVRP</t>
  </si>
  <si>
    <t>SA-202280168</t>
  </si>
  <si>
    <t>SA-202280168-WIRLSVS</t>
  </si>
  <si>
    <t>SA-202280169</t>
  </si>
  <si>
    <t>SA-202280169-WIRLSVS</t>
  </si>
  <si>
    <t>SA-202280170</t>
  </si>
  <si>
    <t>SA-202280170-WIRLSVS</t>
  </si>
  <si>
    <t>SA-202280171</t>
  </si>
  <si>
    <t>SA-202280171-NWPHN</t>
  </si>
  <si>
    <t>SA-202280172</t>
  </si>
  <si>
    <t>SA-202280172-WIRLSVS</t>
  </si>
  <si>
    <t>SA-202280173</t>
  </si>
  <si>
    <t>SA-202280173-WIRLSVS</t>
  </si>
  <si>
    <t>SA-202280174</t>
  </si>
  <si>
    <t>SA-202280174-WIRLSVS</t>
  </si>
  <si>
    <t>SA-202280175</t>
  </si>
  <si>
    <t>SA-202280175-DVRP</t>
  </si>
  <si>
    <t>SA-202280176</t>
  </si>
  <si>
    <t>SA-202280176-TXTA</t>
  </si>
  <si>
    <t>SA-202280177</t>
  </si>
  <si>
    <t>SA-202280177-WIRLSVS</t>
  </si>
  <si>
    <t>SA-202280178</t>
  </si>
  <si>
    <t>SA-202280178-WIRLSVS</t>
  </si>
  <si>
    <t>SA-202280179</t>
  </si>
  <si>
    <t>SA-202280179-WIRLSVS</t>
  </si>
  <si>
    <t>SA-202280180</t>
  </si>
  <si>
    <t>SA-202280180-DVRP</t>
  </si>
  <si>
    <t>SA-202280181</t>
  </si>
  <si>
    <t>SA-202280181-TXTA</t>
  </si>
  <si>
    <t>SA-202280182</t>
  </si>
  <si>
    <t>SA-202280182-WIRLSVS</t>
  </si>
  <si>
    <t>SA-202280183</t>
  </si>
  <si>
    <t>SA-202280183-WIRLSVS</t>
  </si>
  <si>
    <t>SA-202280184</t>
  </si>
  <si>
    <t>SA-202280184-WIRLSVS</t>
  </si>
  <si>
    <t>SA-202280185</t>
  </si>
  <si>
    <t>SA-202280185-WIRLSVS</t>
  </si>
  <si>
    <t>SA-202280186</t>
  </si>
  <si>
    <t>SA-202280186-TXTA</t>
  </si>
  <si>
    <t>SA-202280187</t>
  </si>
  <si>
    <t>SA-202280187-DVRP</t>
  </si>
  <si>
    <t>SA-202280188</t>
  </si>
  <si>
    <t>SA-202280188-TXTA</t>
  </si>
  <si>
    <t>SA-202280189</t>
  </si>
  <si>
    <t>SA-202280189-DVRP</t>
  </si>
  <si>
    <t>SA-202280190</t>
  </si>
  <si>
    <t>SA-202280190-TXTA</t>
  </si>
  <si>
    <t>SA-202280191</t>
  </si>
  <si>
    <t>SA-202280191-TXTA</t>
  </si>
  <si>
    <t>SA-202280192</t>
  </si>
  <si>
    <t>SA-202280192-SFSV</t>
  </si>
  <si>
    <t>SA-202280193</t>
  </si>
  <si>
    <t>SA-202280193-SFSV</t>
  </si>
  <si>
    <t>SA-202280194</t>
  </si>
  <si>
    <t>SA-202280194-NWPHN</t>
  </si>
  <si>
    <t>SA-202280195</t>
  </si>
  <si>
    <t>SA-202280195-TXTA</t>
  </si>
  <si>
    <t>SA-202280196</t>
  </si>
  <si>
    <t>SA-202280196-WIRLSVS</t>
  </si>
  <si>
    <t>SA-202280197</t>
  </si>
  <si>
    <t>SA-202280197-DVRP</t>
  </si>
  <si>
    <t>SA-202280198</t>
  </si>
  <si>
    <t>SA-202280198-WIRLSVS</t>
  </si>
  <si>
    <t>SA-202280199</t>
  </si>
  <si>
    <t>SA-202280199-WIRLSVS</t>
  </si>
  <si>
    <t>SA-202280200</t>
  </si>
  <si>
    <t>SA-202280200-WIRLSVS</t>
  </si>
  <si>
    <t>SA-202280201</t>
  </si>
  <si>
    <t>SA-202280201-TXTA</t>
  </si>
  <si>
    <t>SA-202280202</t>
  </si>
  <si>
    <t>SA-202280202-DVRP</t>
  </si>
  <si>
    <t>SA-202280203</t>
  </si>
  <si>
    <t>SA-202280203-DVRP</t>
  </si>
  <si>
    <t>SA-202280204</t>
  </si>
  <si>
    <t>SA-202280204-DVRP</t>
  </si>
  <si>
    <t>SA-202280205</t>
  </si>
  <si>
    <t>SA-202280205-WIRLSVS</t>
  </si>
  <si>
    <t>SA-202280206</t>
  </si>
  <si>
    <t>SA-202280206-WIRLSVS</t>
  </si>
  <si>
    <t>SA-202280207</t>
  </si>
  <si>
    <t>SA-202280207-WIRLSVS</t>
  </si>
  <si>
    <t>SA-202280208</t>
  </si>
  <si>
    <t>SA-202280208-DVRP</t>
  </si>
  <si>
    <t>SA-202280209</t>
  </si>
  <si>
    <t>SA-202280209-WIRLSVS</t>
  </si>
  <si>
    <t>SA-202280210</t>
  </si>
  <si>
    <t>SA-202280210-RFBPHN</t>
  </si>
  <si>
    <t>SA-202280211</t>
  </si>
  <si>
    <t>SA-202280211-RFBPHN</t>
  </si>
  <si>
    <t>SA-202280212</t>
  </si>
  <si>
    <t>SA-202280212-WIRLSVS</t>
  </si>
  <si>
    <t>SA-202280213</t>
  </si>
  <si>
    <t>SA-202280213-WIRLSVS</t>
  </si>
  <si>
    <t>SA-202280214</t>
  </si>
  <si>
    <t>SA-202280214-WIRLSVS</t>
  </si>
  <si>
    <t>SA-202280215</t>
  </si>
  <si>
    <t>SA-202280215-WIRLSVS</t>
  </si>
  <si>
    <t>SA-202280216</t>
  </si>
  <si>
    <t>SA-202280216-WIRLSVS</t>
  </si>
  <si>
    <t>SA-202280217</t>
  </si>
  <si>
    <t>SA-202280217-WIRLSVS</t>
  </si>
  <si>
    <t>SA-202280218</t>
  </si>
  <si>
    <t>SA-202280218-SFSV</t>
  </si>
  <si>
    <t>SA-202280219</t>
  </si>
  <si>
    <t>SA-202280219-RFBPHN</t>
  </si>
  <si>
    <t>SA-202280220</t>
  </si>
  <si>
    <t>SA-202280220-TXTA</t>
  </si>
  <si>
    <t>SA-202280221</t>
  </si>
  <si>
    <t>SA-202280221-TXTA</t>
  </si>
  <si>
    <t>SA-202280222</t>
  </si>
  <si>
    <t>SA-202280222-WIRLSVS</t>
  </si>
  <si>
    <t>SA-202280223</t>
  </si>
  <si>
    <t>SA-202280223-WIRLSVS</t>
  </si>
  <si>
    <t>SA-202280224</t>
  </si>
  <si>
    <t>SA-202280224-WIRLSVS</t>
  </si>
  <si>
    <t>SA-202280225</t>
  </si>
  <si>
    <t>SA-202280225-WIRLSVS</t>
  </si>
  <si>
    <t>SA-202280226</t>
  </si>
  <si>
    <t>SA-202280226-TVBX</t>
  </si>
  <si>
    <t>SA-202280227</t>
  </si>
  <si>
    <t>SA-202280227-DVRP</t>
  </si>
  <si>
    <t>SA-202280228</t>
  </si>
  <si>
    <t>SA-202280228-DVRP</t>
  </si>
  <si>
    <t>SA-202280229</t>
  </si>
  <si>
    <t>SA-202280229-SFSV</t>
  </si>
  <si>
    <t>SA-202280230</t>
  </si>
  <si>
    <t>SA-202280230-WIRLSVS</t>
  </si>
  <si>
    <t>SA-202280231</t>
  </si>
  <si>
    <t>SA-202280231-NWPHN</t>
  </si>
  <si>
    <t>SA-202280232</t>
  </si>
  <si>
    <t>SA-202280232-TXTA</t>
  </si>
  <si>
    <t>SA-202280233</t>
  </si>
  <si>
    <t>SA-202280233-DVRP</t>
  </si>
  <si>
    <t>SA-202280234</t>
  </si>
  <si>
    <t>SA-202280234-WIRLSVS</t>
  </si>
  <si>
    <t>SA-202280235</t>
  </si>
  <si>
    <t>SA-202280235-RFBPHN</t>
  </si>
  <si>
    <t>SA-202280236</t>
  </si>
  <si>
    <t>SA-202280236-DVRP</t>
  </si>
  <si>
    <t>SA-202280237</t>
  </si>
  <si>
    <t>SA-202280237-SFSV</t>
  </si>
  <si>
    <t>SA-202280238</t>
  </si>
  <si>
    <t>SA-202280238-WIRLSVS</t>
  </si>
  <si>
    <t>SA-202280239</t>
  </si>
  <si>
    <t>SA-202280239-WIRLSVS</t>
  </si>
  <si>
    <t>SA-202280240</t>
  </si>
  <si>
    <t>SA-202280240-WIRLSVS</t>
  </si>
  <si>
    <t>SA-202280241</t>
  </si>
  <si>
    <t>SA-202280241-WIRLSVS</t>
  </si>
  <si>
    <t>SA-202280242</t>
  </si>
  <si>
    <t>SA-202280242-WIRLSVS</t>
  </si>
  <si>
    <t>SA-202280243</t>
  </si>
  <si>
    <t>SA-202280243-SFSV</t>
  </si>
  <si>
    <t>SA-202280244</t>
  </si>
  <si>
    <t>SA-202280244-TXTA</t>
  </si>
  <si>
    <t>SA-202280245</t>
  </si>
  <si>
    <t>SA-202280245-TXTA</t>
  </si>
  <si>
    <t>SA-202280246</t>
  </si>
  <si>
    <t>SA-202280246-WIRLSVS</t>
  </si>
  <si>
    <t>SA-202280247</t>
  </si>
  <si>
    <t>SA-202280247-DVRP</t>
  </si>
  <si>
    <t>SA-202280248</t>
  </si>
  <si>
    <t>SA-202280248-WIRLSVS</t>
  </si>
  <si>
    <t>SA-202280249</t>
  </si>
  <si>
    <t>SA-202280249-TXTA</t>
  </si>
  <si>
    <t>SA-202280250</t>
  </si>
  <si>
    <t>SA-202280250-WIRLSVS</t>
  </si>
  <si>
    <t>SA-202280251</t>
  </si>
  <si>
    <t>SA-202280251-TXTA</t>
  </si>
  <si>
    <t>SA-202280252</t>
  </si>
  <si>
    <t>SA-202280252-DVRP</t>
  </si>
  <si>
    <t>SA-202280253</t>
  </si>
  <si>
    <t>SA-202280253-WIRLSVS</t>
  </si>
  <si>
    <t>SA-202280254</t>
  </si>
  <si>
    <t>SA-202280254-WIRLSVS</t>
  </si>
  <si>
    <t>SA-202280255</t>
  </si>
  <si>
    <t>SA-202280255-WIRLSVS</t>
  </si>
  <si>
    <t>SA-202280256</t>
  </si>
  <si>
    <t>SA-202280256-WIRLSVS</t>
  </si>
  <si>
    <t>SA-202280257</t>
  </si>
  <si>
    <t>SA-202280257-TXTA</t>
  </si>
  <si>
    <t>SA-202280258</t>
  </si>
  <si>
    <t>SA-202280258-TXTA</t>
  </si>
  <si>
    <t>SA-202280259</t>
  </si>
  <si>
    <t>SA-202280259-RFBPHN</t>
  </si>
  <si>
    <t>SA-202280260</t>
  </si>
  <si>
    <t>SA-202280260-WIRLSVS</t>
  </si>
  <si>
    <t>SA-202280261</t>
  </si>
  <si>
    <t>SA-202280261-WIRLSVS</t>
  </si>
  <si>
    <t>SA-202280262</t>
  </si>
  <si>
    <t>SA-202280262-WIRLSVS</t>
  </si>
  <si>
    <t>SA-202280263</t>
  </si>
  <si>
    <t>SA-202280263-TXTA</t>
  </si>
  <si>
    <t>SA-202280264</t>
  </si>
  <si>
    <t>SA-202280264-TXTA</t>
  </si>
  <si>
    <t>SA-202280265</t>
  </si>
  <si>
    <t>SA-202280265-TXTA</t>
  </si>
  <si>
    <t>SA-202280266</t>
  </si>
  <si>
    <t>SA-202280266-WIRLSVS</t>
  </si>
  <si>
    <t>SA-202280267</t>
  </si>
  <si>
    <t>SA-202280267-WIRLSVS</t>
  </si>
  <si>
    <t>SA-202280268</t>
  </si>
  <si>
    <t>SA-202280268-WIRLSVS</t>
  </si>
  <si>
    <t>SA-202280269</t>
  </si>
  <si>
    <t>SA-202280269-TXTA</t>
  </si>
  <si>
    <t>SA-202280270</t>
  </si>
  <si>
    <t>SA-202280270-SFSV</t>
  </si>
  <si>
    <t>SA-202280271</t>
  </si>
  <si>
    <t>SA-202280271-DVRP</t>
  </si>
  <si>
    <t>SA-202280272</t>
  </si>
  <si>
    <t>SA-202280272-TXTA</t>
  </si>
  <si>
    <t>SA-202280273</t>
  </si>
  <si>
    <t>SA-202280273-RFBPHN</t>
  </si>
  <si>
    <t>SA-202280274</t>
  </si>
  <si>
    <t>SA-202280274-WIRLSVS</t>
  </si>
  <si>
    <t>SA-202280275</t>
  </si>
  <si>
    <t>SA-202280275-TXTA</t>
  </si>
  <si>
    <t>SA-202280276</t>
  </si>
  <si>
    <t>SA-202280276-TXTA</t>
  </si>
  <si>
    <t>SA-202280277</t>
  </si>
  <si>
    <t>SA-202280277-DVRP</t>
  </si>
  <si>
    <t>SA-202280278</t>
  </si>
  <si>
    <t>SA-202280278-WIRLSVS</t>
  </si>
  <si>
    <t>SA-202280279</t>
  </si>
  <si>
    <t>SA-202280279-WIRLSVS</t>
  </si>
  <si>
    <t>SA-202280280</t>
  </si>
  <si>
    <t>SA-202280280-RFBPHN</t>
  </si>
  <si>
    <t>SA-202280281</t>
  </si>
  <si>
    <t>SA-202280281-TXTA</t>
  </si>
  <si>
    <t>SA-202280282</t>
  </si>
  <si>
    <t>SA-202280282-TXTA</t>
  </si>
  <si>
    <t>SA-202280283</t>
  </si>
  <si>
    <t>SA-202280283-WIRLSVS</t>
  </si>
  <si>
    <t>SA-202280284</t>
  </si>
  <si>
    <t>SA-202280284-TVBX</t>
  </si>
  <si>
    <t>SA-202280285</t>
  </si>
  <si>
    <t>SA-202280285-TVBX</t>
  </si>
  <si>
    <t>SA-202280286</t>
  </si>
  <si>
    <t>SA-202280286-SFSV</t>
  </si>
  <si>
    <t>SA-202280287</t>
  </si>
  <si>
    <t>SA-202280287-WIRLSVS</t>
  </si>
  <si>
    <t>SA-202280288</t>
  </si>
  <si>
    <t>SA-202280288-TXTA</t>
  </si>
  <si>
    <t>SA-202280289</t>
  </si>
  <si>
    <t>SA-202280289-TXTA</t>
  </si>
  <si>
    <t>SA-202280290</t>
  </si>
  <si>
    <t>SA-202280290-TXTA</t>
  </si>
  <si>
    <t>SA-202280291</t>
  </si>
  <si>
    <t>SA-202280291-TXTA</t>
  </si>
  <si>
    <t>SA-202280292</t>
  </si>
  <si>
    <t>SA-202280292-WIRLSVS</t>
  </si>
  <si>
    <t>SA-202280293</t>
  </si>
  <si>
    <t>SA-202280293-TXTA</t>
  </si>
  <si>
    <t>SA-202280294</t>
  </si>
  <si>
    <t>SA-202280294-TXTA</t>
  </si>
  <si>
    <t>SA-202280295</t>
  </si>
  <si>
    <t>SA-202280295-TXTA</t>
  </si>
  <si>
    <t>SA-202280296</t>
  </si>
  <si>
    <t>SA-202280296-SFSV</t>
  </si>
  <si>
    <t>SA-202280297</t>
  </si>
  <si>
    <t>SA-202280297-TXTA</t>
  </si>
  <si>
    <t>SA-202280298</t>
  </si>
  <si>
    <t>SA-202280298-WIRLSVS</t>
  </si>
  <si>
    <t>SA-202280299</t>
  </si>
  <si>
    <t>SA-202280299-WIRLSVS</t>
  </si>
  <si>
    <t>SA-202280300</t>
  </si>
  <si>
    <t>SA-202280300-TXTA</t>
  </si>
  <si>
    <t>SA-202280301</t>
  </si>
  <si>
    <t>SA-202280301-TXTA</t>
  </si>
  <si>
    <t>SA-202280302</t>
  </si>
  <si>
    <t>SA-202280302-WIRLSVS</t>
  </si>
  <si>
    <t>SA-202280303</t>
  </si>
  <si>
    <t>SA-202280303-DVRP</t>
  </si>
  <si>
    <t>SA-202280304</t>
  </si>
  <si>
    <t>SA-202280304-RFBPHN</t>
  </si>
  <si>
    <t>SA-202280305</t>
  </si>
  <si>
    <t>SA-202280305-WIRLSVS</t>
  </si>
  <si>
    <t>SA-202280306</t>
  </si>
  <si>
    <t>SA-202280306-WIRLSVS</t>
  </si>
  <si>
    <t>SA-202280307</t>
  </si>
  <si>
    <t>SA-202280307-WIRLSVS</t>
  </si>
  <si>
    <t>SA-202280308</t>
  </si>
  <si>
    <t>SA-202280308-WIRLSVS</t>
  </si>
  <si>
    <t>SA-202280309</t>
  </si>
  <si>
    <t>SA-202280309-WIRLSVS</t>
  </si>
  <si>
    <t>SA-202280310</t>
  </si>
  <si>
    <t>SA-202280310-WIRLSVS</t>
  </si>
  <si>
    <t>SA-202280311</t>
  </si>
  <si>
    <t>SA-202280311-WIRLSVS</t>
  </si>
  <si>
    <t>SA-202280312</t>
  </si>
  <si>
    <t>SA-202280312-DVRP</t>
  </si>
  <si>
    <t>SA-202280313</t>
  </si>
  <si>
    <t>SA-202280313-DVRP</t>
  </si>
  <si>
    <t>SA-202280314</t>
  </si>
  <si>
    <t>SA-202280314-TXTA</t>
  </si>
  <si>
    <t>SA-202280315</t>
  </si>
  <si>
    <t>SA-202280315-WIRLSVS</t>
  </si>
  <si>
    <t>SA-202280316</t>
  </si>
  <si>
    <t>SA-202280316-TXTA</t>
  </si>
  <si>
    <t>SA-202280317</t>
  </si>
  <si>
    <t>SA-202280317-TXTA</t>
  </si>
  <si>
    <t>SA-202280318</t>
  </si>
  <si>
    <t>SA-202280318-WIRLSVS</t>
  </si>
  <si>
    <t>SA-202280319</t>
  </si>
  <si>
    <t>SA-202280319-WIRLSVS</t>
  </si>
  <si>
    <t>SA-202280320</t>
  </si>
  <si>
    <t>SA-202280320-WIRLSVS</t>
  </si>
  <si>
    <t>SA-202280321</t>
  </si>
  <si>
    <t>SA-202280321-TXTA</t>
  </si>
  <si>
    <t>SA-202280322</t>
  </si>
  <si>
    <t>SA-202280322-WIRLSVS</t>
  </si>
  <si>
    <t>SA-202280323</t>
  </si>
  <si>
    <t>SA-202280323-WIRLSVS</t>
  </si>
  <si>
    <t>SA-202280324</t>
  </si>
  <si>
    <t>SA-202280324-WIRLSVS</t>
  </si>
  <si>
    <t>SA-202280325</t>
  </si>
  <si>
    <t>SA-202280325-TXTA</t>
  </si>
  <si>
    <t>SA-202280326</t>
  </si>
  <si>
    <t>SA-202280326-WIRLSVS</t>
  </si>
  <si>
    <t>SA-202280327</t>
  </si>
  <si>
    <t>SA-202280327-WIRLSVS</t>
  </si>
  <si>
    <t>SA-202280328</t>
  </si>
  <si>
    <t>SA-202280328-WIRLSVS</t>
  </si>
  <si>
    <t>SA-202280329</t>
  </si>
  <si>
    <t>SA-202280329-WIRLSVS</t>
  </si>
  <si>
    <t>SA-202280330</t>
  </si>
  <si>
    <t>SA-202280330-TXTA</t>
  </si>
  <si>
    <t>SA-202280331</t>
  </si>
  <si>
    <t>SA-202280331-WIRLSVS</t>
  </si>
  <si>
    <t>SA-202280332</t>
  </si>
  <si>
    <t>SA-202280332-WIRLSVS</t>
  </si>
  <si>
    <t>SA-202280333</t>
  </si>
  <si>
    <t>SA-202280333-TXTA</t>
  </si>
  <si>
    <t>SA-202280334</t>
  </si>
  <si>
    <t>SA-202280334-WIRLSVS</t>
  </si>
  <si>
    <t>SA-202280335</t>
  </si>
  <si>
    <t>SA-202280335-WIRLSVS</t>
  </si>
  <si>
    <t>SA-202280336</t>
  </si>
  <si>
    <t>SA-202280336-TXTA</t>
  </si>
  <si>
    <t>SA-202280337</t>
  </si>
  <si>
    <t>SA-202280337-WIRLSVS</t>
  </si>
  <si>
    <t>SA-202280338</t>
  </si>
  <si>
    <t>SA-202280338-TXTA</t>
  </si>
  <si>
    <t>SA-202280339</t>
  </si>
  <si>
    <t>SA-202280339-TXTA</t>
  </si>
  <si>
    <t>SA-202280340</t>
  </si>
  <si>
    <t>SA-202280340-TXTA</t>
  </si>
  <si>
    <t>SA-202280341</t>
  </si>
  <si>
    <t>SA-202280341-WIRLSVS</t>
  </si>
  <si>
    <t>SA-202280342</t>
  </si>
  <si>
    <t>SA-202280342-DVRP</t>
  </si>
  <si>
    <t>SA-202280343</t>
  </si>
  <si>
    <t>SA-202280343-DVRP</t>
  </si>
  <si>
    <t>SA-202280344</t>
  </si>
  <si>
    <t>SA-202280344-DVRP</t>
  </si>
  <si>
    <t>SA-202280345</t>
  </si>
  <si>
    <t>SA-202280345-DVRP</t>
  </si>
  <si>
    <t>SA-202280346</t>
  </si>
  <si>
    <t>SA-202280346-WIRLSVS</t>
  </si>
  <si>
    <t>SA-202280347</t>
  </si>
  <si>
    <t>SA-202280347-TXTA</t>
  </si>
  <si>
    <t>SA-202280348</t>
  </si>
  <si>
    <t>SA-202280348-TXTA</t>
  </si>
  <si>
    <t>SA-202280349</t>
  </si>
  <si>
    <t>SA-202280349-TXTA</t>
  </si>
  <si>
    <t>SA-202280350</t>
  </si>
  <si>
    <t>SA-202280350-WIRLSVS</t>
  </si>
  <si>
    <t>SA-202280351</t>
  </si>
  <si>
    <t>SA-202280351-NWPHN</t>
  </si>
  <si>
    <t>SA-202280352</t>
  </si>
  <si>
    <t>SA-202280352-DVRP</t>
  </si>
  <si>
    <t>SA-202280353</t>
  </si>
  <si>
    <t>SA-202280353-DVRP</t>
  </si>
  <si>
    <t>SA-202280354</t>
  </si>
  <si>
    <t>SA-202280354-DVRP</t>
  </si>
  <si>
    <t>SA-202280355</t>
  </si>
  <si>
    <t>SA-202280355-WIRLSVS</t>
  </si>
  <si>
    <t>SA-202280356</t>
  </si>
  <si>
    <t>SA-202280356-WIRLSVS</t>
  </si>
  <si>
    <t>SA-202280357</t>
  </si>
  <si>
    <t>SA-202280357-WIRLSVS</t>
  </si>
  <si>
    <t>SA-202280358</t>
  </si>
  <si>
    <t>SA-202280358-WIRLSVS</t>
  </si>
  <si>
    <t>SA-202280359</t>
  </si>
  <si>
    <t>SA-202280359-WIRLSVS</t>
  </si>
  <si>
    <t>SA-202280360</t>
  </si>
  <si>
    <t>SA-202280360-WIRLSVS</t>
  </si>
  <si>
    <t>SA-202280361</t>
  </si>
  <si>
    <t>SA-202280361-TXTA</t>
  </si>
  <si>
    <t>SA-202280362</t>
  </si>
  <si>
    <t>SA-202280362-WIRLSVS</t>
  </si>
  <si>
    <t>SA-202280363</t>
  </si>
  <si>
    <t>SA-202280363-TXTA</t>
  </si>
  <si>
    <t>SA-202280364</t>
  </si>
  <si>
    <t>SA-202280364-WIRLSVS</t>
  </si>
  <si>
    <t>SA-202280365</t>
  </si>
  <si>
    <t>SA-202280365-WIRLSVS</t>
  </si>
  <si>
    <t>SA-202280366</t>
  </si>
  <si>
    <t>SA-202280366-TXTA</t>
  </si>
  <si>
    <t>SA-202280367</t>
  </si>
  <si>
    <t>SA-202280367-WIRLSVS</t>
  </si>
  <si>
    <t>SA-202280368</t>
  </si>
  <si>
    <t>SA-202280368-TXTA</t>
  </si>
  <si>
    <t>SA-202280369</t>
  </si>
  <si>
    <t>SA-202280369-TXTA</t>
  </si>
  <si>
    <t>SA-202280370</t>
  </si>
  <si>
    <t>SA-202280370-SFSV</t>
  </si>
  <si>
    <t>SA-202280371</t>
  </si>
  <si>
    <t>SA-202280371-DVRP</t>
  </si>
  <si>
    <t>SA-202280372</t>
  </si>
  <si>
    <t>SA-202280372-WIRLSVS</t>
  </si>
  <si>
    <t>SA-202280373</t>
  </si>
  <si>
    <t>SA-202280373-WIRLSVS</t>
  </si>
  <si>
    <t>SA-202280374</t>
  </si>
  <si>
    <t>SA-202280374-WIRLSVS</t>
  </si>
  <si>
    <t>SA-202280375</t>
  </si>
  <si>
    <t>SA-202280375-WIRLSVS</t>
  </si>
  <si>
    <t>SA-202280376</t>
  </si>
  <si>
    <t>SA-202280376-WIRLSVS</t>
  </si>
  <si>
    <t>SA-202280377</t>
  </si>
  <si>
    <t>SA-202280377-WIRLSVS</t>
  </si>
  <si>
    <t>SA-202280378</t>
  </si>
  <si>
    <t>SA-202280378-RFBPHN</t>
  </si>
  <si>
    <t>SA-202280379</t>
  </si>
  <si>
    <t>SA-202280379-WIRLSVS</t>
  </si>
  <si>
    <t>SA-202280380</t>
  </si>
  <si>
    <t>SA-202280380-WIRLSVS</t>
  </si>
  <si>
    <t>SA-202280381</t>
  </si>
  <si>
    <t>SA-202280381-DVRP</t>
  </si>
  <si>
    <t>SA-202280382</t>
  </si>
  <si>
    <t>SA-202280382-TXTA</t>
  </si>
  <si>
    <t>SA-202280383</t>
  </si>
  <si>
    <t>SA-202280383-WIRLSVS</t>
  </si>
  <si>
    <t>SA-202280384</t>
  </si>
  <si>
    <t>SA-202280384-WIRLSVS</t>
  </si>
  <si>
    <t>SA-202280385</t>
  </si>
  <si>
    <t>SA-202280385-WIRLSVS</t>
  </si>
  <si>
    <t>SA-202280386</t>
  </si>
  <si>
    <t>SA-202280386-DVRP</t>
  </si>
  <si>
    <t>SA-202280387</t>
  </si>
  <si>
    <t>SA-202280387-WIRLSVS</t>
  </si>
  <si>
    <t>SA-202280388</t>
  </si>
  <si>
    <t>SA-202280388-WIRLSVS</t>
  </si>
  <si>
    <t>SA-202280389</t>
  </si>
  <si>
    <t>SA-202280389-SFSV</t>
  </si>
  <si>
    <t>SA-202280390</t>
  </si>
  <si>
    <t>SA-202280390-TXTA</t>
  </si>
  <si>
    <t>SA-202280391</t>
  </si>
  <si>
    <t>SA-202280391-WIRLSVS</t>
  </si>
  <si>
    <t>SA-202280392</t>
  </si>
  <si>
    <t>SA-202280392-WIRLSVS</t>
  </si>
  <si>
    <t>SA-202280393</t>
  </si>
  <si>
    <t>SA-202280393-TXTA</t>
  </si>
  <si>
    <t>SA-202280394</t>
  </si>
  <si>
    <t>SA-202280394-WIRLSVS</t>
  </si>
  <si>
    <t>SA-202280395</t>
  </si>
  <si>
    <t>SA-202280395-WIRLSVS</t>
  </si>
  <si>
    <t>SA-202280396</t>
  </si>
  <si>
    <t>SA-202280396-TXTA</t>
  </si>
  <si>
    <t>SA-202280397</t>
  </si>
  <si>
    <t>SA-202280397-TXTA</t>
  </si>
  <si>
    <t>SA-202280398</t>
  </si>
  <si>
    <t>SA-202280398-TVBX</t>
  </si>
  <si>
    <t>SA-202280399</t>
  </si>
  <si>
    <t>SA-202280399-TVBX</t>
  </si>
  <si>
    <t>SA-202280400</t>
  </si>
  <si>
    <t>SA-202280400-WIRLSVS</t>
  </si>
  <si>
    <t>SA-202280401</t>
  </si>
  <si>
    <t>SA-202280401-WIRLSVS</t>
  </si>
  <si>
    <t>SA-202280402</t>
  </si>
  <si>
    <t>SA-202280402-WIRLSVS</t>
  </si>
  <si>
    <t>SA-202280403</t>
  </si>
  <si>
    <t>SA-202280403-WIRLSVS</t>
  </si>
  <si>
    <t>SA-202280404</t>
  </si>
  <si>
    <t>SA-202280404-WIRLSVS</t>
  </si>
  <si>
    <t>SA-202280405</t>
  </si>
  <si>
    <t>SA-202280405-TXTA</t>
  </si>
  <si>
    <t>SA-202280406</t>
  </si>
  <si>
    <t>SA-202280406-WIRLSVS</t>
  </si>
  <si>
    <t>SA-202280407</t>
  </si>
  <si>
    <t>SA-202280407-TXTA</t>
  </si>
  <si>
    <t>SA-202280408</t>
  </si>
  <si>
    <t>SA-202280408-TXTA</t>
  </si>
  <si>
    <t>SA-202280409</t>
  </si>
  <si>
    <t>SA-202280409-WIRLSVS</t>
  </si>
  <si>
    <t>SA-202280410</t>
  </si>
  <si>
    <t>SA-202280410-WIRLSVS</t>
  </si>
  <si>
    <t>SA-202280411</t>
  </si>
  <si>
    <t>SA-202280411-SFSV</t>
  </si>
  <si>
    <t>SA-202280412</t>
  </si>
  <si>
    <t>SA-202280412-WIRLSVS</t>
  </si>
  <si>
    <t>SA-202280413</t>
  </si>
  <si>
    <t>SA-202280413-WIRLSVS</t>
  </si>
  <si>
    <t>SA-202280414</t>
  </si>
  <si>
    <t>SA-202280414-TXTA</t>
  </si>
  <si>
    <t>SA-202280415</t>
  </si>
  <si>
    <t>SA-202280415-WIRLSVS</t>
  </si>
  <si>
    <t>SA-202280416</t>
  </si>
  <si>
    <t>SA-202280416-WIRLSVS</t>
  </si>
  <si>
    <t>SA-202280417</t>
  </si>
  <si>
    <t>SA-202280417-WIRLSVS</t>
  </si>
  <si>
    <t>SA-202280418</t>
  </si>
  <si>
    <t>SA-202280418-TXTA</t>
  </si>
  <si>
    <t>SA-202280419</t>
  </si>
  <si>
    <t>SA-202280419-TXTA</t>
  </si>
  <si>
    <t>SA-202280420</t>
  </si>
  <si>
    <t>SA-202280420-WIRLSVS</t>
  </si>
  <si>
    <t>SA-202280421</t>
  </si>
  <si>
    <t>SA-202280421-WIRLSVS</t>
  </si>
  <si>
    <t>SA-202280422</t>
  </si>
  <si>
    <t>SA-202280422-WIRLSVS</t>
  </si>
  <si>
    <t>SA-202280423</t>
  </si>
  <si>
    <t>SA-202280423-WIRLSVS</t>
  </si>
  <si>
    <t>SA-202280424</t>
  </si>
  <si>
    <t>SA-202280424-WIRLSVS</t>
  </si>
  <si>
    <t>SA-202280425</t>
  </si>
  <si>
    <t>SA-202280425-WIRLSVS</t>
  </si>
  <si>
    <t>SA-202280426</t>
  </si>
  <si>
    <t>SA-202280426-SFSV</t>
  </si>
  <si>
    <t>SA-202280427</t>
  </si>
  <si>
    <t>SA-202280427-TXTA</t>
  </si>
  <si>
    <t>SA-202280428</t>
  </si>
  <si>
    <t>SA-202280428-NWPHN</t>
  </si>
  <si>
    <t>SA-202280429</t>
  </si>
  <si>
    <t>SA-202280429-WIRLSVS</t>
  </si>
  <si>
    <t>SA-202280430</t>
  </si>
  <si>
    <t>SA-202280430-WIRLSVS</t>
  </si>
  <si>
    <t>SA-202280431</t>
  </si>
  <si>
    <t>SA-202280431-TXTA</t>
  </si>
  <si>
    <t>SA-202280432</t>
  </si>
  <si>
    <t>SA-202280432-WIRLSVS</t>
  </si>
  <si>
    <t>SA-202280433</t>
  </si>
  <si>
    <t>SA-202280433-DVRP</t>
  </si>
  <si>
    <t>SA-202280434</t>
  </si>
  <si>
    <t>SA-202280434-SFSV</t>
  </si>
  <si>
    <t>SA-202280435</t>
  </si>
  <si>
    <t>SA-202280435-SFSV</t>
  </si>
  <si>
    <t>SA-202280436</t>
  </si>
  <si>
    <t>SA-202280436-DVRP</t>
  </si>
  <si>
    <t>SA-202280437</t>
  </si>
  <si>
    <t>SA-202280437-TVBX</t>
  </si>
  <si>
    <t>SA-202280438</t>
  </si>
  <si>
    <t>SA-202280438-WIRLSVS</t>
  </si>
  <si>
    <t>SA-202280439</t>
  </si>
  <si>
    <t>SA-202280439-WIRLSVS</t>
  </si>
  <si>
    <t>SA-202280440</t>
  </si>
  <si>
    <t>SA-202280440-TXTA</t>
  </si>
  <si>
    <t>SA-202280441</t>
  </si>
  <si>
    <t>SA-202280441-TXTA</t>
  </si>
  <si>
    <t>SA-202280442</t>
  </si>
  <si>
    <t>SA-202280442-SFSV</t>
  </si>
  <si>
    <t>SA-202280443</t>
  </si>
  <si>
    <t>SA-202280443-DVRP</t>
  </si>
  <si>
    <t>SA-202280444</t>
  </si>
  <si>
    <t>SA-202280444-TXTA</t>
  </si>
  <si>
    <t>SA-202280445</t>
  </si>
  <si>
    <t>SA-202280445-DVRP</t>
  </si>
  <si>
    <t>SA-202280446</t>
  </si>
  <si>
    <t>SA-202280446-TXTA</t>
  </si>
  <si>
    <t>SA-202280447</t>
  </si>
  <si>
    <t>SA-202280447-TXTA</t>
  </si>
  <si>
    <t>SA-202280448</t>
  </si>
  <si>
    <t>SA-202280448-TXTA</t>
  </si>
  <si>
    <t>SA-202280449</t>
  </si>
  <si>
    <t>SA-202280449-SFSV</t>
  </si>
  <si>
    <t>SA-202280450</t>
  </si>
  <si>
    <t>SA-202280450-TXTA</t>
  </si>
  <si>
    <t>SA-202280451</t>
  </si>
  <si>
    <t>SA-202280451-SFSV</t>
  </si>
  <si>
    <t>SA-202280452</t>
  </si>
  <si>
    <t>SA-202280452-WIRLSVS</t>
  </si>
  <si>
    <t>SA-202280453</t>
  </si>
  <si>
    <t>SA-202280453-DVRP</t>
  </si>
  <si>
    <t>SA-202280454</t>
  </si>
  <si>
    <t>SA-202280454-WIRLSVS</t>
  </si>
  <si>
    <t>SA-202280455</t>
  </si>
  <si>
    <t>SA-202280455-TXTA</t>
  </si>
  <si>
    <t>SA-202280456</t>
  </si>
  <si>
    <t>SA-202280456-TXTA</t>
  </si>
  <si>
    <t>SA-202280457</t>
  </si>
  <si>
    <t>SA-202280457-WIRLSVS</t>
  </si>
  <si>
    <t>SA-202280458</t>
  </si>
  <si>
    <t>SA-202280458-RFBPHN</t>
  </si>
  <si>
    <t>SA-202280459</t>
  </si>
  <si>
    <t>SA-202280459-SFSV</t>
  </si>
  <si>
    <t>SA-202280460</t>
  </si>
  <si>
    <t>SA-202280460-WIRLSVS</t>
  </si>
  <si>
    <t>SA-202280461</t>
  </si>
  <si>
    <t>SA-202280461-WIRLSVS</t>
  </si>
  <si>
    <t>SA-202280462</t>
  </si>
  <si>
    <t>SA-202280462-TXTA</t>
  </si>
  <si>
    <t>SA-202280463</t>
  </si>
  <si>
    <t>SA-202280463-TXTA</t>
  </si>
  <si>
    <t>SA-202280464</t>
  </si>
  <si>
    <t>SA-202280464-TXTA</t>
  </si>
  <si>
    <t>SA-202280465</t>
  </si>
  <si>
    <t>SA-202280465-SFSV</t>
  </si>
  <si>
    <t>SA-202280466</t>
  </si>
  <si>
    <t>SA-202280466-WIRLSVS</t>
  </si>
  <si>
    <t>SA-202280467</t>
  </si>
  <si>
    <t>SA-202280467-WIRLSVS</t>
  </si>
  <si>
    <t>SA-202280468</t>
  </si>
  <si>
    <t>SA-202280468-WIRLSVS</t>
  </si>
  <si>
    <t>SA-202280469</t>
  </si>
  <si>
    <t>SA-202280469-WIRLSVS</t>
  </si>
  <si>
    <t>SA-202280470</t>
  </si>
  <si>
    <t>SA-202280470-WIRLSVS</t>
  </si>
  <si>
    <t>SA-202280471</t>
  </si>
  <si>
    <t>SA-202280471-WIRLSVS</t>
  </si>
  <si>
    <t>SA-202280472</t>
  </si>
  <si>
    <t>SA-202280472-TXTA</t>
  </si>
  <si>
    <t>SA-202280473</t>
  </si>
  <si>
    <t>SA-202280473-WIRLSVS</t>
  </si>
  <si>
    <t>SA-202280474</t>
  </si>
  <si>
    <t>SA-202280474-WIRLSVS</t>
  </si>
  <si>
    <t>SA-202280475</t>
  </si>
  <si>
    <t>SA-202280475-TXTA</t>
  </si>
  <si>
    <t>SA-202280476</t>
  </si>
  <si>
    <t>SA-202280476-DVRP</t>
  </si>
  <si>
    <t>SA-202280477</t>
  </si>
  <si>
    <t>SA-202280477-TXTA</t>
  </si>
  <si>
    <t>SA-202280478</t>
  </si>
  <si>
    <t>SA-202280478-WIRLSVS</t>
  </si>
  <si>
    <t>SA-202280479</t>
  </si>
  <si>
    <t>SA-202280479-WIRLSVS</t>
  </si>
  <si>
    <t>SA-202280480</t>
  </si>
  <si>
    <t>SA-202280480-TXTA</t>
  </si>
  <si>
    <t>SA-202280481</t>
  </si>
  <si>
    <t>SA-202280481-DVRP</t>
  </si>
  <si>
    <t>SA-202280482</t>
  </si>
  <si>
    <t>SA-202280482-TXTA</t>
  </si>
  <si>
    <t>SA-202280483</t>
  </si>
  <si>
    <t>SA-202280483-TVBX</t>
  </si>
  <si>
    <t>SA-202280484</t>
  </si>
  <si>
    <t>SA-202280484-WIRLSVS</t>
  </si>
  <si>
    <t>SA-202280485</t>
  </si>
  <si>
    <t>SA-202280485-WIRLSVS</t>
  </si>
  <si>
    <t>SA-202280486</t>
  </si>
  <si>
    <t>SA-202280486-DVRP</t>
  </si>
  <si>
    <t>SA-202280487</t>
  </si>
  <si>
    <t>SA-202280487-TXTA</t>
  </si>
  <si>
    <t>SA-202280488</t>
  </si>
  <si>
    <t>SA-202280488-WIRLSVS</t>
  </si>
  <si>
    <t>SA-202280489</t>
  </si>
  <si>
    <t>SA-202280489-WIRLSVS</t>
  </si>
  <si>
    <t>SA-202280490</t>
  </si>
  <si>
    <t>SA-202280490-WIRLSVS</t>
  </si>
  <si>
    <t>SA-202280491</t>
  </si>
  <si>
    <t>SA-202280491-RFBPHN</t>
  </si>
  <si>
    <t>SA-202280492</t>
  </si>
  <si>
    <t>SA-202280492-RFBPHN</t>
  </si>
  <si>
    <t>SA-202280493</t>
  </si>
  <si>
    <t>SA-202280493-TXTA</t>
  </si>
  <si>
    <t>SA-202280494</t>
  </si>
  <si>
    <t>SA-202280494-WIRLSVS</t>
  </si>
  <si>
    <t>SA-202280495</t>
  </si>
  <si>
    <t>SA-202280495-DVRP</t>
  </si>
  <si>
    <t>SA-202280496</t>
  </si>
  <si>
    <t>SA-202280496-WIRLSVS</t>
  </si>
  <si>
    <t>SA-202280497</t>
  </si>
  <si>
    <t>SA-202280497-WIRLSVS</t>
  </si>
  <si>
    <t>SA-202280498</t>
  </si>
  <si>
    <t>SA-202280498-WIRLSVS</t>
  </si>
  <si>
    <t>SA-202280499</t>
  </si>
  <si>
    <t>SA-202280499-DVRP</t>
  </si>
  <si>
    <t>SA-202280500</t>
  </si>
  <si>
    <t>SA-202280500-TXTA</t>
  </si>
  <si>
    <t>SA-202280501</t>
  </si>
  <si>
    <t>SA-202280501-TXTA</t>
  </si>
  <si>
    <t>SA-202280502</t>
  </si>
  <si>
    <t>SA-202280502-RFBPHN</t>
  </si>
  <si>
    <t>SA-202280503</t>
  </si>
  <si>
    <t>SA-202280503-TXTA</t>
  </si>
  <si>
    <t>SA-202280504</t>
  </si>
  <si>
    <t>SA-202280504-TXTA</t>
  </si>
  <si>
    <t>SA-202280505</t>
  </si>
  <si>
    <t>SA-202280505-NWPHN</t>
  </si>
  <si>
    <t>SA-202280506</t>
  </si>
  <si>
    <t>SA-202280506-WIRLSVS</t>
  </si>
  <si>
    <t>SA-202280507</t>
  </si>
  <si>
    <t>SA-202280507-WIRLSVS</t>
  </si>
  <si>
    <t>SA-202280508</t>
  </si>
  <si>
    <t>SA-202280508-WIRLSVS</t>
  </si>
  <si>
    <t>SA-202280509</t>
  </si>
  <si>
    <t>SA-202280509-DVRP</t>
  </si>
  <si>
    <t>SA-202280510</t>
  </si>
  <si>
    <t>SA-202280510-TXTA</t>
  </si>
  <si>
    <t>SA-202280511</t>
  </si>
  <si>
    <t>SA-202280511-TXTA</t>
  </si>
  <si>
    <t>SA-202280512</t>
  </si>
  <si>
    <t>SA-202280512-WIRLSVS</t>
  </si>
  <si>
    <t>SA-202280513</t>
  </si>
  <si>
    <t>SA-202280513-TVBX</t>
  </si>
  <si>
    <t>SA-202280514</t>
  </si>
  <si>
    <t>SA-202280514-WIRLSVS</t>
  </si>
  <si>
    <t>SA-202280515</t>
  </si>
  <si>
    <t>SA-202280515-WIRLSVS</t>
  </si>
  <si>
    <t>SA-202280516</t>
  </si>
  <si>
    <t>SA-202280516-WIRLSVS</t>
  </si>
  <si>
    <t>SA-202280517</t>
  </si>
  <si>
    <t>SA-202280517-WIRLSVS</t>
  </si>
  <si>
    <t>SA-202280518</t>
  </si>
  <si>
    <t>SA-202280518-DVRP</t>
  </si>
  <si>
    <t>SA-202280519</t>
  </si>
  <si>
    <t>SA-202280519-WIRLSVS</t>
  </si>
  <si>
    <t>SA-202280520</t>
  </si>
  <si>
    <t>SA-202280520-WIRLSVS</t>
  </si>
  <si>
    <t>SA-202280521</t>
  </si>
  <si>
    <t>SA-202280521-SFSV</t>
  </si>
  <si>
    <t>SA-202280522</t>
  </si>
  <si>
    <t>SA-202280522-WIRLSVS</t>
  </si>
  <si>
    <t>SA-202280523</t>
  </si>
  <si>
    <t>SA-202280523-WIRLSVS</t>
  </si>
  <si>
    <t>SA-202280524</t>
  </si>
  <si>
    <t>SA-202280524-SFSV</t>
  </si>
  <si>
    <t>SA-202280525</t>
  </si>
  <si>
    <t>SA-202280525-WIRLSVS</t>
  </si>
  <si>
    <t>SA-202280526</t>
  </si>
  <si>
    <t>SA-202280526-RFBPHN</t>
  </si>
  <si>
    <t>SA-202280527</t>
  </si>
  <si>
    <t>SA-202280527-TVBX</t>
  </si>
  <si>
    <t>SA-202280528</t>
  </si>
  <si>
    <t>SA-202280528-WIRLSVS</t>
  </si>
  <si>
    <t>SA-202280529</t>
  </si>
  <si>
    <t>SA-202280529-TXTA</t>
  </si>
  <si>
    <t>SA-202280530</t>
  </si>
  <si>
    <t>SA-202280530-WIRLSVS</t>
  </si>
  <si>
    <t>SA-202280531</t>
  </si>
  <si>
    <t>SA-202280531-WIRLSVS</t>
  </si>
  <si>
    <t>SA-202280532</t>
  </si>
  <si>
    <t>SA-202280532-WIRLSVS</t>
  </si>
  <si>
    <t>SA-202280533</t>
  </si>
  <si>
    <t>SA-202280533-TXTA</t>
  </si>
  <si>
    <t>SA-202280534</t>
  </si>
  <si>
    <t>SA-202280534-TXTA</t>
  </si>
  <si>
    <t>SA-202280535</t>
  </si>
  <si>
    <t>SA-202280535-WIRLSVS</t>
  </si>
  <si>
    <t>SA-202280536</t>
  </si>
  <si>
    <t>SA-202280536-TXTA</t>
  </si>
  <si>
    <t>SA-202280537</t>
  </si>
  <si>
    <t>SA-202280537-TXTA</t>
  </si>
  <si>
    <t>SA-202280538</t>
  </si>
  <si>
    <t>SA-202280538-TXTA</t>
  </si>
  <si>
    <t>SA-202280539</t>
  </si>
  <si>
    <t>SA-202280539-TXTA</t>
  </si>
  <si>
    <t>SA-202280540</t>
  </si>
  <si>
    <t>SA-202280540-TXTA</t>
  </si>
  <si>
    <t>SA-202280541</t>
  </si>
  <si>
    <t>SA-202280541-WIRLSVS</t>
  </si>
  <si>
    <t>SA-202280542</t>
  </si>
  <si>
    <t>SA-202280542-WIRLSVS</t>
  </si>
  <si>
    <t>SA-202280543</t>
  </si>
  <si>
    <t>SA-202280543-WIRLSVS</t>
  </si>
  <si>
    <t>SA-202280544</t>
  </si>
  <si>
    <t>SA-202280544-WIRLSVS</t>
  </si>
  <si>
    <t>SA-202280545</t>
  </si>
  <si>
    <t>SA-202280545-WIRLSVS</t>
  </si>
  <si>
    <t>SA-202280546</t>
  </si>
  <si>
    <t>SA-202280546-WIRLSVS</t>
  </si>
  <si>
    <t>SA-202280547</t>
  </si>
  <si>
    <t>SA-202280547-WIRLSVS</t>
  </si>
  <si>
    <t>SA-202280548</t>
  </si>
  <si>
    <t>SA-202280548-WIRLSVS</t>
  </si>
  <si>
    <t>SA-202280549</t>
  </si>
  <si>
    <t>SA-202280549-NWPHN</t>
  </si>
  <si>
    <t>SA-202280550</t>
  </si>
  <si>
    <t>SA-202280550-WIRLSVS</t>
  </si>
  <si>
    <t>SA-202280551</t>
  </si>
  <si>
    <t>SA-202280551-RFBPHN</t>
  </si>
  <si>
    <t>SA-202280552</t>
  </si>
  <si>
    <t>SA-202280552-NWPHN</t>
  </si>
  <si>
    <t>SA-202280553</t>
  </si>
  <si>
    <t>SA-202280553-TXTA</t>
  </si>
  <si>
    <t>SA-202280554</t>
  </si>
  <si>
    <t>SA-202280554-TXTA</t>
  </si>
  <si>
    <t>SA-202280555</t>
  </si>
  <si>
    <t>SA-202280555-SFSV</t>
  </si>
  <si>
    <t>SA-202280556</t>
  </si>
  <si>
    <t>SA-202280556-DVRP</t>
  </si>
  <si>
    <t>SA-202280557</t>
  </si>
  <si>
    <t>SA-202280557-DVRP</t>
  </si>
  <si>
    <t>SA-202280558</t>
  </si>
  <si>
    <t>SA-202280558-DVRP</t>
  </si>
  <si>
    <t>SA-202280559</t>
  </si>
  <si>
    <t>SA-202280559-DVRP</t>
  </si>
  <si>
    <t>SA-202280560</t>
  </si>
  <si>
    <t>SA-202280560-WIRLSVS</t>
  </si>
  <si>
    <t>SA-202280561</t>
  </si>
  <si>
    <t>SA-202280561-TXTA</t>
  </si>
  <si>
    <t>SA-202280562</t>
  </si>
  <si>
    <t>SA-202280562-WIRLSVS</t>
  </si>
  <si>
    <t>SA-202280563</t>
  </si>
  <si>
    <t>SA-202280563-WIRLSVS</t>
  </si>
  <si>
    <t>SA-202280564</t>
  </si>
  <si>
    <t>SA-202280564-WIRLSVS</t>
  </si>
  <si>
    <t>SA-202280565</t>
  </si>
  <si>
    <t>SA-202280565-DVRP</t>
  </si>
  <si>
    <t>SA-202280566</t>
  </si>
  <si>
    <t>SA-202280566-WIRLSVS</t>
  </si>
  <si>
    <t>SA-202280567</t>
  </si>
  <si>
    <t>SA-202280567-WIRLSVS</t>
  </si>
  <si>
    <t>SA-202280568</t>
  </si>
  <si>
    <t>SA-202280568-WIRLSVS</t>
  </si>
  <si>
    <t>SA-202280569</t>
  </si>
  <si>
    <t>SA-202280569-WIRLSVS</t>
  </si>
  <si>
    <t>SA-202280570</t>
  </si>
  <si>
    <t>SA-202280570-WIRLSVS</t>
  </si>
  <si>
    <t>SA-202280571</t>
  </si>
  <si>
    <t>SA-202280571-WIRLSVS</t>
  </si>
  <si>
    <t>SA-202280572</t>
  </si>
  <si>
    <t>SA-202280572-RFBPHN</t>
  </si>
  <si>
    <t>SA-202280573</t>
  </si>
  <si>
    <t>SA-202280573-WIRLSVS</t>
  </si>
  <si>
    <t>SA-202280574</t>
  </si>
  <si>
    <t>SA-202280574-TXTA</t>
  </si>
  <si>
    <t>SA-202280575</t>
  </si>
  <si>
    <t>SA-202280575-TXTA</t>
  </si>
  <si>
    <t>SA-202280576</t>
  </si>
  <si>
    <t>SA-202280576-DVRP</t>
  </si>
  <si>
    <t>SA-202280577</t>
  </si>
  <si>
    <t>SA-202280577-TXTA</t>
  </si>
  <si>
    <t>SA-202280578</t>
  </si>
  <si>
    <t>SA-202280578-TXTA</t>
  </si>
  <si>
    <t>SA-202280579</t>
  </si>
  <si>
    <t>SA-202280579-DVRP</t>
  </si>
  <si>
    <t>SA-202280580</t>
  </si>
  <si>
    <t>SA-202280580-RFBPHN</t>
  </si>
  <si>
    <t>SA-202280581</t>
  </si>
  <si>
    <t>SA-202280581-WIRLSVS</t>
  </si>
  <si>
    <t>SA-202280582</t>
  </si>
  <si>
    <t>SA-202280582-WIRLSVS</t>
  </si>
  <si>
    <t>SA-202280583</t>
  </si>
  <si>
    <t>SA-202280583-WIRLSVS</t>
  </si>
  <si>
    <t>SA-202280584</t>
  </si>
  <si>
    <t>SA-202280584-WIRLSVS</t>
  </si>
  <si>
    <t>SA-202280585</t>
  </si>
  <si>
    <t>SA-202280585-TXTA</t>
  </si>
  <si>
    <t>SA-202280586</t>
  </si>
  <si>
    <t>SA-202280586-SFSV</t>
  </si>
  <si>
    <t>SA-202280587</t>
  </si>
  <si>
    <t>SA-202280587-NWPHN</t>
  </si>
  <si>
    <t>SA-202280588</t>
  </si>
  <si>
    <t>SA-202280588-DVRP</t>
  </si>
  <si>
    <t>SA-202280589</t>
  </si>
  <si>
    <t>SA-202280589-WIRLSVS</t>
  </si>
  <si>
    <t>SA-202280590</t>
  </si>
  <si>
    <t>SA-202280590-WIRLSVS</t>
  </si>
  <si>
    <t>SA-202280591</t>
  </si>
  <si>
    <t>SA-202280591-TXTA</t>
  </si>
  <si>
    <t>SA-202280592</t>
  </si>
  <si>
    <t>SA-202280592-DVRP</t>
  </si>
  <si>
    <t>SA-202280593</t>
  </si>
  <si>
    <t>SA-202280593-WIRLSVS</t>
  </si>
  <si>
    <t>SA-202280594</t>
  </si>
  <si>
    <t>SA-202280594-WIRLSVS</t>
  </si>
  <si>
    <t>SA-202280595</t>
  </si>
  <si>
    <t>SA-202280595-WIRLSVS</t>
  </si>
  <si>
    <t>SA-202280596</t>
  </si>
  <si>
    <t>SA-202280596-WIRLSVS</t>
  </si>
  <si>
    <t>SA-202280597</t>
  </si>
  <si>
    <t>SA-202280597-WIRLSVS</t>
  </si>
  <si>
    <t>SA-202280598</t>
  </si>
  <si>
    <t>SA-202280598-DVRP</t>
  </si>
  <si>
    <t>SA-202280599</t>
  </si>
  <si>
    <t>SA-202280599-NWPHN</t>
  </si>
  <si>
    <t>SA-202280600</t>
  </si>
  <si>
    <t>SA-202280600-TXTA</t>
  </si>
  <si>
    <t>SA-202280601</t>
  </si>
  <si>
    <t>SA-202280601-DVRP</t>
  </si>
  <si>
    <t>SA-202280602</t>
  </si>
  <si>
    <t>SA-202280602-WIRLSVS</t>
  </si>
  <si>
    <t>SA-202280603</t>
  </si>
  <si>
    <t>SA-202280603-WIRLSVS</t>
  </si>
  <si>
    <t>SA-202280604</t>
  </si>
  <si>
    <t>SA-202280604-WIRLSVS</t>
  </si>
  <si>
    <t>SA-202280605</t>
  </si>
  <si>
    <t>SA-202280605-TXTA</t>
  </si>
  <si>
    <t>SA-202280606</t>
  </si>
  <si>
    <t>SA-202280606-RFBPHN</t>
  </si>
  <si>
    <t>SA-202280607</t>
  </si>
  <si>
    <t>SA-202280607-WIRLSVS</t>
  </si>
  <si>
    <t>SA-202280608</t>
  </si>
  <si>
    <t>SA-202280608-WIRLSVS</t>
  </si>
  <si>
    <t>SA-202280609</t>
  </si>
  <si>
    <t>SA-202280609-WIRLSVS</t>
  </si>
  <si>
    <t>SA-202280610</t>
  </si>
  <si>
    <t>SA-202280610-DVRP</t>
  </si>
  <si>
    <t>SA-202280611</t>
  </si>
  <si>
    <t>SA-202280611-TXTA</t>
  </si>
  <si>
    <t>SA-202280612</t>
  </si>
  <si>
    <t>SA-202280612-WIRLSVS</t>
  </si>
  <si>
    <t>SA-202280613</t>
  </si>
  <si>
    <t>SA-202280613-WIRLSVS</t>
  </si>
  <si>
    <t>SA-202280614</t>
  </si>
  <si>
    <t>SA-202280614-TXTA</t>
  </si>
  <si>
    <t>SA-202280615</t>
  </si>
  <si>
    <t>SA-202280615-RFBPHN</t>
  </si>
  <si>
    <t>SA-202280616</t>
  </si>
  <si>
    <t>SA-202280616-WIRLSVS</t>
  </si>
  <si>
    <t>SA-202280617</t>
  </si>
  <si>
    <t>SA-202280617-DVRP</t>
  </si>
  <si>
    <t>SA-202280618</t>
  </si>
  <si>
    <t>SA-202280618-TXTA</t>
  </si>
  <si>
    <t>SA-202280619</t>
  </si>
  <si>
    <t>SA-202280619-RFBPHN</t>
  </si>
  <si>
    <t>SA-202280620</t>
  </si>
  <si>
    <t>SA-202280620-RFBPHN</t>
  </si>
  <si>
    <t>SA-202280621</t>
  </si>
  <si>
    <t>SA-202280621-WIRLSVS</t>
  </si>
  <si>
    <t>SA-202280622</t>
  </si>
  <si>
    <t>SA-202280622-WIRLSVS</t>
  </si>
  <si>
    <t>SA-202280623</t>
  </si>
  <si>
    <t>SA-202280623-WIRLSVS</t>
  </si>
  <si>
    <t>SA-202280624</t>
  </si>
  <si>
    <t>SA-202280624-WIRLSVS</t>
  </si>
  <si>
    <t>SA-202280625</t>
  </si>
  <si>
    <t>SA-202280625-WIRLSVS</t>
  </si>
  <si>
    <t>SA-202280626</t>
  </si>
  <si>
    <t>SA-202280626-WIRLSVS</t>
  </si>
  <si>
    <t>SA-202280627</t>
  </si>
  <si>
    <t>SA-202280627-DVRP</t>
  </si>
  <si>
    <t>SA-202280628</t>
  </si>
  <si>
    <t>SA-202280628-DVRP</t>
  </si>
  <si>
    <t>SA-202280629</t>
  </si>
  <si>
    <t>SA-202280629-DVRP</t>
  </si>
  <si>
    <t>SA-202280630</t>
  </si>
  <si>
    <t>SA-202280630-DVRP</t>
  </si>
  <si>
    <t>SA-202280631</t>
  </si>
  <si>
    <t>SA-202280631-SFSV</t>
  </si>
  <si>
    <t>SA-202280632</t>
  </si>
  <si>
    <t>SA-202280632-SFSV</t>
  </si>
  <si>
    <t>SA-202280633</t>
  </si>
  <si>
    <t>SA-202280633-DVRP</t>
  </si>
  <si>
    <t>SA-202280634</t>
  </si>
  <si>
    <t>SA-202280634-WIRLSVS</t>
  </si>
  <si>
    <t>SA-202280635</t>
  </si>
  <si>
    <t>SA-202280635-WIRLSVS</t>
  </si>
  <si>
    <t>SA-202280636</t>
  </si>
  <si>
    <t>SA-202280636-WIRLSVS</t>
  </si>
  <si>
    <t>SA-202280637</t>
  </si>
  <si>
    <t>SA-202280637-WIRLSVS</t>
  </si>
  <si>
    <t>SA-202280638</t>
  </si>
  <si>
    <t>SA-202280638-TXTA</t>
  </si>
  <si>
    <t>SA-202280639</t>
  </si>
  <si>
    <t>SA-202280639-RFBPHN</t>
  </si>
  <si>
    <t>SA-202280640</t>
  </si>
  <si>
    <t>SA-202280640-NWPHN</t>
  </si>
  <si>
    <t>SA-202280641</t>
  </si>
  <si>
    <t>SA-202280641-WIRLSVS</t>
  </si>
  <si>
    <t>SA-202280642</t>
  </si>
  <si>
    <t>SA-202280642-WIRLSVS</t>
  </si>
  <si>
    <t>SA-202280643</t>
  </si>
  <si>
    <t>SA-202280643-WIRLSVS</t>
  </si>
  <si>
    <t>SA-202280644</t>
  </si>
  <si>
    <t>SA-202280644-WIRLSVS</t>
  </si>
  <si>
    <t>SA-202280645</t>
  </si>
  <si>
    <t>SA-202280645-WIRLSVS</t>
  </si>
  <si>
    <t>SA-202280646</t>
  </si>
  <si>
    <t>SA-202280646-TXTA</t>
  </si>
  <si>
    <t>SA-202280647</t>
  </si>
  <si>
    <t>SA-202280647-TXTA</t>
  </si>
  <si>
    <t>SA-202280648</t>
  </si>
  <si>
    <t>SA-202280648-DVRP</t>
  </si>
  <si>
    <t>SA-202280649</t>
  </si>
  <si>
    <t>SA-202280649-DVRP</t>
  </si>
  <si>
    <t>SA-202280650</t>
  </si>
  <si>
    <t>SA-202280650-WIRLSVS</t>
  </si>
  <si>
    <t>SA-202280651</t>
  </si>
  <si>
    <t>SA-202280651-WIRLSVS</t>
  </si>
  <si>
    <t>SA-202280652</t>
  </si>
  <si>
    <t>SA-202280652-WIRLSVS</t>
  </si>
  <si>
    <t>SA-202280653</t>
  </si>
  <si>
    <t>SA-202280653-SFSV</t>
  </si>
  <si>
    <t>SA-202280654</t>
  </si>
  <si>
    <t>SA-202280654-SFSV</t>
  </si>
  <si>
    <t>SA-202280655</t>
  </si>
  <si>
    <t>SA-202280655-TXTA</t>
  </si>
  <si>
    <t>SA-202280656</t>
  </si>
  <si>
    <t>SA-202280656-WIRLSVS</t>
  </si>
  <si>
    <t>SA-202280657</t>
  </si>
  <si>
    <t>SA-202280657-TXTA</t>
  </si>
  <si>
    <t>SA-202280658</t>
  </si>
  <si>
    <t>SA-202280658-TXTA</t>
  </si>
  <si>
    <t>SA-202280659</t>
  </si>
  <si>
    <t>SA-202280659-TXTA</t>
  </si>
  <si>
    <t>SA-202280660</t>
  </si>
  <si>
    <t>SA-202280660-DVRP</t>
  </si>
  <si>
    <t>SA-202280661</t>
  </si>
  <si>
    <t>SA-202280661-WIRLSVS</t>
  </si>
  <si>
    <t>SA-202280662</t>
  </si>
  <si>
    <t>SA-202280662-WIRLSVS</t>
  </si>
  <si>
    <t>SA-202280663</t>
  </si>
  <si>
    <t>SA-202280663-WIRLSVS</t>
  </si>
  <si>
    <t>SA-202280664</t>
  </si>
  <si>
    <t>SA-202280664-WIRLSVS</t>
  </si>
  <si>
    <t>SA-202280665</t>
  </si>
  <si>
    <t>SA-202280665-WIRLSVS</t>
  </si>
  <si>
    <t>SA-202280666</t>
  </si>
  <si>
    <t>SA-202280666-TXTA</t>
  </si>
  <si>
    <t>SA-202280667</t>
  </si>
  <si>
    <t>SA-202280667-TXTA</t>
  </si>
  <si>
    <t>SA-202280668</t>
  </si>
  <si>
    <t>SA-202280668-WIRLSVS</t>
  </si>
  <si>
    <t>SA-202280669</t>
  </si>
  <si>
    <t>SA-202280669-WIRLSVS</t>
  </si>
  <si>
    <t>SA-202280670</t>
  </si>
  <si>
    <t>SA-202280670-TXTA</t>
  </si>
  <si>
    <t>SA-202280671</t>
  </si>
  <si>
    <t>SA-202280671-DVRP</t>
  </si>
  <si>
    <t>SA-202280672</t>
  </si>
  <si>
    <t>SA-202280672-WIRLSVS</t>
  </si>
  <si>
    <t>SA-202280673</t>
  </si>
  <si>
    <t>SA-202280673-TXTA</t>
  </si>
  <si>
    <t>SA-202280674</t>
  </si>
  <si>
    <t>SA-202280674-TXTA</t>
  </si>
  <si>
    <t>SA-202280675</t>
  </si>
  <si>
    <t>SA-202280675-TXTA</t>
  </si>
  <si>
    <t>SA-202280676</t>
  </si>
  <si>
    <t>SA-202280676-TXTA</t>
  </si>
  <si>
    <t>SA-202280677</t>
  </si>
  <si>
    <t>SA-202280677-TXTA</t>
  </si>
  <si>
    <t>SA-202280678</t>
  </si>
  <si>
    <t>SA-202280678-WIRLSVS</t>
  </si>
  <si>
    <t>SA-202280679</t>
  </si>
  <si>
    <t>SA-202280679-WIRLSVS</t>
  </si>
  <si>
    <t>SA-202280680</t>
  </si>
  <si>
    <t>SA-202280680-TXTA</t>
  </si>
  <si>
    <t>SA-202280681</t>
  </si>
  <si>
    <t>SA-202280681-TVBX</t>
  </si>
  <si>
    <t>SA-202280682</t>
  </si>
  <si>
    <t>SA-202280682-WIRLSVS</t>
  </si>
  <si>
    <t>SA-202280683</t>
  </si>
  <si>
    <t>SA-202280683-WIRLSVS</t>
  </si>
  <si>
    <t>SA-202280684</t>
  </si>
  <si>
    <t>SA-202280684-TXTA</t>
  </si>
  <si>
    <t>SA-202280685</t>
  </si>
  <si>
    <t>SA-202280685-TXTA</t>
  </si>
  <si>
    <t>SA-202280686</t>
  </si>
  <si>
    <t>SA-202280686-TXTA</t>
  </si>
  <si>
    <t>SA-202280687</t>
  </si>
  <si>
    <t>SA-202280687-TXTA</t>
  </si>
  <si>
    <t>SA-202280688</t>
  </si>
  <si>
    <t>SA-202280688-DVRP</t>
  </si>
  <si>
    <t>SA-202280689</t>
  </si>
  <si>
    <t>SA-202280689-WIRLSVS</t>
  </si>
  <si>
    <t>SA-202280690</t>
  </si>
  <si>
    <t>SA-202280690-TXTA</t>
  </si>
  <si>
    <t>SA-202280691</t>
  </si>
  <si>
    <t>SA-202280691-TXTA</t>
  </si>
  <si>
    <t>SA-202280692</t>
  </si>
  <si>
    <t>SA-202280692-TXTA</t>
  </si>
  <si>
    <t>SA-202280693</t>
  </si>
  <si>
    <t>SA-202280693-TXTA</t>
  </si>
  <si>
    <t>SA-202280694</t>
  </si>
  <si>
    <t>SA-202280694-TXTA</t>
  </si>
  <si>
    <t>SA-202280695</t>
  </si>
  <si>
    <t>SA-202280695-WIRLSVS</t>
  </si>
  <si>
    <t>SA-202280696</t>
  </si>
  <si>
    <t>SA-202280696-DVRP</t>
  </si>
  <si>
    <t>SA-202280697</t>
  </si>
  <si>
    <t>SA-202280697-TXTA</t>
  </si>
  <si>
    <t>SA-202280698</t>
  </si>
  <si>
    <t>SA-202280698-WIRLSVS</t>
  </si>
  <si>
    <t>SA-202280699</t>
  </si>
  <si>
    <t>SA-202280699-WIRLSVS</t>
  </si>
  <si>
    <t>SA-202280700</t>
  </si>
  <si>
    <t>SA-202280700-SFSV</t>
  </si>
  <si>
    <t>SA-202280701</t>
  </si>
  <si>
    <t>SA-202280701-NWPHN</t>
  </si>
  <si>
    <t>SA-202280702</t>
  </si>
  <si>
    <t>SA-202280702-WIRLSVS</t>
  </si>
  <si>
    <t>SA-202280703</t>
  </si>
  <si>
    <t>SA-202280703-TXTA</t>
  </si>
  <si>
    <t>SA-202280704</t>
  </si>
  <si>
    <t>SA-202280704-TXTA</t>
  </si>
  <si>
    <t>SA-202280705</t>
  </si>
  <si>
    <t>SA-202280705-WIRLSVS</t>
  </si>
  <si>
    <t>SA-202280706</t>
  </si>
  <si>
    <t>SA-202280706-WIRLSVS</t>
  </si>
  <si>
    <t>SA-202280707</t>
  </si>
  <si>
    <t>SA-202280707-WIRLSVS</t>
  </si>
  <si>
    <t>SA-202280708</t>
  </si>
  <si>
    <t>SA-202280708-WIRLSVS</t>
  </si>
  <si>
    <t>SA-202280709</t>
  </si>
  <si>
    <t>SA-202280709-WIRLSVS</t>
  </si>
  <si>
    <t>SA-202280710</t>
  </si>
  <si>
    <t>SA-202280710-RFBPHN</t>
  </si>
  <si>
    <t>SA-202280711</t>
  </si>
  <si>
    <t>SA-202280711-NWPHN</t>
  </si>
  <si>
    <t>SA-202280712</t>
  </si>
  <si>
    <t>SA-202280712-RFBPHN</t>
  </si>
  <si>
    <t>SA-202280713</t>
  </si>
  <si>
    <t>SA-202280713-WIRLSVS</t>
  </si>
  <si>
    <t>SA-202280714</t>
  </si>
  <si>
    <t>SA-202280714-WIRLSVS</t>
  </si>
  <si>
    <t>SA-202280715</t>
  </si>
  <si>
    <t>SA-202280715-RFBPHN</t>
  </si>
  <si>
    <t>SA-202280716</t>
  </si>
  <si>
    <t>SA-202280716-RFBPHN</t>
  </si>
  <si>
    <t>SA-202280717</t>
  </si>
  <si>
    <t>SA-202280717-WIRLSVS</t>
  </si>
  <si>
    <t>SA-202280718</t>
  </si>
  <si>
    <t>SA-202280718-TVBX</t>
  </si>
  <si>
    <t>SA-202280719</t>
  </si>
  <si>
    <t>SA-202280719-NWPHN</t>
  </si>
  <si>
    <t>SA-202280720</t>
  </si>
  <si>
    <t>SA-202280720-TXTA</t>
  </si>
  <si>
    <t>SA-202280721</t>
  </si>
  <si>
    <t>SA-202280721-TXTA</t>
  </si>
  <si>
    <t>SA-202280722</t>
  </si>
  <si>
    <t>SA-202280722-TVBX</t>
  </si>
  <si>
    <t>SA-202280723</t>
  </si>
  <si>
    <t>SA-202280723-SFSV</t>
  </si>
  <si>
    <t>SA-202280724</t>
  </si>
  <si>
    <t>SA-202280724-RFBPHN</t>
  </si>
  <si>
    <t>SA-202280725</t>
  </si>
  <si>
    <t>SA-202280725-WIRLSVS</t>
  </si>
  <si>
    <t>SA-202280726</t>
  </si>
  <si>
    <t>SA-202280726-WIRLSVS</t>
  </si>
  <si>
    <t>SA-202280727</t>
  </si>
  <si>
    <t>SA-202280727-WIRLSVS</t>
  </si>
  <si>
    <t>SA-202280728</t>
  </si>
  <si>
    <t>SA-202280728-WIRLSVS</t>
  </si>
  <si>
    <t>SA-202280729</t>
  </si>
  <si>
    <t>SA-202280729-TXTA</t>
  </si>
  <si>
    <t>SA-202280730</t>
  </si>
  <si>
    <t>SA-202280730-TXTA</t>
  </si>
  <si>
    <t>SA-202280731</t>
  </si>
  <si>
    <t>SA-202280731-TXTA</t>
  </si>
  <si>
    <t>SA-202280732</t>
  </si>
  <si>
    <t>SA-202280732-WIRLSVS</t>
  </si>
  <si>
    <t>SA-202280733</t>
  </si>
  <si>
    <t>SA-202280733-WIRLSVS</t>
  </si>
  <si>
    <t>SA-202280734</t>
  </si>
  <si>
    <t>SA-202280734-WIRLSVS</t>
  </si>
  <si>
    <t>SA-202280735</t>
  </si>
  <si>
    <t>SA-202280735-WIRLSVS</t>
  </si>
  <si>
    <t>SA-202280736</t>
  </si>
  <si>
    <t>SA-202280736-WIRLSVS</t>
  </si>
  <si>
    <t>SA-202280737</t>
  </si>
  <si>
    <t>SA-202280737-WIRLSVS</t>
  </si>
  <si>
    <t>SA-202280738</t>
  </si>
  <si>
    <t>SA-202280738-DVRP</t>
  </si>
  <si>
    <t>SA-202280739</t>
  </si>
  <si>
    <t>SA-202280739-DVRP</t>
  </si>
  <si>
    <t>SA-202280740</t>
  </si>
  <si>
    <t>SA-202280740-TXTA</t>
  </si>
  <si>
    <t>SA-202280741</t>
  </si>
  <si>
    <t>SA-202280741-WIRLSVS</t>
  </si>
  <si>
    <t>SA-202280742</t>
  </si>
  <si>
    <t>SA-202280742-NWPHN</t>
  </si>
  <si>
    <t>SA-202280743</t>
  </si>
  <si>
    <t>SA-202280743-WIRLSVS</t>
  </si>
  <si>
    <t>SA-202280744</t>
  </si>
  <si>
    <t>SA-202280744-WIRLSVS</t>
  </si>
  <si>
    <t>SA-202280745</t>
  </si>
  <si>
    <t>SA-202280745-SFSV</t>
  </si>
  <si>
    <t>SA-202280746</t>
  </si>
  <si>
    <t>SA-202280746-DVRP</t>
  </si>
  <si>
    <t>SA-202280747</t>
  </si>
  <si>
    <t>SA-202280747-DVRP</t>
  </si>
  <si>
    <t>SA-202280748</t>
  </si>
  <si>
    <t>SA-202280748-TXTA</t>
  </si>
  <si>
    <t>SA-202280749</t>
  </si>
  <si>
    <t>SA-202280749-RFBPHN</t>
  </si>
  <si>
    <t>SA-202280750</t>
  </si>
  <si>
    <t>SA-202280750-TXTA</t>
  </si>
  <si>
    <t>SA-202280751</t>
  </si>
  <si>
    <t>SA-202280751-TXTA</t>
  </si>
  <si>
    <t>SA-202280752</t>
  </si>
  <si>
    <t>SA-202280752-WIRLSVS</t>
  </si>
  <si>
    <t>SA-202280753</t>
  </si>
  <si>
    <t>SA-202280753-WIRLSVS</t>
  </si>
  <si>
    <t>SA-202280754</t>
  </si>
  <si>
    <t>SA-202280754-WIRLSVS</t>
  </si>
  <si>
    <t>SA-202280755</t>
  </si>
  <si>
    <t>SA-202280755-SFSV</t>
  </si>
  <si>
    <t>SA-202280756</t>
  </si>
  <si>
    <t>SA-202280756-WIRLSVS</t>
  </si>
  <si>
    <t>SA-202280757</t>
  </si>
  <si>
    <t>SA-202280757-SFSV</t>
  </si>
  <si>
    <t>SA-202280758</t>
  </si>
  <si>
    <t>SA-202280758-WIRLSVS</t>
  </si>
  <si>
    <t>SA-202280759</t>
  </si>
  <si>
    <t>SA-202280759-TXTA</t>
  </si>
  <si>
    <t>SA-202280760</t>
  </si>
  <si>
    <t>SA-202280760-WIRLSVS</t>
  </si>
  <si>
    <t>SA-202280761</t>
  </si>
  <si>
    <t>SA-202280761-TXTA</t>
  </si>
  <si>
    <t>SA-202280762</t>
  </si>
  <si>
    <t>SA-202280762-SFSV</t>
  </si>
  <si>
    <t>SA-202280763</t>
  </si>
  <si>
    <t>SA-202280763-WIRLSVS</t>
  </si>
  <si>
    <t>SA-202280764</t>
  </si>
  <si>
    <t>SA-202280764-TXTA</t>
  </si>
  <si>
    <t>SA-202280765</t>
  </si>
  <si>
    <t>SA-202280765-RFBPHN</t>
  </si>
  <si>
    <t>SA-202280766</t>
  </si>
  <si>
    <t>SA-202280766-WIRLSVS</t>
  </si>
  <si>
    <t>SA-202280767</t>
  </si>
  <si>
    <t>SA-202280767-WIRLSVS</t>
  </si>
  <si>
    <t>SA-202280768</t>
  </si>
  <si>
    <t>SA-202280768-TVBX</t>
  </si>
  <si>
    <t>SA-202280769</t>
  </si>
  <si>
    <t>SA-202280769-TXTA</t>
  </si>
  <si>
    <t>SA-202280770</t>
  </si>
  <si>
    <t>SA-202280770-SFSV</t>
  </si>
  <si>
    <t>SA-202280771</t>
  </si>
  <si>
    <t>SA-202280771-WIRLSVS</t>
  </si>
  <si>
    <t>SA-202280772</t>
  </si>
  <si>
    <t>SA-202280772-DVRP</t>
  </si>
  <si>
    <t>SA-202280773</t>
  </si>
  <si>
    <t>SA-202280773-WIRLSVS</t>
  </si>
  <si>
    <t>SA-202280774</t>
  </si>
  <si>
    <t>SA-202280774-TXTA</t>
  </si>
  <si>
    <t>SA-202280775</t>
  </si>
  <si>
    <t>SA-202280775-RFBPHN</t>
  </si>
  <si>
    <t>SA-202280776</t>
  </si>
  <si>
    <t>SA-202280776-WIRLSVS</t>
  </si>
  <si>
    <t>SA-202280777</t>
  </si>
  <si>
    <t>SA-202280777-WIRLSVS</t>
  </si>
  <si>
    <t>SA-202280778</t>
  </si>
  <si>
    <t>SA-202280778-TXTA</t>
  </si>
  <si>
    <t>SA-202280779</t>
  </si>
  <si>
    <t>SA-202280779-TXTA</t>
  </si>
  <si>
    <t>SA-202280780</t>
  </si>
  <si>
    <t>SA-202280780-TXTA</t>
  </si>
  <si>
    <t>SA-202280781</t>
  </si>
  <si>
    <t>SA-202280781-WIRLSVS</t>
  </si>
  <si>
    <t>SA-202280782</t>
  </si>
  <si>
    <t>SA-202280782-TXTA</t>
  </si>
  <si>
    <t>SA-202280783</t>
  </si>
  <si>
    <t>SA-202280783-TXTA</t>
  </si>
  <si>
    <t>SA-202280784</t>
  </si>
  <si>
    <t>SA-202280784-WIRLSVS</t>
  </si>
  <si>
    <t>SA-202280785</t>
  </si>
  <si>
    <t>SA-202280785-WIRLSVS</t>
  </si>
  <si>
    <t>SA-202280786</t>
  </si>
  <si>
    <t>SA-202280786-WIRLSVS</t>
  </si>
  <si>
    <t>SA-202280787</t>
  </si>
  <si>
    <t>SA-202280787-WIRLSVS</t>
  </si>
  <si>
    <t>SA-202280788</t>
  </si>
  <si>
    <t>SA-202280788-WIRLSVS</t>
  </si>
  <si>
    <t>SA-202280789</t>
  </si>
  <si>
    <t>SA-202280789-TXTA</t>
  </si>
  <si>
    <t>SA-202280790</t>
  </si>
  <si>
    <t>SA-202280790-DVRP</t>
  </si>
  <si>
    <t>SA-202280791</t>
  </si>
  <si>
    <t>SA-202280791-TXTA</t>
  </si>
  <si>
    <t>SA-202280792</t>
  </si>
  <si>
    <t>SA-202280792-DVRP</t>
  </si>
  <si>
    <t>SA-202280793</t>
  </si>
  <si>
    <t>SA-202280793-WIRLSVS</t>
  </si>
  <si>
    <t>SA-202280794</t>
  </si>
  <si>
    <t>SA-202280794-RFBPHN</t>
  </si>
  <si>
    <t>SA-202280795</t>
  </si>
  <si>
    <t>SA-202280795-WIRLSVS</t>
  </si>
  <si>
    <t>SA-202280796</t>
  </si>
  <si>
    <t>SA-202280796-WIRLSVS</t>
  </si>
  <si>
    <t>SA-202280797</t>
  </si>
  <si>
    <t>SA-202280797-TXTA</t>
  </si>
  <si>
    <t>SA-202280798</t>
  </si>
  <si>
    <t>SA-202280798-TXTA</t>
  </si>
  <si>
    <t>SA-202280799</t>
  </si>
  <si>
    <t>SA-202280799-DVRP</t>
  </si>
  <si>
    <t>SA-202280800</t>
  </si>
  <si>
    <t>SA-202280800-RFBPHN</t>
  </si>
  <si>
    <t>SA-202280801</t>
  </si>
  <si>
    <t>SA-202280801-TXTA</t>
  </si>
  <si>
    <t>SA-202280802</t>
  </si>
  <si>
    <t>SA-202280802-TXTA</t>
  </si>
  <si>
    <t>SA-202280803</t>
  </si>
  <si>
    <t>SA-202280803-TXTA</t>
  </si>
  <si>
    <t>SA-202280804</t>
  </si>
  <si>
    <t>SA-202280804-SFSV</t>
  </si>
  <si>
    <t>SA-202280805</t>
  </si>
  <si>
    <t>SA-202280805-TXTA</t>
  </si>
  <si>
    <t>SA-202280806</t>
  </si>
  <si>
    <t>SA-202280806-WIRLSVS</t>
  </si>
  <si>
    <t>SA-202280807</t>
  </si>
  <si>
    <t>SA-202280807-WIRLSVS</t>
  </si>
  <si>
    <t>SA-202280808</t>
  </si>
  <si>
    <t>SA-202280808-WIRLSVS</t>
  </si>
  <si>
    <t>SA-202280809</t>
  </si>
  <si>
    <t>SA-202280809-TXTA</t>
  </si>
  <si>
    <t>SA-202280810</t>
  </si>
  <si>
    <t>SA-202280810-WIRLSVS</t>
  </si>
  <si>
    <t>SA-202280811</t>
  </si>
  <si>
    <t>SA-202280811-SFSV</t>
  </si>
  <si>
    <t>SA-202280812</t>
  </si>
  <si>
    <t>SA-202280812-NWPHN</t>
  </si>
  <si>
    <t>SA-202280813</t>
  </si>
  <si>
    <t>SA-202280813-WIRLSVS</t>
  </si>
  <si>
    <t>SA-202280814</t>
  </si>
  <si>
    <t>SA-202280814-WIRLSVS</t>
  </si>
  <si>
    <t>SA-202280815</t>
  </si>
  <si>
    <t>SA-202280815-RFBPHN</t>
  </si>
  <si>
    <t>SA-202280816</t>
  </si>
  <si>
    <t>SA-202280816-WIRLSVS</t>
  </si>
  <si>
    <t>SA-202280817</t>
  </si>
  <si>
    <t>SA-202280817-TXTA</t>
  </si>
  <si>
    <t>SA-202280818</t>
  </si>
  <si>
    <t>SA-202280818-WIRLSVS</t>
  </si>
  <si>
    <t>SA-202280819</t>
  </si>
  <si>
    <t>SA-202280819-WIRLSVS</t>
  </si>
  <si>
    <t>SA-202280820</t>
  </si>
  <si>
    <t>SA-202280820-TXTA</t>
  </si>
  <si>
    <t>SA-202280821</t>
  </si>
  <si>
    <t>SA-202280821-NWPHN</t>
  </si>
  <si>
    <t>SA-202280822</t>
  </si>
  <si>
    <t>SA-202280822-DVRP</t>
  </si>
  <si>
    <t>SA-202280823</t>
  </si>
  <si>
    <t>SA-202280823-DVRP</t>
  </si>
  <si>
    <t>SA-202280824</t>
  </si>
  <si>
    <t>SA-202280824-TXTA</t>
  </si>
  <si>
    <t>SA-202280825</t>
  </si>
  <si>
    <t>SA-202280825-RFBPHN</t>
  </si>
  <si>
    <t>SA-202280826</t>
  </si>
  <si>
    <t>SA-202280826-TXTA</t>
  </si>
  <si>
    <t>SA-202280827</t>
  </si>
  <si>
    <t>SA-202280827-TXTA</t>
  </si>
  <si>
    <t>SA-202280828</t>
  </si>
  <si>
    <t>SA-202280828-WIRLSVS</t>
  </si>
  <si>
    <t>SA-202280829</t>
  </si>
  <si>
    <t>SA-202280829-WIRLSVS</t>
  </si>
  <si>
    <t>SA-202280830</t>
  </si>
  <si>
    <t>SA-202280830-WIRLSVS</t>
  </si>
  <si>
    <t>SA-202280831</t>
  </si>
  <si>
    <t>SA-202280831-SFSV</t>
  </si>
  <si>
    <t>SA-202280832</t>
  </si>
  <si>
    <t>SA-202280832-WIRLSVS</t>
  </si>
  <si>
    <t>SA-202280833</t>
  </si>
  <si>
    <t>SA-202280833-SFSV</t>
  </si>
  <si>
    <t>SA-202280834</t>
  </si>
  <si>
    <t>SA-202280834-WIRLSVS</t>
  </si>
  <si>
    <t>SA-202280835</t>
  </si>
  <si>
    <t>SA-202280835-TXTA</t>
  </si>
  <si>
    <t>SA-202280836</t>
  </si>
  <si>
    <t>SA-202280836-WIRLSVS</t>
  </si>
  <si>
    <t>SA-202280837</t>
  </si>
  <si>
    <t>SA-202280837-TXTA</t>
  </si>
  <si>
    <t>SA-202280838</t>
  </si>
  <si>
    <t>SA-202280838-SFSV</t>
  </si>
  <si>
    <t>SA-202280839</t>
  </si>
  <si>
    <t>SA-202280839-WIRLSVS</t>
  </si>
  <si>
    <t>SA-202280840</t>
  </si>
  <si>
    <t>SA-202280840-TXTA</t>
  </si>
  <si>
    <t>SA-202280841</t>
  </si>
  <si>
    <t>SA-202280841-RFBPHN</t>
  </si>
  <si>
    <t>SA-202280842</t>
  </si>
  <si>
    <t>SA-202280842-WIRLSVS</t>
  </si>
  <si>
    <t>SA-202280843</t>
  </si>
  <si>
    <t>SA-202280843-WIRLSVS</t>
  </si>
  <si>
    <t>SA-202280844</t>
  </si>
  <si>
    <t>SA-202280844-TVBX</t>
  </si>
  <si>
    <t>SA-202280845</t>
  </si>
  <si>
    <t>SA-202280845-TXTA</t>
  </si>
  <si>
    <t>SA-202280846</t>
  </si>
  <si>
    <t>SA-202280846-SFSV</t>
  </si>
  <si>
    <t>SA-202280847</t>
  </si>
  <si>
    <t>SA-202280847-WIRLSVS</t>
  </si>
  <si>
    <t>SA-202280848</t>
  </si>
  <si>
    <t>SA-202280848-DVRP</t>
  </si>
  <si>
    <t>SA-202280849</t>
  </si>
  <si>
    <t>SA-202280849-WIRLSVS</t>
  </si>
  <si>
    <t>SA-202280850</t>
  </si>
  <si>
    <t>SA-202280850-TXTA</t>
  </si>
  <si>
    <t>SA-202280851</t>
  </si>
  <si>
    <t>SA-202280851-RFBPHN</t>
  </si>
  <si>
    <t>SA-202280852</t>
  </si>
  <si>
    <t>SA-202280852-WIRLSVS</t>
  </si>
  <si>
    <t>SA-202280853</t>
  </si>
  <si>
    <t>SA-202280853-TXTA</t>
  </si>
  <si>
    <t>SA-202280854</t>
  </si>
  <si>
    <t>SA-202280854-DVRP</t>
  </si>
  <si>
    <t>SA-202280855</t>
  </si>
  <si>
    <t>SA-202280855-WIRLSVS</t>
  </si>
  <si>
    <t>SA-202280856</t>
  </si>
  <si>
    <t>SA-202280856-TXTA</t>
  </si>
  <si>
    <t>SA-202280857</t>
  </si>
  <si>
    <t>SA-202280857-TXTA</t>
  </si>
  <si>
    <t>SA-202280858</t>
  </si>
  <si>
    <t>SA-202280858-TXTA</t>
  </si>
  <si>
    <t>SA-202280859</t>
  </si>
  <si>
    <t>SA-202280859-TXTA</t>
  </si>
  <si>
    <t>SA-202280860</t>
  </si>
  <si>
    <t>SA-202280860-TXTA</t>
  </si>
  <si>
    <t>SA-202280861</t>
  </si>
  <si>
    <t>SA-202280861-WIRLSVS</t>
  </si>
  <si>
    <t>SA-202280862</t>
  </si>
  <si>
    <t>SA-202280862-WIRLSVS</t>
  </si>
  <si>
    <t>SA-202280863</t>
  </si>
  <si>
    <t>SA-202280863-TXTA</t>
  </si>
  <si>
    <t>SA-202280864</t>
  </si>
  <si>
    <t>SA-202280864-TVBX</t>
  </si>
  <si>
    <t>SA-202280865</t>
  </si>
  <si>
    <t>SA-202280865-WIRLSVS</t>
  </si>
  <si>
    <t>SA-202280866</t>
  </si>
  <si>
    <t>SA-202280866-WIRLSVS</t>
  </si>
  <si>
    <t>SA-202280867</t>
  </si>
  <si>
    <t>SA-202280867-TXTA</t>
  </si>
  <si>
    <t>SA-202280868</t>
  </si>
  <si>
    <t>SA-202280868-TXTA</t>
  </si>
  <si>
    <t>SA-202280869</t>
  </si>
  <si>
    <t>SA-202280869-TXTA</t>
  </si>
  <si>
    <t>SA-202280870</t>
  </si>
  <si>
    <t>SA-202280870-TXTA</t>
  </si>
  <si>
    <t>SA-202280871</t>
  </si>
  <si>
    <t>SA-202280871-DVRP</t>
  </si>
  <si>
    <t>SA-202280872</t>
  </si>
  <si>
    <t>SA-202280872-WIRLSVS</t>
  </si>
  <si>
    <t>SA-202280873</t>
  </si>
  <si>
    <t>SA-202280873-TXTA</t>
  </si>
  <si>
    <t>SA-202280874</t>
  </si>
  <si>
    <t>SA-202280874-TXTA</t>
  </si>
  <si>
    <t>SA-202280875</t>
  </si>
  <si>
    <t>SA-202280875-WIRLSVS</t>
  </si>
  <si>
    <t>SA-202280876</t>
  </si>
  <si>
    <t>SA-202280876-WIRLSVS</t>
  </si>
  <si>
    <t>SA-202280877</t>
  </si>
  <si>
    <t>SA-202280877-WIRLSVS</t>
  </si>
  <si>
    <t>SA-202280878</t>
  </si>
  <si>
    <t>SA-202280878-DVRP</t>
  </si>
  <si>
    <t>SA-202280879</t>
  </si>
  <si>
    <t>SA-202280879-WIRLSVS</t>
  </si>
  <si>
    <t>SA-202280880</t>
  </si>
  <si>
    <t>SA-202280880-WIRLSVS</t>
  </si>
  <si>
    <t>SA-202280881</t>
  </si>
  <si>
    <t>SA-202280881-SFSV</t>
  </si>
  <si>
    <t>SA-202280882</t>
  </si>
  <si>
    <t>SA-202280882-TXTA</t>
  </si>
  <si>
    <t>SA-202280883</t>
  </si>
  <si>
    <t>SA-202280883-WIRLSVS</t>
  </si>
  <si>
    <t>SA-202280884</t>
  </si>
  <si>
    <t>SA-202280884-WIRLSVS</t>
  </si>
  <si>
    <t>SA-202280885</t>
  </si>
  <si>
    <t>SA-202280885-TXTA</t>
  </si>
  <si>
    <t>SA-202280886</t>
  </si>
  <si>
    <t>SA-202280886-WIRLSVS</t>
  </si>
  <si>
    <t>SA-202280887</t>
  </si>
  <si>
    <t>SA-202280887-WIRLSVS</t>
  </si>
  <si>
    <t>SA-202280888</t>
  </si>
  <si>
    <t>SA-202280888-TXTA</t>
  </si>
  <si>
    <t>SA-202280889</t>
  </si>
  <si>
    <t>SA-202280889-TXTA</t>
  </si>
  <si>
    <t>SA-202280890</t>
  </si>
  <si>
    <t>SA-202280890-TVBX</t>
  </si>
  <si>
    <t>SA-202280891</t>
  </si>
  <si>
    <t>SA-202280891-RFBPHN</t>
  </si>
  <si>
    <t>SA-202280892</t>
  </si>
  <si>
    <t>SA-202280892-RFBPHN</t>
  </si>
  <si>
    <t>SA-202280893</t>
  </si>
  <si>
    <t>SA-202280893-WIRLSVS</t>
  </si>
  <si>
    <t>SA-202280894</t>
  </si>
  <si>
    <t>SA-202280894-WIRLSVS</t>
  </si>
  <si>
    <t>SA-202280895</t>
  </si>
  <si>
    <t>SA-202280895-RFBPHN</t>
  </si>
  <si>
    <t>SA-202280896</t>
  </si>
  <si>
    <t>SA-202280896-TXTA</t>
  </si>
  <si>
    <t>SA-202280897</t>
  </si>
  <si>
    <t>SA-202280897-TXTA</t>
  </si>
  <si>
    <t>SA-202280898</t>
  </si>
  <si>
    <t>SA-202280898-TXTA</t>
  </si>
  <si>
    <t>SA-202280899</t>
  </si>
  <si>
    <t>SA-202280899-TXTA</t>
  </si>
  <si>
    <t>SA-202280900</t>
  </si>
  <si>
    <t>SA-202280900-TXTA</t>
  </si>
  <si>
    <t>SA-202280901</t>
  </si>
  <si>
    <t>SA-202280901-WIRLSVS</t>
  </si>
  <si>
    <t>SA-202280902</t>
  </si>
  <si>
    <t>SA-202280902-WIRLSVS</t>
  </si>
  <si>
    <t>SA-202280903</t>
  </si>
  <si>
    <t>SA-202280903-WIRLSVS</t>
  </si>
  <si>
    <t>SA-202280904</t>
  </si>
  <si>
    <t>SA-202280904-WIRLSVS</t>
  </si>
  <si>
    <t>SA-202280905</t>
  </si>
  <si>
    <t>SA-202280905-WIRLSVS</t>
  </si>
  <si>
    <t>SA-202280906</t>
  </si>
  <si>
    <t>SA-202280906-DVRP</t>
  </si>
  <si>
    <t>SA-202280907</t>
  </si>
  <si>
    <t>SA-202280907-DVRP</t>
  </si>
  <si>
    <t>SA-202280908</t>
  </si>
  <si>
    <t>SA-202280908-DVRP</t>
  </si>
  <si>
    <t>SA-202280909</t>
  </si>
  <si>
    <t>SA-202280909-DVRP</t>
  </si>
  <si>
    <t>SA-202280910</t>
  </si>
  <si>
    <t>SA-202280910-DVRP</t>
  </si>
  <si>
    <t>SA-202280911</t>
  </si>
  <si>
    <t>SA-202280911-TXTA</t>
  </si>
  <si>
    <t>SA-202280912</t>
  </si>
  <si>
    <t>SA-202280912-TXTA</t>
  </si>
  <si>
    <t>SA-202280913</t>
  </si>
  <si>
    <t>SA-202280913-TXTA</t>
  </si>
  <si>
    <t>SA-202280914</t>
  </si>
  <si>
    <t>SA-202280914-TXTA</t>
  </si>
  <si>
    <t>SA-202280915</t>
  </si>
  <si>
    <t>SA-202280915-TXTA</t>
  </si>
  <si>
    <t>SA-202280916</t>
  </si>
  <si>
    <t>SA-202280916-TXTA</t>
  </si>
  <si>
    <t>SA-202280917</t>
  </si>
  <si>
    <t>SA-202280917-TVBX</t>
  </si>
  <si>
    <t>SA-202280918</t>
  </si>
  <si>
    <t>SA-202280918-TXTA</t>
  </si>
  <si>
    <t>SA-202280919</t>
  </si>
  <si>
    <t>SA-202280919-TXTA</t>
  </si>
  <si>
    <t>SA-202280920</t>
  </si>
  <si>
    <t>SA-202280920-WIRLSVS</t>
  </si>
  <si>
    <t>SA-202280921</t>
  </si>
  <si>
    <t>SA-202280921-WIRLSVS</t>
  </si>
  <si>
    <t>SA-202280922</t>
  </si>
  <si>
    <t>SA-202280922-WIRLSVS</t>
  </si>
  <si>
    <t>SA-202280923</t>
  </si>
  <si>
    <t>SA-202280923-TXTA</t>
  </si>
  <si>
    <t>SA-202280924</t>
  </si>
  <si>
    <t>SA-202280924-TXTA</t>
  </si>
  <si>
    <t>SA-202280925</t>
  </si>
  <si>
    <t>SA-202280925-DVRP</t>
  </si>
  <si>
    <t>SA-202280926</t>
  </si>
  <si>
    <t>SA-202280926-WIRLSVS</t>
  </si>
  <si>
    <t>SA-202280927</t>
  </si>
  <si>
    <t>SA-202280927-WIRLSVS</t>
  </si>
  <si>
    <t>SA-202280928</t>
  </si>
  <si>
    <t>SA-202280928-WIRLSVS</t>
  </si>
  <si>
    <t>SA-202280929</t>
  </si>
  <si>
    <t>SA-202280929-WIRLSVS</t>
  </si>
  <si>
    <t>SA-202280930</t>
  </si>
  <si>
    <t>SA-202280930-WIRLSVS</t>
  </si>
  <si>
    <t>SA-202280931</t>
  </si>
  <si>
    <t>SA-202280931-SFSV</t>
  </si>
  <si>
    <t>SA-202280932</t>
  </si>
  <si>
    <t>SA-202280932-DVRP</t>
  </si>
  <si>
    <t>SA-202280933</t>
  </si>
  <si>
    <t>SA-202280933-DVRP</t>
  </si>
  <si>
    <t>SA-202280934</t>
  </si>
  <si>
    <t>SA-202280934-DVRP</t>
  </si>
  <si>
    <t>SA-202280935</t>
  </si>
  <si>
    <t>SA-202280935-WIRLSVS</t>
  </si>
  <si>
    <t>SA-202280936</t>
  </si>
  <si>
    <t>SA-202280936-WIRLSVS</t>
  </si>
  <si>
    <t>SA-202280937</t>
  </si>
  <si>
    <t>SA-202280937-WIRLSVS</t>
  </si>
  <si>
    <t>SA-202280938</t>
  </si>
  <si>
    <t>SA-202280938-RFBPHN</t>
  </si>
  <si>
    <t>SA-202280939</t>
  </si>
  <si>
    <t>SA-202280939-TVBX</t>
  </si>
  <si>
    <t>SA-202280940</t>
  </si>
  <si>
    <t>SA-202280940-DVRP</t>
  </si>
  <si>
    <t>SA-202280941</t>
  </si>
  <si>
    <t>SA-202280941-RFBPHN</t>
  </si>
  <si>
    <t>SA-202280942</t>
  </si>
  <si>
    <t>SA-202280942-RFBPHN</t>
  </si>
  <si>
    <t>SA-202280943</t>
  </si>
  <si>
    <t>SA-202280943-RFBPHN</t>
  </si>
  <si>
    <t>SA-202280944</t>
  </si>
  <si>
    <t>SA-202280944-TXTA</t>
  </si>
  <si>
    <t>SA-202280945</t>
  </si>
  <si>
    <t>SA-202280945-TXTA</t>
  </si>
  <si>
    <t>SA-202280946</t>
  </si>
  <si>
    <t>SA-202280946-TXTA</t>
  </si>
  <si>
    <t>SA-202280947</t>
  </si>
  <si>
    <t>SA-202280947-WIRLSVS</t>
  </si>
  <si>
    <t>SA-202280948</t>
  </si>
  <si>
    <t>SA-202280948-TXTA</t>
  </si>
  <si>
    <t>SA-202280949</t>
  </si>
  <si>
    <t>SA-202280949-TXTA</t>
  </si>
  <si>
    <t>SA-202280950</t>
  </si>
  <si>
    <t>SA-202280950-SFSV</t>
  </si>
  <si>
    <t>SA-202280951</t>
  </si>
  <si>
    <t>SA-202280951-SFSV</t>
  </si>
  <si>
    <t>SA-202280952</t>
  </si>
  <si>
    <t>SA-202280952-TXTA</t>
  </si>
  <si>
    <t>SA-202280953</t>
  </si>
  <si>
    <t>SA-202280953-TXTA</t>
  </si>
  <si>
    <t>SA-202280954</t>
  </si>
  <si>
    <t>SA-202280954-TXTA</t>
  </si>
  <si>
    <t>SA-202280955</t>
  </si>
  <si>
    <t>SA-202280955-TXTA</t>
  </si>
  <si>
    <t>SA-202280956</t>
  </si>
  <si>
    <t>SA-202280956-TXTA</t>
  </si>
  <si>
    <t>SA-202280957</t>
  </si>
  <si>
    <t>SA-202280957-TXTA</t>
  </si>
  <si>
    <t>SA-202280958</t>
  </si>
  <si>
    <t>SA-202280958-TXTA</t>
  </si>
  <si>
    <t>SA-202280959</t>
  </si>
  <si>
    <t>SA-202280959-WIRLSVS</t>
  </si>
  <si>
    <t>SA-202280960</t>
  </si>
  <si>
    <t>SA-202280960-TXTA</t>
  </si>
  <si>
    <t>SA-202280961</t>
  </si>
  <si>
    <t>SA-202280961-TXTA</t>
  </si>
  <si>
    <t>SA-202280962</t>
  </si>
  <si>
    <t>SA-202280962-SFSV</t>
  </si>
  <si>
    <t>SA-202280963</t>
  </si>
  <si>
    <t>SA-202280963-WIRLSVS</t>
  </si>
  <si>
    <t>SA-202280964</t>
  </si>
  <si>
    <t>SA-202280964-WIRLSVS</t>
  </si>
  <si>
    <t>SA-202280965</t>
  </si>
  <si>
    <t>SA-202280965-TXTA</t>
  </si>
  <si>
    <t>SA-202280966</t>
  </si>
  <si>
    <t>SA-202280966-WIRLSVS</t>
  </si>
  <si>
    <t>SA-202280967</t>
  </si>
  <si>
    <t>SA-202280967-WIRLSVS</t>
  </si>
  <si>
    <t>SA-202280968</t>
  </si>
  <si>
    <t>SA-202280968-WIRLSVS</t>
  </si>
  <si>
    <t>SA-202280969</t>
  </si>
  <si>
    <t>SA-202280969-WIRLSVS</t>
  </si>
  <si>
    <t>SA-202280970</t>
  </si>
  <si>
    <t>SA-202280970-WIRLSVS</t>
  </si>
  <si>
    <t>SA-202280971</t>
  </si>
  <si>
    <t>SA-202280971-WIRLSVS</t>
  </si>
  <si>
    <t>SA-202280972</t>
  </si>
  <si>
    <t>SA-202280972-WIRLSVS</t>
  </si>
  <si>
    <t>SA-202280973</t>
  </si>
  <si>
    <t>SA-202280973-WIRLSVS</t>
  </si>
  <si>
    <t>SA-202280974</t>
  </si>
  <si>
    <t>SA-202280974-WIRLSVS</t>
  </si>
  <si>
    <t>SA-202280975</t>
  </si>
  <si>
    <t>SA-202280975-WIRLSVS</t>
  </si>
  <si>
    <t>SA-202280976</t>
  </si>
  <si>
    <t>SA-202280976-WIRLSVS</t>
  </si>
  <si>
    <t>SA-202280977</t>
  </si>
  <si>
    <t>SA-202280977-TVBX</t>
  </si>
  <si>
    <t>SA-202280978</t>
  </si>
  <si>
    <t>SA-202280978-TXTA</t>
  </si>
  <si>
    <t>SA-202280979</t>
  </si>
  <si>
    <t>SA-202280979-TXTA</t>
  </si>
  <si>
    <t>SA-202280980</t>
  </si>
  <si>
    <t>SA-202280980-TXTA</t>
  </si>
  <si>
    <t>SA-202280981</t>
  </si>
  <si>
    <t>SA-202280981-TXTA</t>
  </si>
  <si>
    <t>SA-202280982</t>
  </si>
  <si>
    <t>SA-202280982-TXTA</t>
  </si>
  <si>
    <t>SA-202280983</t>
  </si>
  <si>
    <t>SA-202280983-TXTA</t>
  </si>
  <si>
    <t>SA-202280984</t>
  </si>
  <si>
    <t>SA-202280984-SFSV</t>
  </si>
  <si>
    <t>SA-202280985</t>
  </si>
  <si>
    <t>SA-202280985-WIRLSVS</t>
  </si>
  <si>
    <t>SA-202280986</t>
  </si>
  <si>
    <t>SA-202280986-TXTA</t>
  </si>
  <si>
    <t>SA-202280987</t>
  </si>
  <si>
    <t>SA-202280987-TXTA</t>
  </si>
  <si>
    <t>SA-202280988</t>
  </si>
  <si>
    <t>SA-202280988-WIRLSVS</t>
  </si>
  <si>
    <t>SA-202280989</t>
  </si>
  <si>
    <t>SA-202280989-NWPHN</t>
  </si>
  <si>
    <t>SA-202280990</t>
  </si>
  <si>
    <t>SA-202280990-WIRLSVS</t>
  </si>
  <si>
    <t>SA-202280991</t>
  </si>
  <si>
    <t>SA-202280991-WIRLSVS</t>
  </si>
  <si>
    <t>SA-202280992</t>
  </si>
  <si>
    <t>SA-202280992-SFSV</t>
  </si>
  <si>
    <t>SA-202280993</t>
  </si>
  <si>
    <t>SA-202280993-DVRP</t>
  </si>
  <si>
    <t>SA-202280994</t>
  </si>
  <si>
    <t>SA-202280994-DVRP</t>
  </si>
  <si>
    <t>SA-202280995</t>
  </si>
  <si>
    <t>SA-202280995-TXTA</t>
  </si>
  <si>
    <t>SA-202280996</t>
  </si>
  <si>
    <t>SA-202280996-RFBPHN</t>
  </si>
  <si>
    <t>SA-202280997</t>
  </si>
  <si>
    <t>SA-202280997-TXTA</t>
  </si>
  <si>
    <t>SA-202280998</t>
  </si>
  <si>
    <t>SA-202280998-TXTA</t>
  </si>
  <si>
    <t>SA-202280999</t>
  </si>
  <si>
    <t>SA-202280999-WIRLSVS</t>
  </si>
  <si>
    <t>SA-202281000</t>
  </si>
  <si>
    <t>SA-202281000-WIRLSVS</t>
  </si>
  <si>
    <t>SA-202281001</t>
  </si>
  <si>
    <t>SA-202281001-WIRLSVS</t>
  </si>
  <si>
    <t>SA-202281002</t>
  </si>
  <si>
    <t>SA-202281002-SFSV</t>
  </si>
  <si>
    <t>SA-202281003</t>
  </si>
  <si>
    <t>SA-202281003-WIRLSVS</t>
  </si>
  <si>
    <t>SA-202281004</t>
  </si>
  <si>
    <t>SA-202281004-TXTA</t>
  </si>
  <si>
    <t>SA-202281005</t>
  </si>
  <si>
    <t>SA-202281005-TVBX</t>
  </si>
  <si>
    <t>SA-202281006</t>
  </si>
  <si>
    <t>SA-202281006-SFSV</t>
  </si>
  <si>
    <t>SA-202281007</t>
  </si>
  <si>
    <t>SA-202281007-TXTA</t>
  </si>
  <si>
    <t>SA-202281008</t>
  </si>
  <si>
    <t>SA-202281008-WIRLSVS</t>
  </si>
  <si>
    <t>SA-202281009</t>
  </si>
  <si>
    <t>SA-202281009-TXTA</t>
  </si>
  <si>
    <t>SA-202281010</t>
  </si>
  <si>
    <t>SA-202281010-WIRLSVS</t>
  </si>
  <si>
    <t>SA-202281011</t>
  </si>
  <si>
    <t>SA-202281011-TXTA</t>
  </si>
  <si>
    <t>SA-202281012</t>
  </si>
  <si>
    <t>SA-202281012-TXTA</t>
  </si>
  <si>
    <t>SA-202281013</t>
  </si>
  <si>
    <t>SA-202281013-DVRP</t>
  </si>
  <si>
    <t>SA-202281014</t>
  </si>
  <si>
    <t>SA-202281014-DVRP</t>
  </si>
  <si>
    <t>SA-202281015</t>
  </si>
  <si>
    <t>SA-202281015-DVRP</t>
  </si>
  <si>
    <t>SA-202281016</t>
  </si>
  <si>
    <t>SA-202281016-WIRLSVS</t>
  </si>
  <si>
    <t>SA-202281017</t>
  </si>
  <si>
    <t>SA-202281017-WIRLSVS</t>
  </si>
  <si>
    <t>SA-202281018</t>
  </si>
  <si>
    <t>SA-202281018-WIRLSVS</t>
  </si>
  <si>
    <t>SA-202281019</t>
  </si>
  <si>
    <t>SA-202281019-WIRLSVS</t>
  </si>
  <si>
    <t>SA-202281020</t>
  </si>
  <si>
    <t>SA-202281020-TXTA</t>
  </si>
  <si>
    <t>SA-202281021</t>
  </si>
  <si>
    <t>SA-202281021-WIRLSVS</t>
  </si>
  <si>
    <t>SA-202281022</t>
  </si>
  <si>
    <t>SA-202281022-WIRLSVS</t>
  </si>
  <si>
    <t>SA-202281023</t>
  </si>
  <si>
    <t>SA-202281023-WIRLSVS</t>
  </si>
  <si>
    <t>SA-202281024</t>
  </si>
  <si>
    <t>SA-202281024-WIRLSVS</t>
  </si>
  <si>
    <t>SA-202281025</t>
  </si>
  <si>
    <t>SA-202281025-TXTA</t>
  </si>
  <si>
    <t>SA-202281026</t>
  </si>
  <si>
    <t>SA-202281026-NWPHN</t>
  </si>
  <si>
    <t>SA-202281027</t>
  </si>
  <si>
    <t>SA-202281027-NWPHN</t>
  </si>
  <si>
    <t>SA-202281028</t>
  </si>
  <si>
    <t>SA-202281028-NWPHN</t>
  </si>
  <si>
    <t>SA-202281029</t>
  </si>
  <si>
    <t>SA-202281029-WIRLSVS</t>
  </si>
  <si>
    <t>SA-202281030</t>
  </si>
  <si>
    <t>SA-202281030-WIRLSVS</t>
  </si>
  <si>
    <t>SA-202281031</t>
  </si>
  <si>
    <t>SA-202281031-WIRLSVS</t>
  </si>
  <si>
    <t>SA-202281032</t>
  </si>
  <si>
    <t>SA-202281032-WIRLSVS</t>
  </si>
  <si>
    <t>SA-202281033</t>
  </si>
  <si>
    <t>SA-202281033-RFBPHN</t>
  </si>
  <si>
    <t>SA-202281034</t>
  </si>
  <si>
    <t>SA-202281034-SFSV</t>
  </si>
  <si>
    <t>SA-202281035</t>
  </si>
  <si>
    <t>SA-202281035-WIRLSVS</t>
  </si>
  <si>
    <t>SA-202281036</t>
  </si>
  <si>
    <t>SA-202281036-WIRLSVS</t>
  </si>
  <si>
    <t>SA-202281037</t>
  </si>
  <si>
    <t>SA-202281037-DVRP</t>
  </si>
  <si>
    <t>SA-202281038</t>
  </si>
  <si>
    <t>SA-202281038-TXTA</t>
  </si>
  <si>
    <t>SA-202281039</t>
  </si>
  <si>
    <t>SA-202281039-DVRP</t>
  </si>
  <si>
    <t>SA-202281040</t>
  </si>
  <si>
    <t>SA-202281040-WIRLSVS</t>
  </si>
  <si>
    <t>SA-202281041</t>
  </si>
  <si>
    <t>SA-202281041-DVRP</t>
  </si>
  <si>
    <t>SA-202281042</t>
  </si>
  <si>
    <t>SA-202281042-WIRLSVS</t>
  </si>
  <si>
    <t>SA-202281043</t>
  </si>
  <si>
    <t>SA-202281043-WIRLSVS</t>
  </si>
  <si>
    <t>SA-202281044</t>
  </si>
  <si>
    <t>SA-202281044-WIRLSVS</t>
  </si>
  <si>
    <t>SA-202281045</t>
  </si>
  <si>
    <t>SA-202281045-RFBPHN</t>
  </si>
  <si>
    <t>SA-202281046</t>
  </si>
  <si>
    <t>SA-202281046-DVRP</t>
  </si>
  <si>
    <t>SA-202281047</t>
  </si>
  <si>
    <t>SA-202281047-WIRLSVS</t>
  </si>
  <si>
    <t>SA-202281048</t>
  </si>
  <si>
    <t>SA-202281048-TXTA</t>
  </si>
  <si>
    <t>SA-202281049</t>
  </si>
  <si>
    <t>SA-202281049-WIRLSVS</t>
  </si>
  <si>
    <t>SA-202281050</t>
  </si>
  <si>
    <t>SA-202281050-WIRLSVS</t>
  </si>
  <si>
    <t>SA-202281051</t>
  </si>
  <si>
    <t>SA-202281051-TXTA</t>
  </si>
  <si>
    <t>SA-202281052</t>
  </si>
  <si>
    <t>SA-202281052-TXTA</t>
  </si>
  <si>
    <t>SA-202281053</t>
  </si>
  <si>
    <t>SA-202281053-WIRLSVS</t>
  </si>
  <si>
    <t>SA-202281054</t>
  </si>
  <si>
    <t>SA-202281054-WIRLSVS</t>
  </si>
  <si>
    <t>SA-202281055</t>
  </si>
  <si>
    <t>SA-202281055-WIRLSVS</t>
  </si>
  <si>
    <t>SA-202281056</t>
  </si>
  <si>
    <t>SA-202281056-DVRP</t>
  </si>
  <si>
    <t>SA-202281057</t>
  </si>
  <si>
    <t>SA-202281057-WIRLSVS</t>
  </si>
  <si>
    <t>SA-202281058</t>
  </si>
  <si>
    <t>SA-202281058-WIRLSVS</t>
  </si>
  <si>
    <t>SA-202281059</t>
  </si>
  <si>
    <t>SA-202281059-SFSV</t>
  </si>
  <si>
    <t>SA-202281060</t>
  </si>
  <si>
    <t>SA-202281060-WIRLSVS</t>
  </si>
  <si>
    <t>SA-202281061</t>
  </si>
  <si>
    <t>SA-202281061-TXTA</t>
  </si>
  <si>
    <t>SA-202281062</t>
  </si>
  <si>
    <t>SA-202281062-WIRLSVS</t>
  </si>
  <si>
    <t>SA-202281063</t>
  </si>
  <si>
    <t>SA-202281063-WIRLSVS</t>
  </si>
  <si>
    <t>SA-202281064</t>
  </si>
  <si>
    <t>SA-202281064-TXTA</t>
  </si>
  <si>
    <t>SA-202281065</t>
  </si>
  <si>
    <t>SA-202281065-DVRP</t>
  </si>
  <si>
    <t>SA-202281066</t>
  </si>
  <si>
    <t>SA-202281066-DVRP</t>
  </si>
  <si>
    <t>SA-202281067</t>
  </si>
  <si>
    <t>SA-202281067-WIRLSVS</t>
  </si>
  <si>
    <t>SA-202281068</t>
  </si>
  <si>
    <t>SA-202281068-WIRLSVS</t>
  </si>
  <si>
    <t>SA-202281069</t>
  </si>
  <si>
    <t>SA-202281069-WIRLSVS</t>
  </si>
  <si>
    <t>SA-202281070</t>
  </si>
  <si>
    <t>SA-202281070-WIRLSVS</t>
  </si>
  <si>
    <t>SA-202281071</t>
  </si>
  <si>
    <t>SA-202281071-DVRP</t>
  </si>
  <si>
    <t>SA-202281072</t>
  </si>
  <si>
    <t>SA-202281072-TXTA</t>
  </si>
  <si>
    <t>SA-202281073</t>
  </si>
  <si>
    <t>SA-202281073-WIRLSVS</t>
  </si>
  <si>
    <t>SA-202281074</t>
  </si>
  <si>
    <t>SA-202281074-TXTA</t>
  </si>
  <si>
    <t>SA-202281075</t>
  </si>
  <si>
    <t>SA-202281075-TXTA</t>
  </si>
  <si>
    <t>SA-202281076</t>
  </si>
  <si>
    <t>SA-202281076-TXTA</t>
  </si>
  <si>
    <t>SA-202281077</t>
  </si>
  <si>
    <t>SA-202281077-TXTA</t>
  </si>
  <si>
    <t>SA-202281078</t>
  </si>
  <si>
    <t>SA-202281078-SFSV</t>
  </si>
  <si>
    <t>SA-202281079</t>
  </si>
  <si>
    <t>SA-202281079-SFSV</t>
  </si>
  <si>
    <t>SA-202281080</t>
  </si>
  <si>
    <t>SA-202281080-TXTA</t>
  </si>
  <si>
    <t>SA-202281081</t>
  </si>
  <si>
    <t>SA-202281081-TXTA</t>
  </si>
  <si>
    <t>SA-202281082</t>
  </si>
  <si>
    <t>SA-202281082-WIRLSVS</t>
  </si>
  <si>
    <t>SA-202281083</t>
  </si>
  <si>
    <t>SA-202281083-TXTA</t>
  </si>
  <si>
    <t>SA-202281084</t>
  </si>
  <si>
    <t>SA-202281084-TXTA</t>
  </si>
  <si>
    <t>SA-202281085</t>
  </si>
  <si>
    <t>SA-202281085-SFSV</t>
  </si>
  <si>
    <t>SA-202281086</t>
  </si>
  <si>
    <t>SA-202281086-NWPHN</t>
  </si>
  <si>
    <t>SA-202281087</t>
  </si>
  <si>
    <t>SA-202281087-SFSV</t>
  </si>
  <si>
    <t>SA-202281088</t>
  </si>
  <si>
    <t>SA-202281088-DVRP</t>
  </si>
  <si>
    <t>SA-202281089</t>
  </si>
  <si>
    <t>SA-202281089-RFBPHN</t>
  </si>
  <si>
    <t>SA-202281090</t>
  </si>
  <si>
    <t>SA-202281090-WIRLSVS</t>
  </si>
  <si>
    <t>SA-202281091</t>
  </si>
  <si>
    <t>SA-202281091-WIRLSVS</t>
  </si>
  <si>
    <t>SA-202281092</t>
  </si>
  <si>
    <t>SA-202281092-DVRP</t>
  </si>
  <si>
    <t>SA-202281093</t>
  </si>
  <si>
    <t>SA-202281093-TXTA</t>
  </si>
  <si>
    <t>SA-202281094</t>
  </si>
  <si>
    <t>SA-202281094-WIRLSVS</t>
  </si>
  <si>
    <t>SA-202281095</t>
  </si>
  <si>
    <t>SA-202281095-TXTA</t>
  </si>
  <si>
    <t>SA-202281096</t>
  </si>
  <si>
    <t>SA-202281096-SFSV</t>
  </si>
  <si>
    <t>SA-202281097</t>
  </si>
  <si>
    <t>SA-202281097-WIRLSVS</t>
  </si>
  <si>
    <t>SA-202281098</t>
  </si>
  <si>
    <t>SA-202281098-TXTA</t>
  </si>
  <si>
    <t>SA-202281099</t>
  </si>
  <si>
    <t>SA-202281099-SFSV</t>
  </si>
  <si>
    <t>SA-202281100</t>
  </si>
  <si>
    <t>SA-202281100-WIRLSVS</t>
  </si>
  <si>
    <t>SA-202281101</t>
  </si>
  <si>
    <t>SA-202281101-DVRP</t>
  </si>
  <si>
    <t>SA-202281102</t>
  </si>
  <si>
    <t>SA-202281102-WIRLSVS</t>
  </si>
  <si>
    <t>SA-202281103</t>
  </si>
  <si>
    <t>SA-202281103-WIRLSVS</t>
  </si>
  <si>
    <t>SA-202281104</t>
  </si>
  <si>
    <t>SA-202281104-WIRLSVS</t>
  </si>
  <si>
    <t>SA-202281105</t>
  </si>
  <si>
    <t>SA-202281105-WIRLSVS</t>
  </si>
  <si>
    <t>SA-202281106</t>
  </si>
  <si>
    <t>SA-202281106-WIRLSVS</t>
  </si>
  <si>
    <t>SA-202281107</t>
  </si>
  <si>
    <t>SA-202281107-TXTA</t>
  </si>
  <si>
    <t>SA-202281108</t>
  </si>
  <si>
    <t>SA-202281108-WIRLSVS</t>
  </si>
  <si>
    <t>SA-202281109</t>
  </si>
  <si>
    <t>SA-202281109-WIRLSVS</t>
  </si>
  <si>
    <t>SA-202281110</t>
  </si>
  <si>
    <t>SA-202281110-WIRLSVS</t>
  </si>
  <si>
    <t>SA-202281111</t>
  </si>
  <si>
    <t>SA-202281111-WIRLSVS</t>
  </si>
  <si>
    <t>SA-202281112</t>
  </si>
  <si>
    <t>SA-202281112-WIRLSVS</t>
  </si>
  <si>
    <t>SA-202281113</t>
  </si>
  <si>
    <t>SA-202281113-WIRLSVS</t>
  </si>
  <si>
    <t>SA-202281114</t>
  </si>
  <si>
    <t>SA-202281114-WIRLSVS</t>
  </si>
  <si>
    <t>SA-202281115</t>
  </si>
  <si>
    <t>SA-202281115-TXTA</t>
  </si>
  <si>
    <t>SA-202281116</t>
  </si>
  <si>
    <t>SA-202281116-WIRLSVS</t>
  </si>
  <si>
    <t>SA-202281117</t>
  </si>
  <si>
    <t>SA-202281117-WIRLSVS</t>
  </si>
  <si>
    <t>SA-202281118</t>
  </si>
  <si>
    <t>SA-202281118-WIRLSVS</t>
  </si>
  <si>
    <t>SA-202281119</t>
  </si>
  <si>
    <t>SA-202281119-WIRLSVS</t>
  </si>
  <si>
    <t>SA-202281120</t>
  </si>
  <si>
    <t>SA-202281120-DVRP</t>
  </si>
  <si>
    <t>SA-202281121</t>
  </si>
  <si>
    <t>SA-202281121-DVRP</t>
  </si>
  <si>
    <t>SA-202281122</t>
  </si>
  <si>
    <t>SA-202281122-DVRP</t>
  </si>
  <si>
    <t>SA-202281123</t>
  </si>
  <si>
    <t>SA-202281123-WIRLSVS</t>
  </si>
  <si>
    <t>SA-202281124</t>
  </si>
  <si>
    <t>SA-202281124-DVRP</t>
  </si>
  <si>
    <t>SA-202281125</t>
  </si>
  <si>
    <t>SA-202281125-TXTA</t>
  </si>
  <si>
    <t>SA-202281126</t>
  </si>
  <si>
    <t>SA-202281126-TXTA</t>
  </si>
  <si>
    <t>SA-202281127</t>
  </si>
  <si>
    <t>SA-202281127-TXTA</t>
  </si>
  <si>
    <t>SA-202281128</t>
  </si>
  <si>
    <t>SA-202281128-TXTA</t>
  </si>
  <si>
    <t>SA-202281129</t>
  </si>
  <si>
    <t>SA-202281129-TXTA</t>
  </si>
  <si>
    <t>SA-202281130</t>
  </si>
  <si>
    <t>SA-202281130-WIRLSVS</t>
  </si>
  <si>
    <t>SA-202281131</t>
  </si>
  <si>
    <t>SA-202281131-WIRLSVS</t>
  </si>
  <si>
    <t>SA-202281132</t>
  </si>
  <si>
    <t>SA-202281132-TXTA</t>
  </si>
  <si>
    <t>SA-202281133</t>
  </si>
  <si>
    <t>SA-202281133-RFBPHN</t>
  </si>
  <si>
    <t>SA-202281134</t>
  </si>
  <si>
    <t>SA-202281134-TXTA</t>
  </si>
  <si>
    <t>SA-202281135</t>
  </si>
  <si>
    <t>SA-202281135-WIRLSVS</t>
  </si>
  <si>
    <t>SA-202281136</t>
  </si>
  <si>
    <t>SA-202281136-WIRLSVS</t>
  </si>
  <si>
    <t>SA-202281137</t>
  </si>
  <si>
    <t>SA-202281137-WIRLSVS</t>
  </si>
  <si>
    <t>SA-202281138</t>
  </si>
  <si>
    <t>SA-202281138-WIRLSVS</t>
  </si>
  <si>
    <t>SA-202281139</t>
  </si>
  <si>
    <t>SA-202281139-WIRLSVS</t>
  </si>
  <si>
    <t>SA-202281140</t>
  </si>
  <si>
    <t>SA-202281140-TXTA</t>
  </si>
  <si>
    <t>SA-202281141</t>
  </si>
  <si>
    <t>SA-202281141-WIRLSVS</t>
  </si>
  <si>
    <t>SA-202281142</t>
  </si>
  <si>
    <t>SA-202281142-SFSV</t>
  </si>
  <si>
    <t>SA-202281143</t>
  </si>
  <si>
    <t>SA-202281143-DVRP</t>
  </si>
  <si>
    <t>SA-202281144</t>
  </si>
  <si>
    <t>SA-202281144-TXTA</t>
  </si>
  <si>
    <t>SA-202281145</t>
  </si>
  <si>
    <t>SA-202281145-DVRP</t>
  </si>
  <si>
    <t>SA-202281146</t>
  </si>
  <si>
    <t>SA-202281146-DVRP</t>
  </si>
  <si>
    <t>SA-202281147</t>
  </si>
  <si>
    <t>SA-202281147-TXTA</t>
  </si>
  <si>
    <t>SA-202281148</t>
  </si>
  <si>
    <t>SA-202281148-TXTA</t>
  </si>
  <si>
    <t>SA-202281149</t>
  </si>
  <si>
    <t>SA-202281149-WIRLSVS</t>
  </si>
  <si>
    <t>SA-202281150</t>
  </si>
  <si>
    <t>SA-202281150-TXTA</t>
  </si>
  <si>
    <t>SA-202281151</t>
  </si>
  <si>
    <t>SA-202281151-WIRLSVS</t>
  </si>
  <si>
    <t>SA-202281152</t>
  </si>
  <si>
    <t>SA-202281152-RFBPHN</t>
  </si>
  <si>
    <t>SA-202281153</t>
  </si>
  <si>
    <t>SA-202281153-WIRLSVS</t>
  </si>
  <si>
    <t>SA-202281154</t>
  </si>
  <si>
    <t>SA-202281154-TXTA</t>
  </si>
  <si>
    <t>SA-202281155</t>
  </si>
  <si>
    <t>SA-202281155-SFSV</t>
  </si>
  <si>
    <t>SA-202281156</t>
  </si>
  <si>
    <t>SA-202281156-WIRLSVS</t>
  </si>
  <si>
    <t>SA-202281157</t>
  </si>
  <si>
    <t>SA-202281157-WIRLSVS</t>
  </si>
  <si>
    <t>SA-202281158</t>
  </si>
  <si>
    <t>SA-202281158-TXTA</t>
  </si>
  <si>
    <t>SA-202281159</t>
  </si>
  <si>
    <t>SA-202281159-TXTA</t>
  </si>
  <si>
    <t>SA-202281160</t>
  </si>
  <si>
    <t>SA-202281160-TXTA</t>
  </si>
  <si>
    <t>SA-202281161</t>
  </si>
  <si>
    <t>SA-202281161-TXTA</t>
  </si>
  <si>
    <t>SA-202281162</t>
  </si>
  <si>
    <t>SA-202281162-TXTA</t>
  </si>
  <si>
    <t>SA-202281163</t>
  </si>
  <si>
    <t>SA-202281163-TXTA</t>
  </si>
  <si>
    <t>SA-202281164</t>
  </si>
  <si>
    <t>SA-202281164-TXTA</t>
  </si>
  <si>
    <t>SA-202281165</t>
  </si>
  <si>
    <t>SA-202281165-WIRLSVS</t>
  </si>
  <si>
    <t>SA-202281166</t>
  </si>
  <si>
    <t>SA-202281166-WIRLSVS</t>
  </si>
  <si>
    <t>SA-202281167</t>
  </si>
  <si>
    <t>SA-202281167-WIRLSVS</t>
  </si>
  <si>
    <t>SA-202281168</t>
  </si>
  <si>
    <t>SA-202281168-TXTA</t>
  </si>
  <si>
    <t>SA-202281169</t>
  </si>
  <si>
    <t>SA-202281169-WIRLSVS</t>
  </si>
  <si>
    <t>SA-202281170</t>
  </si>
  <si>
    <t>SA-202281170-TXTA</t>
  </si>
  <si>
    <t>SA-202281171</t>
  </si>
  <si>
    <t>SA-202281171-TXTA</t>
  </si>
  <si>
    <t>SA-202281172</t>
  </si>
  <si>
    <t>SA-202281172-DVRP</t>
  </si>
  <si>
    <t>SA-202281173</t>
  </si>
  <si>
    <t>SA-202281173-TXTA</t>
  </si>
  <si>
    <t>SA-202281174</t>
  </si>
  <si>
    <t>SA-202281174-DVRP</t>
  </si>
  <si>
    <t>SA-202281175</t>
  </si>
  <si>
    <t>SA-202281175-DVRP</t>
  </si>
  <si>
    <t>SA-202281176</t>
  </si>
  <si>
    <t>SA-202281176-TXTA</t>
  </si>
  <si>
    <t>SA-202281177</t>
  </si>
  <si>
    <t>SA-202281177-RFBPHN</t>
  </si>
  <si>
    <t>SA-202281178</t>
  </si>
  <si>
    <t>SA-202281178-RFBPHN</t>
  </si>
  <si>
    <t>SA-202281179</t>
  </si>
  <si>
    <t>SA-202281179-WIRLSVS</t>
  </si>
  <si>
    <t>SA-202281180</t>
  </si>
  <si>
    <t>SA-202281180-WIRLSVS</t>
  </si>
  <si>
    <t>SA-202281181</t>
  </si>
  <si>
    <t>SA-202281181-WIRLSVS</t>
  </si>
  <si>
    <t>SA-202281182</t>
  </si>
  <si>
    <t>SA-202281182-RFBPHN</t>
  </si>
  <si>
    <t>SA-202281183</t>
  </si>
  <si>
    <t>SA-202281183-RFBPHN</t>
  </si>
  <si>
    <t>SA-202281184</t>
  </si>
  <si>
    <t>SA-202281184-WIRLSVS</t>
  </si>
  <si>
    <t>SA-202281185</t>
  </si>
  <si>
    <t>SA-202281185-SFSV</t>
  </si>
  <si>
    <t>SA-202281186</t>
  </si>
  <si>
    <t>SA-202281186-WIRLSVS</t>
  </si>
  <si>
    <t>SA-202281187</t>
  </si>
  <si>
    <t>SA-202281187-WIRLSVS</t>
  </si>
  <si>
    <t>SA-202281188</t>
  </si>
  <si>
    <t>SA-202281188-TVBX</t>
  </si>
  <si>
    <t>SA-202281189</t>
  </si>
  <si>
    <t>SA-202281189-TVBX</t>
  </si>
  <si>
    <t>SA-202281190</t>
  </si>
  <si>
    <t>SA-202281190-TXTA</t>
  </si>
  <si>
    <t>SA-202281191</t>
  </si>
  <si>
    <t>SA-202281191-SFSV</t>
  </si>
  <si>
    <t>SA-202281192</t>
  </si>
  <si>
    <t>SA-202281192-WIRLSVS</t>
  </si>
  <si>
    <t>SA-202281193</t>
  </si>
  <si>
    <t>SA-202281193-WIRLSVS</t>
  </si>
  <si>
    <t>SA-202281194</t>
  </si>
  <si>
    <t>SA-202281194-WIRLSVS</t>
  </si>
  <si>
    <t>SA-202281195</t>
  </si>
  <si>
    <t>SA-202281195-DVRP</t>
  </si>
  <si>
    <t>SA-202281196</t>
  </si>
  <si>
    <t>SA-202281196-WIRLSVS</t>
  </si>
  <si>
    <t>SA-202281197</t>
  </si>
  <si>
    <t>SA-202281197-TXTA</t>
  </si>
  <si>
    <t>SA-202281198</t>
  </si>
  <si>
    <t>SA-202281198-SFSV</t>
  </si>
  <si>
    <t>SA-202281199</t>
  </si>
  <si>
    <t>SA-202281199-WIRLSVS</t>
  </si>
  <si>
    <t>SA-202281200</t>
  </si>
  <si>
    <t>SA-202281200-WIRLSVS</t>
  </si>
  <si>
    <t>SA-202281201</t>
  </si>
  <si>
    <t>SA-202281201-WIRLSVS</t>
  </si>
  <si>
    <t>SA-202281202</t>
  </si>
  <si>
    <t>SA-202281202-DVRP</t>
  </si>
  <si>
    <t>SA-202281203</t>
  </si>
  <si>
    <t>SA-202281203-DVRP</t>
  </si>
  <si>
    <t>SA-202281204</t>
  </si>
  <si>
    <t>SA-202281204-NWPHN</t>
  </si>
  <si>
    <t>SA-202281205</t>
  </si>
  <si>
    <t>SA-202281205-RFBPHN</t>
  </si>
  <si>
    <t>SA-202281206</t>
  </si>
  <si>
    <t>SA-202281206-WIRLSVS</t>
  </si>
  <si>
    <t>SA-202281207</t>
  </si>
  <si>
    <t>SA-202281207-TXTA</t>
  </si>
  <si>
    <t>SA-202281208</t>
  </si>
  <si>
    <t>SA-202281208-TXTA</t>
  </si>
  <si>
    <t>SA-202281209</t>
  </si>
  <si>
    <t>SA-202281209-WIRLSVS</t>
  </si>
  <si>
    <t>SA-202281210</t>
  </si>
  <si>
    <t>SA-202281210-TXTA</t>
  </si>
  <si>
    <t>SA-202281211</t>
  </si>
  <si>
    <t>SA-202281211-WIRLSVS</t>
  </si>
  <si>
    <t>SA-202281212</t>
  </si>
  <si>
    <t>SA-202281212-WIRLSVS</t>
  </si>
  <si>
    <t>SA-202281213</t>
  </si>
  <si>
    <t>SA-202281213-WIRLSVS</t>
  </si>
  <si>
    <t>SA-202281214</t>
  </si>
  <si>
    <t>SA-202281214-TXTA</t>
  </si>
  <si>
    <t>SA-202281215</t>
  </si>
  <si>
    <t>SA-202281215-WIRLSVS</t>
  </si>
  <si>
    <t>SA-202281216</t>
  </si>
  <si>
    <t>SA-202281216-TXTA</t>
  </si>
  <si>
    <t>SA-202281217</t>
  </si>
  <si>
    <t>SA-202281217-WIRLSVS</t>
  </si>
  <si>
    <t>SA-202281218</t>
  </si>
  <si>
    <t>SA-202281218-TXTA</t>
  </si>
  <si>
    <t>SA-202281219</t>
  </si>
  <si>
    <t>SA-202281219-WIRLSVS</t>
  </si>
  <si>
    <t>SA-202281220</t>
  </si>
  <si>
    <t>SA-202281220-WIRLSVS</t>
  </si>
  <si>
    <t>SA-202281221</t>
  </si>
  <si>
    <t>SA-202281221-TXTA</t>
  </si>
  <si>
    <t>SA-202281222</t>
  </si>
  <si>
    <t>SA-202281222-TXTA</t>
  </si>
  <si>
    <t>SA-202281223</t>
  </si>
  <si>
    <t>SA-202281223-TXTA</t>
  </si>
  <si>
    <t>SA-202281224</t>
  </si>
  <si>
    <t>SA-202281224-WIRLSVS</t>
  </si>
  <si>
    <t>SA-202281225</t>
  </si>
  <si>
    <t>SA-202281225-DVRP</t>
  </si>
  <si>
    <t>SA-202281226</t>
  </si>
  <si>
    <t>SA-202281226-WIRLSVS</t>
  </si>
  <si>
    <t>SA-202281227</t>
  </si>
  <si>
    <t>SA-202281227-NWPHN</t>
  </si>
  <si>
    <t>SA-202281228</t>
  </si>
  <si>
    <t>SA-202281228-DVRP</t>
  </si>
  <si>
    <t>SA-202281229</t>
  </si>
  <si>
    <t>SA-202281229-NWPHN</t>
  </si>
  <si>
    <t>SA-202281230</t>
  </si>
  <si>
    <t>SA-202281230-WIRLSVS</t>
  </si>
  <si>
    <t>SA-202281231</t>
  </si>
  <si>
    <t>SA-202281231-WIRLSVS</t>
  </si>
  <si>
    <t>SA-202281232</t>
  </si>
  <si>
    <t>SA-202281232-WIRLSVS</t>
  </si>
  <si>
    <t>SA-202281233</t>
  </si>
  <si>
    <t>SA-202281233-DVRP</t>
  </si>
  <si>
    <t>SA-202281234</t>
  </si>
  <si>
    <t>SA-202281234-WIRLSVS</t>
  </si>
  <si>
    <t>SA-202281235</t>
  </si>
  <si>
    <t>SA-202281235-DVRP</t>
  </si>
  <si>
    <t>SA-202281236</t>
  </si>
  <si>
    <t>SA-202281236-TXTA</t>
  </si>
  <si>
    <t>SA-202281237</t>
  </si>
  <si>
    <t>SA-202281237-WIRLSVS</t>
  </si>
  <si>
    <t>SA-202281238</t>
  </si>
  <si>
    <t>SA-202281238-TVBX</t>
  </si>
  <si>
    <t>SA-202281239</t>
  </si>
  <si>
    <t>SA-202281239-WIRLSVS</t>
  </si>
  <si>
    <t>SA-202281240</t>
  </si>
  <si>
    <t>SA-202281240-SFSV</t>
  </si>
  <si>
    <t>SA-202281241</t>
  </si>
  <si>
    <t>SA-202281241-SFSV</t>
  </si>
  <si>
    <t>SA-202281242</t>
  </si>
  <si>
    <t>SA-202281242-WIRLSVS</t>
  </si>
  <si>
    <t>SA-202281243</t>
  </si>
  <si>
    <t>SA-202281243-WIRLSVS</t>
  </si>
  <si>
    <t>SA-202281244</t>
  </si>
  <si>
    <t>SA-202281244-TXTA</t>
  </si>
  <si>
    <t>SA-202281245</t>
  </si>
  <si>
    <t>SA-202281245-TXTA</t>
  </si>
  <si>
    <t>SA-202281246</t>
  </si>
  <si>
    <t>SA-202281246-TXTA</t>
  </si>
  <si>
    <t>SA-202281247</t>
  </si>
  <si>
    <t>SA-202281247-WIRLSVS</t>
  </si>
  <si>
    <t>SA-202281248</t>
  </si>
  <si>
    <t>SA-202281248-WIRLSVS</t>
  </si>
  <si>
    <t>SA-202281249</t>
  </si>
  <si>
    <t>SA-202281249-RFBPHN</t>
  </si>
  <si>
    <t>SA-202281250</t>
  </si>
  <si>
    <t>SA-202281250-DVRP</t>
  </si>
  <si>
    <t>SA-202281251</t>
  </si>
  <si>
    <t>SA-202281251-WIRLSVS</t>
  </si>
  <si>
    <t>SA-202281252</t>
  </si>
  <si>
    <t>SA-202281252-WIRLSVS</t>
  </si>
  <si>
    <t>SA-202281253</t>
  </si>
  <si>
    <t>SA-202281253-WIRLSVS</t>
  </si>
  <si>
    <t>SA-202281254</t>
  </si>
  <si>
    <t>SA-202281254-WIRLSVS</t>
  </si>
  <si>
    <t>SA-202281255</t>
  </si>
  <si>
    <t>SA-202281255-WIRLSVS</t>
  </si>
  <si>
    <t>SA-202281256</t>
  </si>
  <si>
    <t>SA-202281256-WIRLSVS</t>
  </si>
  <si>
    <t>SA-202281257</t>
  </si>
  <si>
    <t>SA-202281257-WIRLSVS</t>
  </si>
  <si>
    <t>SA-202281258</t>
  </si>
  <si>
    <t>SA-202281258-WIRLSVS</t>
  </si>
  <si>
    <t>SA-202281259</t>
  </si>
  <si>
    <t>SA-202281259-WIRLSVS</t>
  </si>
  <si>
    <t>SA-202281260</t>
  </si>
  <si>
    <t>SA-202281260-SFSV</t>
  </si>
  <si>
    <t>SA-202281261</t>
  </si>
  <si>
    <t>SA-202281261-WIRLSVS</t>
  </si>
  <si>
    <t>SA-202281262</t>
  </si>
  <si>
    <t>SA-202281262-RFBPHN</t>
  </si>
  <si>
    <t>SA-202281263</t>
  </si>
  <si>
    <t>SA-202281263-DVRP</t>
  </si>
  <si>
    <t>SA-202281264</t>
  </si>
  <si>
    <t>SA-202281264-WIRLSVS</t>
  </si>
  <si>
    <t>SA-202281265</t>
  </si>
  <si>
    <t>SA-202281265-TXTA</t>
  </si>
  <si>
    <t>SA-202281266</t>
  </si>
  <si>
    <t>SA-202281266-SFSV</t>
  </si>
  <si>
    <t>SA-202281267</t>
  </si>
  <si>
    <t>SA-202281267-SFSV</t>
  </si>
  <si>
    <t>SA-202281268</t>
  </si>
  <si>
    <t>SA-202281268-WIRLSVS</t>
  </si>
  <si>
    <t>SA-202281269</t>
  </si>
  <si>
    <t>SA-202281269-DVRP</t>
  </si>
  <si>
    <t>SA-202281270</t>
  </si>
  <si>
    <t>SA-202281270-WIRLSVS</t>
  </si>
  <si>
    <t>SA-202281271</t>
  </si>
  <si>
    <t>SA-202281271-TXTA</t>
  </si>
  <si>
    <t>SA-202281272</t>
  </si>
  <si>
    <t>SA-202281272-SFSV</t>
  </si>
  <si>
    <t>SA-202281273</t>
  </si>
  <si>
    <t>SA-202281273-TXTA</t>
  </si>
  <si>
    <t>SA-202281274</t>
  </si>
  <si>
    <t>SA-202281274-TXTA</t>
  </si>
  <si>
    <t>SA-202281275</t>
  </si>
  <si>
    <t>SA-202281275-WIRLSVS</t>
  </si>
  <si>
    <t>SA-202281276</t>
  </si>
  <si>
    <t>SA-202281276-TXTA</t>
  </si>
  <si>
    <t>SA-202281277</t>
  </si>
  <si>
    <t>SA-202281277-TXTA</t>
  </si>
  <si>
    <t>SA-202281278</t>
  </si>
  <si>
    <t>SA-202281278-WIRLSVS</t>
  </si>
  <si>
    <t>SA-202281279</t>
  </si>
  <si>
    <t>SA-202281279-DVRP</t>
  </si>
  <si>
    <t>SA-202281280</t>
  </si>
  <si>
    <t>SA-202281280-WIRLSVS</t>
  </si>
  <si>
    <t>SA-202281281</t>
  </si>
  <si>
    <t>SA-202281281-TXTA</t>
  </si>
  <si>
    <t>SA-202281282</t>
  </si>
  <si>
    <t>SA-202281282-WIRLSVS</t>
  </si>
  <si>
    <t>SA-202281283</t>
  </si>
  <si>
    <t>SA-202281283-TVBX</t>
  </si>
  <si>
    <t>SA-202281284</t>
  </si>
  <si>
    <t>SA-202281284-TXTA</t>
  </si>
  <si>
    <t>SA-202281285</t>
  </si>
  <si>
    <t>SA-202281285-TXTA</t>
  </si>
  <si>
    <t>SA-202281286</t>
  </si>
  <si>
    <t>SA-202281286-TXTA</t>
  </si>
  <si>
    <t>SA-202281287</t>
  </si>
  <si>
    <t>SA-202281287-DVRP</t>
  </si>
  <si>
    <t>SA-202281288</t>
  </si>
  <si>
    <t>SA-202281288-DVRP</t>
  </si>
  <si>
    <t>SA-202281289</t>
  </si>
  <si>
    <t>SA-202281289-WIRLSVS</t>
  </si>
  <si>
    <t>SA-202281290</t>
  </si>
  <si>
    <t>SA-202281290-NWPHN</t>
  </si>
  <si>
    <t>SA-202281291</t>
  </si>
  <si>
    <t>SA-202281291-WIRLSVS</t>
  </si>
  <si>
    <t>SA-202281292</t>
  </si>
  <si>
    <t>SA-202281292-WIRLSVS</t>
  </si>
  <si>
    <t>SA-202281293</t>
  </si>
  <si>
    <t>SA-202281293-RFBPHN</t>
  </si>
  <si>
    <t>SA-202281294</t>
  </si>
  <si>
    <t>SA-202281294-TXTA</t>
  </si>
  <si>
    <t>SA-202281295</t>
  </si>
  <si>
    <t>SA-202281295-DVRP</t>
  </si>
  <si>
    <t>SA-202281296</t>
  </si>
  <si>
    <t>SA-202281296-TXTA</t>
  </si>
  <si>
    <t>SA-202281297</t>
  </si>
  <si>
    <t>SA-202281297-DVRP</t>
  </si>
  <si>
    <t>SA-202281298</t>
  </si>
  <si>
    <t>SA-202281298-WIRLSVS</t>
  </si>
  <si>
    <t>SA-202281299</t>
  </si>
  <si>
    <t>SA-202281299-WIRLSVS</t>
  </si>
  <si>
    <t>SA-202281300</t>
  </si>
  <si>
    <t>SA-202281300-WIRLSVS</t>
  </si>
  <si>
    <t>SA-202281301</t>
  </si>
  <si>
    <t>SA-202281301-TXTA</t>
  </si>
  <si>
    <t>SA-202281302</t>
  </si>
  <si>
    <t>SA-202281302-WIRLSVS</t>
  </si>
  <si>
    <t>SA-202281303</t>
  </si>
  <si>
    <t>SA-202281303-WIRLSVS</t>
  </si>
  <si>
    <t>SA-202281304</t>
  </si>
  <si>
    <t>SA-202281304-WIRLSVS</t>
  </si>
  <si>
    <t>SA-202281305</t>
  </si>
  <si>
    <t>SA-202281305-TXTA</t>
  </si>
  <si>
    <t>SA-202281306</t>
  </si>
  <si>
    <t>SA-202281306-TXTA</t>
  </si>
  <si>
    <t>SA-202281307</t>
  </si>
  <si>
    <t>SA-202281307-TXTA</t>
  </si>
  <si>
    <t>SA-202281308</t>
  </si>
  <si>
    <t>SA-202281308-WIRLSVS</t>
  </si>
  <si>
    <t>SA-202281309</t>
  </si>
  <si>
    <t>SA-202281309-SFSV</t>
  </si>
  <si>
    <t>SA-202281310</t>
  </si>
  <si>
    <t>SA-202281310-WIRLSVS</t>
  </si>
  <si>
    <t>SA-202281311</t>
  </si>
  <si>
    <t>SA-202281311-SFSV</t>
  </si>
  <si>
    <t>SA-202281312</t>
  </si>
  <si>
    <t>SA-202281312-TXTA</t>
  </si>
  <si>
    <t>SA-202281313</t>
  </si>
  <si>
    <t>SA-202281313-TXTA</t>
  </si>
  <si>
    <t>SA-202281314</t>
  </si>
  <si>
    <t>SA-202281314-WIRLSVS</t>
  </si>
  <si>
    <t>SA-202281315</t>
  </si>
  <si>
    <t>SA-202281315-RFBPHN</t>
  </si>
  <si>
    <t>SA-202281316</t>
  </si>
  <si>
    <t>SA-202281316-WIRLSVS</t>
  </si>
  <si>
    <t>SA-202281317</t>
  </si>
  <si>
    <t>SA-202281317-WIRLSVS</t>
  </si>
  <si>
    <t>SA-202281318</t>
  </si>
  <si>
    <t>SA-202281318-DVRP</t>
  </si>
  <si>
    <t>SA-202281319</t>
  </si>
  <si>
    <t>SA-202281319-WIRLSVS</t>
  </si>
  <si>
    <t>SA-202281320</t>
  </si>
  <si>
    <t>SA-202281320-WIRLSVS</t>
  </si>
  <si>
    <t>SA-202281321</t>
  </si>
  <si>
    <t>SA-202281321-TXTA</t>
  </si>
  <si>
    <t>SA-202281322</t>
  </si>
  <si>
    <t>SA-202281322-NWPHN</t>
  </si>
  <si>
    <t>SA-202281323</t>
  </si>
  <si>
    <t>SA-202281323-NWPHN</t>
  </si>
  <si>
    <t>SA-202281324</t>
  </si>
  <si>
    <t>SA-202281324-NWPHN</t>
  </si>
  <si>
    <t>SA-202281325</t>
  </si>
  <si>
    <t>SA-202281325-WIRLSVS</t>
  </si>
  <si>
    <t>SA-202281326</t>
  </si>
  <si>
    <t>SA-202281326-WIRLSVS</t>
  </si>
  <si>
    <t>SA-202281327</t>
  </si>
  <si>
    <t>SA-202281327-DVRP</t>
  </si>
  <si>
    <t>SA-202281328</t>
  </si>
  <si>
    <t>SA-202281328-SFSV</t>
  </si>
  <si>
    <t>SA-202281329</t>
  </si>
  <si>
    <t>SA-202281329-SFSV</t>
  </si>
  <si>
    <t>SA-202281330</t>
  </si>
  <si>
    <t>SA-202281330-DVRP</t>
  </si>
  <si>
    <t>SA-202281331</t>
  </si>
  <si>
    <t>SA-202281331-WIRLSVS</t>
  </si>
  <si>
    <t>SA-202281332</t>
  </si>
  <si>
    <t>SA-202281332-WIRLSVS</t>
  </si>
  <si>
    <t>SA-202281333</t>
  </si>
  <si>
    <t>SA-202281333-TXTA</t>
  </si>
  <si>
    <t>SA-202281334</t>
  </si>
  <si>
    <t>SA-202281334-WIRLSVS</t>
  </si>
  <si>
    <t>SA-202281335</t>
  </si>
  <si>
    <t>SA-202281335-WIRLSVS</t>
  </si>
  <si>
    <t>SA-202281336</t>
  </si>
  <si>
    <t>SA-202281336-WIRLSVS</t>
  </si>
  <si>
    <t>SA-202281337</t>
  </si>
  <si>
    <t>SA-202281337-DVRP</t>
  </si>
  <si>
    <t>SA-202281338</t>
  </si>
  <si>
    <t>SA-202281338-TXTA</t>
  </si>
  <si>
    <t>SA-202281339</t>
  </si>
  <si>
    <t>SA-202281339-WIRLSVS</t>
  </si>
  <si>
    <t>SA-202281340</t>
  </si>
  <si>
    <t>SA-202281340-TXTA</t>
  </si>
  <si>
    <t>SA-202281341</t>
  </si>
  <si>
    <t>SA-202281341-TXTA</t>
  </si>
  <si>
    <t>SA-202281342</t>
  </si>
  <si>
    <t>SA-202281342-WIRLSVS</t>
  </si>
  <si>
    <t>SA-202281343</t>
  </si>
  <si>
    <t>SA-202281343-WIRLSVS</t>
  </si>
  <si>
    <t>SA-202281344</t>
  </si>
  <si>
    <t>SA-202281344-TXTA</t>
  </si>
  <si>
    <t>SA-202281345</t>
  </si>
  <si>
    <t>SA-202281345-WIRLSVS</t>
  </si>
  <si>
    <t>SA-202281346</t>
  </si>
  <si>
    <t>SA-202281346-TXTA</t>
  </si>
  <si>
    <t>SA-202281347</t>
  </si>
  <si>
    <t>SA-202281347-TXTA</t>
  </si>
  <si>
    <t>SA-202281348</t>
  </si>
  <si>
    <t>SA-202281348-WIRLSVS</t>
  </si>
  <si>
    <t>SA-202281349</t>
  </si>
  <si>
    <t>SA-202281349-WIRLSVS</t>
  </si>
  <si>
    <t>SA-202281350</t>
  </si>
  <si>
    <t>SA-202281350-DVRP</t>
  </si>
  <si>
    <t>SA-202281351</t>
  </si>
  <si>
    <t>SA-202281351-SFSV</t>
  </si>
  <si>
    <t>SA-202281352</t>
  </si>
  <si>
    <t>SA-202281352-TVBX</t>
  </si>
  <si>
    <t>SA-202281353</t>
  </si>
  <si>
    <t>SA-202281353-SFSV</t>
  </si>
  <si>
    <t>SA-202281354</t>
  </si>
  <si>
    <t>SA-202281354-WIRLSVS</t>
  </si>
  <si>
    <t>SA-202281355</t>
  </si>
  <si>
    <t>SA-202281355-SFSV</t>
  </si>
  <si>
    <t>SA-202281356</t>
  </si>
  <si>
    <t>SA-202281356-TXTA</t>
  </si>
  <si>
    <t>SA-202281357</t>
  </si>
  <si>
    <t>SA-202281357-DVRP</t>
  </si>
  <si>
    <t>SA-202281358</t>
  </si>
  <si>
    <t>SA-202281358-WIRLSVS</t>
  </si>
  <si>
    <t>SA-202281359</t>
  </si>
  <si>
    <t>SA-202281359-WIRLSVS</t>
  </si>
  <si>
    <t>SA-202281360</t>
  </si>
  <si>
    <t>SA-202281360-TXTA</t>
  </si>
  <si>
    <t>SA-202281361</t>
  </si>
  <si>
    <t>SA-202281361-DVRP</t>
  </si>
  <si>
    <t>SA-202281362</t>
  </si>
  <si>
    <t>SA-202281362-TXTA</t>
  </si>
  <si>
    <t>SA-202281363</t>
  </si>
  <si>
    <t>SA-202281363-WIRLSVS</t>
  </si>
  <si>
    <t>SA-202281364</t>
  </si>
  <si>
    <t>SA-202281364-WIRLSVS</t>
  </si>
  <si>
    <t>SA-202281365</t>
  </si>
  <si>
    <t>SA-202281365-WIRLSVS</t>
  </si>
  <si>
    <t>SA-202281366</t>
  </si>
  <si>
    <t>SA-202281366-TXTA</t>
  </si>
  <si>
    <t>SA-202281367</t>
  </si>
  <si>
    <t>SA-202281367-DVRP</t>
  </si>
  <si>
    <t>SA-202281368</t>
  </si>
  <si>
    <t>SA-202281368-WIRLSVS</t>
  </si>
  <si>
    <t>SA-202281369</t>
  </si>
  <si>
    <t>SA-202281369-WIRLSVS</t>
  </si>
  <si>
    <t>SA-202281370</t>
  </si>
  <si>
    <t>SA-202281370-WIRLSVS</t>
  </si>
  <si>
    <t>SA-202281371</t>
  </si>
  <si>
    <t>SA-202281371-WIRLSVS</t>
  </si>
  <si>
    <t>SA-202281372</t>
  </si>
  <si>
    <t>SA-202281372-DVRP</t>
  </si>
  <si>
    <t>SA-202281373</t>
  </si>
  <si>
    <t>SA-202281373-WIRLSVS</t>
  </si>
  <si>
    <t>SA-202281374</t>
  </si>
  <si>
    <t>SA-202281374-TXTA</t>
  </si>
  <si>
    <t>SA-202281375</t>
  </si>
  <si>
    <t>SA-202281375-WIRLSVS</t>
  </si>
  <si>
    <t>SA-202281376</t>
  </si>
  <si>
    <t>SA-202281376-WIRLSVS</t>
  </si>
  <si>
    <t>SA-202281377</t>
  </si>
  <si>
    <t>SA-202281377-SFSV</t>
  </si>
  <si>
    <t>SA-202281378</t>
  </si>
  <si>
    <t>SA-202281378-WIRLSVS</t>
  </si>
  <si>
    <t>SA-202281379</t>
  </si>
  <si>
    <t>SA-202281379-WIRLSVS</t>
  </si>
  <si>
    <t>SA-202281380</t>
  </si>
  <si>
    <t>SA-202281380-WIRLSVS</t>
  </si>
  <si>
    <t>SA-202281381</t>
  </si>
  <si>
    <t>SA-202281381-DVRP</t>
  </si>
  <si>
    <t>SA-202281382</t>
  </si>
  <si>
    <t>SA-202281382-WIRLSVS</t>
  </si>
  <si>
    <t>SA-202281383</t>
  </si>
  <si>
    <t>SA-202281383-TXTA</t>
  </si>
  <si>
    <t>SA-202281384</t>
  </si>
  <si>
    <t>SA-202281384-DVRP</t>
  </si>
  <si>
    <t>SA-202281385</t>
  </si>
  <si>
    <t>SA-202281385-DVRP</t>
  </si>
  <si>
    <t>SA-202281386</t>
  </si>
  <si>
    <t>SA-202281386-TXTA</t>
  </si>
  <si>
    <t>SA-202281387</t>
  </si>
  <si>
    <t>SA-202281387-TXTA</t>
  </si>
  <si>
    <t>SA-202281388</t>
  </si>
  <si>
    <t>SA-202281388-WIRLSVS</t>
  </si>
  <si>
    <t>SA-202281389</t>
  </si>
  <si>
    <t>SA-202281389-WIRLSVS</t>
  </si>
  <si>
    <t>SA-202281390</t>
  </si>
  <si>
    <t>SA-202281390-RFBPHN</t>
  </si>
  <si>
    <t>SA-202281391</t>
  </si>
  <si>
    <t>SA-202281391-WIRLSVS</t>
  </si>
  <si>
    <t>SA-202281392</t>
  </si>
  <si>
    <t>SA-202281392-WIRLSVS</t>
  </si>
  <si>
    <t>SA-202281393</t>
  </si>
  <si>
    <t>SA-202281393-DVRP</t>
  </si>
  <si>
    <t>SA-202281394</t>
  </si>
  <si>
    <t>SA-202281394-WIRLSVS</t>
  </si>
  <si>
    <t>SA-202281395</t>
  </si>
  <si>
    <t>SA-202281395-WIRLSVS</t>
  </si>
  <si>
    <t>SA-202281396</t>
  </si>
  <si>
    <t>SA-202281396-TXTA</t>
  </si>
  <si>
    <t>SA-202281397</t>
  </si>
  <si>
    <t>SA-202281397-TXTA</t>
  </si>
  <si>
    <t>SA-202281398</t>
  </si>
  <si>
    <t>SA-202281398-TXTA</t>
  </si>
  <si>
    <t>SA-202281399</t>
  </si>
  <si>
    <t>SA-202281399-TXTA</t>
  </si>
  <si>
    <t>SA-202281400</t>
  </si>
  <si>
    <t>SA-202281400-TXTA</t>
  </si>
  <si>
    <t>SA-202281401</t>
  </si>
  <si>
    <t>SA-202281401-WIRLSVS</t>
  </si>
  <si>
    <t>SA-202281402</t>
  </si>
  <si>
    <t>SA-202281402-WIRLSVS</t>
  </si>
  <si>
    <t>SA-202281403</t>
  </si>
  <si>
    <t>SA-202281403-TXTA</t>
  </si>
  <si>
    <t>SA-202281404</t>
  </si>
  <si>
    <t>SA-202281404-TXTA</t>
  </si>
  <si>
    <t>SA-202281405</t>
  </si>
  <si>
    <t>SA-202281405-TXTA</t>
  </si>
  <si>
    <t>SA-202281406</t>
  </si>
  <si>
    <t>SA-202281406-WIRLSVS</t>
  </si>
  <si>
    <t>SA-202281407</t>
  </si>
  <si>
    <t>SA-202281407-DVRP</t>
  </si>
  <si>
    <t>SA-202281408</t>
  </si>
  <si>
    <t>SA-202281408-DVRP</t>
  </si>
  <si>
    <t>SA-202281409</t>
  </si>
  <si>
    <t>SA-202281409-DVRP</t>
  </si>
  <si>
    <t>SA-202281410</t>
  </si>
  <si>
    <t>SA-202281410-WIRLSVS</t>
  </si>
  <si>
    <t>SA-202281411</t>
  </si>
  <si>
    <t>SA-202281411-WIRLSVS</t>
  </si>
  <si>
    <t>SA-202281412</t>
  </si>
  <si>
    <t>SA-202281412-SFSV</t>
  </si>
  <si>
    <t>SA-202281413</t>
  </si>
  <si>
    <t>SA-202281413-SFSV</t>
  </si>
  <si>
    <t>SA-202281414</t>
  </si>
  <si>
    <t>SA-202281414-RFBPHN</t>
  </si>
  <si>
    <t>SA-202281415</t>
  </si>
  <si>
    <t>SA-202281415-TVBX</t>
  </si>
  <si>
    <t>SA-202281416</t>
  </si>
  <si>
    <t>SA-202281416-RFBPHN</t>
  </si>
  <si>
    <t>SA-202281417</t>
  </si>
  <si>
    <t>SA-202281417-WIRLSVS</t>
  </si>
  <si>
    <t>SA-202281418</t>
  </si>
  <si>
    <t>SA-202281418-WIRLSVS</t>
  </si>
  <si>
    <t>SA-202281419</t>
  </si>
  <si>
    <t>SA-202281419-DVRP</t>
  </si>
  <si>
    <t>SA-202281420</t>
  </si>
  <si>
    <t>SA-202281420-TXTA</t>
  </si>
  <si>
    <t>SA-202281421</t>
  </si>
  <si>
    <t>SA-202281421-TXTA</t>
  </si>
  <si>
    <t>SA-202281422</t>
  </si>
  <si>
    <t>SA-202281422-WIRLSVS</t>
  </si>
  <si>
    <t>SA-202281423</t>
  </si>
  <si>
    <t>SA-202281423-WIRLSVS</t>
  </si>
  <si>
    <t>SA-202281424</t>
  </si>
  <si>
    <t>SA-202281424-WIRLSVS</t>
  </si>
  <si>
    <t>SA-202281425</t>
  </si>
  <si>
    <t>SA-202281425-SFSV</t>
  </si>
  <si>
    <t>SA-202281426</t>
  </si>
  <si>
    <t>SA-202281426-WIRLSVS</t>
  </si>
  <si>
    <t>SA-202281427</t>
  </si>
  <si>
    <t>SA-202281427-DVRP</t>
  </si>
  <si>
    <t>SA-202281428</t>
  </si>
  <si>
    <t>SA-202281428-WIRLSVS</t>
  </si>
  <si>
    <t>SA-202281429</t>
  </si>
  <si>
    <t>SA-202281429-WIRLSVS</t>
  </si>
  <si>
    <t>SA-202281430</t>
  </si>
  <si>
    <t>SA-202281430-TXTA</t>
  </si>
  <si>
    <t>SA-202281431</t>
  </si>
  <si>
    <t>SA-202281431-RFBPHN</t>
  </si>
  <si>
    <t>SA-202281432</t>
  </si>
  <si>
    <t>SA-202281432-WIRLSVS</t>
  </si>
  <si>
    <t>SA-202281433</t>
  </si>
  <si>
    <t>SA-202281433-NWPHN</t>
  </si>
  <si>
    <t>SA-202281434</t>
  </si>
  <si>
    <t>SA-202281434-TXTA</t>
  </si>
  <si>
    <t>SA-202281435</t>
  </si>
  <si>
    <t>SA-202281435-TXTA</t>
  </si>
  <si>
    <t>SA-202281436</t>
  </si>
  <si>
    <t>SA-202281436-WIRLSVS</t>
  </si>
  <si>
    <t>SA-202281437</t>
  </si>
  <si>
    <t>SA-202281437-WIRLSVS</t>
  </si>
  <si>
    <t>SA-202281438</t>
  </si>
  <si>
    <t>SA-202281438-SFSV</t>
  </si>
  <si>
    <t>SA-202281439</t>
  </si>
  <si>
    <t>SA-202281439-WIRLSVS</t>
  </si>
  <si>
    <t>SA-202281440</t>
  </si>
  <si>
    <t>SA-202281440-SFSV</t>
  </si>
  <si>
    <t>SA-202281441</t>
  </si>
  <si>
    <t>SA-202281441-WIRLSVS</t>
  </si>
  <si>
    <t>SA-202281442</t>
  </si>
  <si>
    <t>SA-202281442-SFSV</t>
  </si>
  <si>
    <t>SA-202281443</t>
  </si>
  <si>
    <t>SA-202281443-RFBPHN</t>
  </si>
  <si>
    <t>SA-202281444</t>
  </si>
  <si>
    <t>SA-202281444-WIRLSVS</t>
  </si>
  <si>
    <t>SA-202281445</t>
  </si>
  <si>
    <t>SA-202281445-DVRP</t>
  </si>
  <si>
    <t>SA-202281446</t>
  </si>
  <si>
    <t>SA-202281446-DVRP</t>
  </si>
  <si>
    <t>SA-202281447</t>
  </si>
  <si>
    <t>SA-202281447-TXTA</t>
  </si>
  <si>
    <t>SA-202281448</t>
  </si>
  <si>
    <t>SA-202281448-WIRLSVS</t>
  </si>
  <si>
    <t>SA-202281449</t>
  </si>
  <si>
    <t>SA-202281449-SFSV</t>
  </si>
  <si>
    <t>SA-202281450</t>
  </si>
  <si>
    <t>SA-202281450-WIRLSVS</t>
  </si>
  <si>
    <t>SA-202281451</t>
  </si>
  <si>
    <t>SA-202281451-WIRLSVS</t>
  </si>
  <si>
    <t>SA-202281452</t>
  </si>
  <si>
    <t>SA-202281452-TXTA</t>
  </si>
  <si>
    <t>SA-202281453</t>
  </si>
  <si>
    <t>SA-202281453-WIRLSVS</t>
  </si>
  <si>
    <t>SA-202281454</t>
  </si>
  <si>
    <t>SA-202281454-TXTA</t>
  </si>
  <si>
    <t>SA-202281455</t>
  </si>
  <si>
    <t>SA-202281455-WIRLSVS</t>
  </si>
  <si>
    <t>SA-202281456</t>
  </si>
  <si>
    <t>SA-202281456-WIRLSVS</t>
  </si>
  <si>
    <t>SA-202281457</t>
  </si>
  <si>
    <t>SA-202281457-WIRLSVS</t>
  </si>
  <si>
    <t>SA-202281458</t>
  </si>
  <si>
    <t>SA-202281458-WIRLSVS</t>
  </si>
  <si>
    <t>SA-202281459</t>
  </si>
  <si>
    <t>SA-202281459-TXTA</t>
  </si>
  <si>
    <t>SA-202281460</t>
  </si>
  <si>
    <t>SA-202281460-SFSV</t>
  </si>
  <si>
    <t>SA-202281461</t>
  </si>
  <si>
    <t>SA-202281461-NWPHN</t>
  </si>
  <si>
    <t>SA-202281462</t>
  </si>
  <si>
    <t>SA-202281462-TXTA</t>
  </si>
  <si>
    <t>SA-202281463</t>
  </si>
  <si>
    <t>SA-202281463-TXTA</t>
  </si>
  <si>
    <t>SA-202281464</t>
  </si>
  <si>
    <t>SA-202281464-WIRLSVS</t>
  </si>
  <si>
    <t>SA-202281465</t>
  </si>
  <si>
    <t>SA-202281465-TXTA</t>
  </si>
  <si>
    <t>SA-202281466</t>
  </si>
  <si>
    <t>SA-202281466-SFSV</t>
  </si>
  <si>
    <t>SA-202281467</t>
  </si>
  <si>
    <t>SA-202281467-TXTA</t>
  </si>
  <si>
    <t>SA-202281468</t>
  </si>
  <si>
    <t>SA-202281468-DVRP</t>
  </si>
  <si>
    <t>SA-202281469</t>
  </si>
  <si>
    <t>SA-202281469-DVRP</t>
  </si>
  <si>
    <t>SA-202281470</t>
  </si>
  <si>
    <t>SA-202281470-SFSV</t>
  </si>
  <si>
    <t>SA-202281471</t>
  </si>
  <si>
    <t>SA-202281471-RFBPHN</t>
  </si>
  <si>
    <t>SA-202281472</t>
  </si>
  <si>
    <t>SA-202281472-SFSV</t>
  </si>
  <si>
    <t>SA-202281473</t>
  </si>
  <si>
    <t>SA-202281473-TXTA</t>
  </si>
  <si>
    <t>SA-202281474</t>
  </si>
  <si>
    <t>SA-202281474-WIRLSVS</t>
  </si>
  <si>
    <t>SA-202281475</t>
  </si>
  <si>
    <t>SA-202281475-TXTA</t>
  </si>
  <si>
    <t>SA-202281476</t>
  </si>
  <si>
    <t>SA-202281476-WIRLSVS</t>
  </si>
  <si>
    <t>SA-202281477</t>
  </si>
  <si>
    <t>SA-202281477-TXTA</t>
  </si>
  <si>
    <t>SA-202281478</t>
  </si>
  <si>
    <t>SA-202281478-NWPHN</t>
  </si>
  <si>
    <t>SA-202281479</t>
  </si>
  <si>
    <t>SA-202281479-SFSV</t>
  </si>
  <si>
    <t>SA-202281480</t>
  </si>
  <si>
    <t>SA-202281480-WIRLSVS</t>
  </si>
  <si>
    <t>SA-202281481</t>
  </si>
  <si>
    <t>SA-202281481-WIRLSVS</t>
  </si>
  <si>
    <t>SA-202281482</t>
  </si>
  <si>
    <t>SA-202281482-WIRLSVS</t>
  </si>
  <si>
    <t>SA-202281483</t>
  </si>
  <si>
    <t>SA-202281483-WIRLSVS</t>
  </si>
  <si>
    <t>SA-202281484</t>
  </si>
  <si>
    <t>SA-202281484-TXTA</t>
  </si>
  <si>
    <t>SA-202281485</t>
  </si>
  <si>
    <t>SA-202281485-SFSV</t>
  </si>
  <si>
    <t>SA-202281486</t>
  </si>
  <si>
    <t>SA-202281486-WIRLSVS</t>
  </si>
  <si>
    <t>SA-202281487</t>
  </si>
  <si>
    <t>SA-202281487-WIRLSVS</t>
  </si>
  <si>
    <t>SA-202281488</t>
  </si>
  <si>
    <t>SA-202281488-TXTA</t>
  </si>
  <si>
    <t>SA-202281489</t>
  </si>
  <si>
    <t>SA-202281489-DVRP</t>
  </si>
  <si>
    <t>SA-202281490</t>
  </si>
  <si>
    <t>SA-202281490-DVRP</t>
  </si>
  <si>
    <t>SA-202281491</t>
  </si>
  <si>
    <t>SA-202281491-WIRLSVS</t>
  </si>
  <si>
    <t>SA-202281492</t>
  </si>
  <si>
    <t>SA-202281492-NWPHN</t>
  </si>
  <si>
    <t>SA-202281493</t>
  </si>
  <si>
    <t>SA-202281493-WIRLSVS</t>
  </si>
  <si>
    <t>SA-202281494</t>
  </si>
  <si>
    <t>SA-202281494-TXTA</t>
  </si>
  <si>
    <t>SA-202281495</t>
  </si>
  <si>
    <t>SA-202281495-WIRLSVS</t>
  </si>
  <si>
    <t>SA-202281496</t>
  </si>
  <si>
    <t>SA-202281496-WIRLSVS</t>
  </si>
  <si>
    <t>SA-202281497</t>
  </si>
  <si>
    <t>SA-202281497-WIRLSVS</t>
  </si>
  <si>
    <t>SA-202281498</t>
  </si>
  <si>
    <t>SA-202281498-SFSV</t>
  </si>
  <si>
    <t>SA-202281499</t>
  </si>
  <si>
    <t>SA-202281499-WIRLSVS</t>
  </si>
  <si>
    <t>SA-202281500</t>
  </si>
  <si>
    <t>SA-202281500-TXTA</t>
  </si>
  <si>
    <t>SA-202281501</t>
  </si>
  <si>
    <t>SA-202281501-TXTA</t>
  </si>
  <si>
    <t>SA-202281502</t>
  </si>
  <si>
    <t>SA-202281502-SFSV</t>
  </si>
  <si>
    <t>SA-202281503</t>
  </si>
  <si>
    <t>SA-202281503-WIRLSVS</t>
  </si>
  <si>
    <t>SA-202281504</t>
  </si>
  <si>
    <t>SA-202281504-DVRP</t>
  </si>
  <si>
    <t>SA-202281505</t>
  </si>
  <si>
    <t>SA-202281505-TXTA</t>
  </si>
  <si>
    <t>SA-202281506</t>
  </si>
  <si>
    <t>SA-202281506-DVRP</t>
  </si>
  <si>
    <t>SA-202281507</t>
  </si>
  <si>
    <t>SA-202281507-DVRP</t>
  </si>
  <si>
    <t>SA-202281508</t>
  </si>
  <si>
    <t>SA-202281508-DVRP</t>
  </si>
  <si>
    <t>SA-202281509</t>
  </si>
  <si>
    <t>SA-202281509-RFBPHN</t>
  </si>
  <si>
    <t>SA-202281510</t>
  </si>
  <si>
    <t>SA-202281510-NWPHN</t>
  </si>
  <si>
    <t>SA-202281511</t>
  </si>
  <si>
    <t>SA-202281511-DVRP</t>
  </si>
  <si>
    <t>SA-202281512</t>
  </si>
  <si>
    <t>SA-202281512-TXTA</t>
  </si>
  <si>
    <t>SA-202281513</t>
  </si>
  <si>
    <t>SA-202281513-DVRP</t>
  </si>
  <si>
    <t>SA-202281514</t>
  </si>
  <si>
    <t>SA-202281514-DVRP</t>
  </si>
  <si>
    <t>SA-202281515</t>
  </si>
  <si>
    <t>SA-202281515-WIRLSVS</t>
  </si>
  <si>
    <t>SA-202281516</t>
  </si>
  <si>
    <t>SA-202281516-WIRLSVS</t>
  </si>
  <si>
    <t>SA-202281517</t>
  </si>
  <si>
    <t>SA-202281517-TVBX</t>
  </si>
  <si>
    <t>SA-202281518</t>
  </si>
  <si>
    <t>SA-202281518-RFBPHN</t>
  </si>
  <si>
    <t>SA-202281519</t>
  </si>
  <si>
    <t>SA-202281519-RFBPHN</t>
  </si>
  <si>
    <t>SA-202281520</t>
  </si>
  <si>
    <t>SA-202281520-TXTA</t>
  </si>
  <si>
    <t>SA-202281521</t>
  </si>
  <si>
    <t>SA-202281521-WIRLSVS</t>
  </si>
  <si>
    <t>SA-202281522</t>
  </si>
  <si>
    <t>SA-202281522-WIRLSVS</t>
  </si>
  <si>
    <t>SA-202281523</t>
  </si>
  <si>
    <t>SA-202281523-WIRLSVS</t>
  </si>
  <si>
    <t>SA-202281524</t>
  </si>
  <si>
    <t>SA-202281524-WIRLSVS</t>
  </si>
  <si>
    <t>SA-202281525</t>
  </si>
  <si>
    <t>SA-202281525-WIRLSVS</t>
  </si>
  <si>
    <t>SA-202281526</t>
  </si>
  <si>
    <t>SA-202281526-RFBPHN</t>
  </si>
  <si>
    <t>SA-202281527</t>
  </si>
  <si>
    <t>SA-202281527-RFBPHN</t>
  </si>
  <si>
    <t>SA-202281528</t>
  </si>
  <si>
    <t>SA-202281528-WIRLSVS</t>
  </si>
  <si>
    <t>SA-202281529</t>
  </si>
  <si>
    <t>SA-202281529-WIRLSVS</t>
  </si>
  <si>
    <t>SA-202281530</t>
  </si>
  <si>
    <t>SA-202281530-TXTA</t>
  </si>
  <si>
    <t>SA-202281531</t>
  </si>
  <si>
    <t>SA-202281531-TXTA</t>
  </si>
  <si>
    <t>SA-202281532</t>
  </si>
  <si>
    <t>SA-202281532-WIRLSVS</t>
  </si>
  <si>
    <t>SA-202281533</t>
  </si>
  <si>
    <t>SA-202281533-WIRLSVS</t>
  </si>
  <si>
    <t>SA-202281534</t>
  </si>
  <si>
    <t>SA-202281534-WIRLSVS</t>
  </si>
  <si>
    <t>SA-202281535</t>
  </si>
  <si>
    <t>SA-202281535-SFSV</t>
  </si>
  <si>
    <t>SA-202281536</t>
  </si>
  <si>
    <t>SA-202281536-SFSV</t>
  </si>
  <si>
    <t>SA-202281537</t>
  </si>
  <si>
    <t>SA-202281537-WIRLSVS</t>
  </si>
  <si>
    <t>SA-202281538</t>
  </si>
  <si>
    <t>SA-202281538-TXTA</t>
  </si>
  <si>
    <t>SA-202281539</t>
  </si>
  <si>
    <t>SA-202281539-TXTA</t>
  </si>
  <si>
    <t>SA-202281540</t>
  </si>
  <si>
    <t>SA-202281540-TXTA</t>
  </si>
  <si>
    <t>SA-202281541</t>
  </si>
  <si>
    <t>SA-202281541-TXTA</t>
  </si>
  <si>
    <t>SA-202281542</t>
  </si>
  <si>
    <t>SA-202281542-DVRP</t>
  </si>
  <si>
    <t>SA-202281543</t>
  </si>
  <si>
    <t>SA-202281543-WIRLSVS</t>
  </si>
  <si>
    <t>SA-202281544</t>
  </si>
  <si>
    <t>SA-202281544-TXTA</t>
  </si>
  <si>
    <t>SA-202281545</t>
  </si>
  <si>
    <t>SA-202281545-DVRP</t>
  </si>
  <si>
    <t>SA-202281546</t>
  </si>
  <si>
    <t>SA-202281546-WIRLSVS</t>
  </si>
  <si>
    <t>SA-202281547</t>
  </si>
  <si>
    <t>SA-202281547-DVRP</t>
  </si>
  <si>
    <t>SA-202281548</t>
  </si>
  <si>
    <t>SA-202281548-WIRLSVS</t>
  </si>
  <si>
    <t>SA-202281549</t>
  </si>
  <si>
    <t>SA-202281549-WIRLSVS</t>
  </si>
  <si>
    <t>SA-202281550</t>
  </si>
  <si>
    <t>SA-202281550-WIRLSVS</t>
  </si>
  <si>
    <t>SA-202281551</t>
  </si>
  <si>
    <t>SA-202281551-WIRLSVS</t>
  </si>
  <si>
    <t>SA-202281552</t>
  </si>
  <si>
    <t>SA-202281552-TXTA</t>
  </si>
  <si>
    <t>SA-202281553</t>
  </si>
  <si>
    <t>SA-202281553-NWPHN</t>
  </si>
  <si>
    <t>SA-202281554</t>
  </si>
  <si>
    <t>SA-202281554-WIRLSVS</t>
  </si>
  <si>
    <t>SA-202281555</t>
  </si>
  <si>
    <t>SA-202281555-WIRLSVS</t>
  </si>
  <si>
    <t>SA-202281556</t>
  </si>
  <si>
    <t>SA-202281556-WIRLSVS</t>
  </si>
  <si>
    <t>SA-202281557</t>
  </si>
  <si>
    <t>SA-202281557-WIRLSVS</t>
  </si>
  <si>
    <t>SA-202281558</t>
  </si>
  <si>
    <t>SA-202281558-SFSV</t>
  </si>
  <si>
    <t>SA-202281559</t>
  </si>
  <si>
    <t>SA-202281559-SFSV</t>
  </si>
  <si>
    <t>SA-202281560</t>
  </si>
  <si>
    <t>SA-202281560-TXTA</t>
  </si>
  <si>
    <t>SA-202281561</t>
  </si>
  <si>
    <t>SA-202281561-TXTA</t>
  </si>
  <si>
    <t>SA-202281562</t>
  </si>
  <si>
    <t>SA-202281562-TXTA</t>
  </si>
  <si>
    <t>SA-202281563</t>
  </si>
  <si>
    <t>SA-202281563-TXTA</t>
  </si>
  <si>
    <t>SA-202281564</t>
  </si>
  <si>
    <t>SA-202281564-TXTA</t>
  </si>
  <si>
    <t>SA-202281565</t>
  </si>
  <si>
    <t>SA-202281565-TXTA</t>
  </si>
  <si>
    <t>SA-202281566</t>
  </si>
  <si>
    <t>SA-202281566-TXTA</t>
  </si>
  <si>
    <t>SA-202281567</t>
  </si>
  <si>
    <t>SA-202281567-TXTA</t>
  </si>
  <si>
    <t>SA-202281568</t>
  </si>
  <si>
    <t>SA-202281568-SFSV</t>
  </si>
  <si>
    <t>SA-202281569</t>
  </si>
  <si>
    <t>SA-202281569-TXTA</t>
  </si>
  <si>
    <t>SA-202281570</t>
  </si>
  <si>
    <t>SA-202281570-SFSV</t>
  </si>
  <si>
    <t>SA-202281571</t>
  </si>
  <si>
    <t>SA-202281571-WIRLSVS</t>
  </si>
  <si>
    <t>SA-202281572</t>
  </si>
  <si>
    <t>SA-202281572-DVRP</t>
  </si>
  <si>
    <t>SA-202281573</t>
  </si>
  <si>
    <t>SA-202281573-TXTA</t>
  </si>
  <si>
    <t>SA-202281574</t>
  </si>
  <si>
    <t>SA-202281574-DVRP</t>
  </si>
  <si>
    <t>SA-202281575</t>
  </si>
  <si>
    <t>SA-202281575-TXTA</t>
  </si>
  <si>
    <t>SA-202281576</t>
  </si>
  <si>
    <t>SA-202281576-RFBPHN</t>
  </si>
  <si>
    <t>SA-202281577</t>
  </si>
  <si>
    <t>SA-202281577-TXTA</t>
  </si>
  <si>
    <t>SA-202281578</t>
  </si>
  <si>
    <t>SA-202281578-DVRP</t>
  </si>
  <si>
    <t>SA-202281579</t>
  </si>
  <si>
    <t>SA-202281579-WIRLSVS</t>
  </si>
  <si>
    <t>SA-202281580</t>
  </si>
  <si>
    <t>SA-202281580-DVRP</t>
  </si>
  <si>
    <t>SA-202281581</t>
  </si>
  <si>
    <t>SA-202281581-WIRLSVS</t>
  </si>
  <si>
    <t>SA-202281582</t>
  </si>
  <si>
    <t>SA-202281582-TXTA</t>
  </si>
  <si>
    <t>SA-202281583</t>
  </si>
  <si>
    <t>SA-202281583-WIRLSVS</t>
  </si>
  <si>
    <t>SA-202281584</t>
  </si>
  <si>
    <t>SA-202281584-WIRLSVS</t>
  </si>
  <si>
    <t>SA-202281585</t>
  </si>
  <si>
    <t>SA-202281585-TXTA</t>
  </si>
  <si>
    <t>SA-202281586</t>
  </si>
  <si>
    <t>SA-202281586-WIRLSVS</t>
  </si>
  <si>
    <t>SA-202281587</t>
  </si>
  <si>
    <t>SA-202281587-TXTA</t>
  </si>
  <si>
    <t>SA-202281588</t>
  </si>
  <si>
    <t>SA-202281588-DVRP</t>
  </si>
  <si>
    <t>SA-202281589</t>
  </si>
  <si>
    <t>SA-202281589-WIRLSVS</t>
  </si>
  <si>
    <t>SA-202281590</t>
  </si>
  <si>
    <t>SA-202281590-TXTA</t>
  </si>
  <si>
    <t>SA-202281591</t>
  </si>
  <si>
    <t>SA-202281591-TXTA</t>
  </si>
  <si>
    <t>SA-202281592</t>
  </si>
  <si>
    <t>SA-202281592-DVRP</t>
  </si>
  <si>
    <t>SA-202281593</t>
  </si>
  <si>
    <t>SA-202281593-DVRP</t>
  </si>
  <si>
    <t>SA-202281594</t>
  </si>
  <si>
    <t>SA-202281594-WIRLSVS</t>
  </si>
  <si>
    <t>SA-202281595</t>
  </si>
  <si>
    <t>SA-202281595-WIRLSVS</t>
  </si>
  <si>
    <t>SA-202281596</t>
  </si>
  <si>
    <t>SA-202281596-TXTA</t>
  </si>
  <si>
    <t>SA-202281597</t>
  </si>
  <si>
    <t>SA-202281597-DVRP</t>
  </si>
  <si>
    <t>SA-202281598</t>
  </si>
  <si>
    <t>SA-202281598-RFBPHN</t>
  </si>
  <si>
    <t>SA-202281599</t>
  </si>
  <si>
    <t>SA-202281599-TXTA</t>
  </si>
  <si>
    <t>SA-202281600</t>
  </si>
  <si>
    <t>SA-202281600-WIRLSVS</t>
  </si>
  <si>
    <t>SA-202281601</t>
  </si>
  <si>
    <t>SA-202281601-DVRP</t>
  </si>
  <si>
    <t>SA-202281602</t>
  </si>
  <si>
    <t>SA-202281602-DVRP</t>
  </si>
  <si>
    <t>SA-202281603</t>
  </si>
  <si>
    <t>SA-202281603-TXTA</t>
  </si>
  <si>
    <t>SA-202281604</t>
  </si>
  <si>
    <t>SA-202281604-WIRLSVS</t>
  </si>
  <si>
    <t>SA-202281605</t>
  </si>
  <si>
    <t>SA-202281605-WIRLSVS</t>
  </si>
  <si>
    <t>SA-202281606</t>
  </si>
  <si>
    <t>SA-202281606-SFSV</t>
  </si>
  <si>
    <t>SA-202281607</t>
  </si>
  <si>
    <t>SA-202281607-NWPHN</t>
  </si>
  <si>
    <t>SA-202281608</t>
  </si>
  <si>
    <t>SA-202281608-TXTA</t>
  </si>
  <si>
    <t>SA-202281609</t>
  </si>
  <si>
    <t>SA-202281609-WIRLSVS</t>
  </si>
  <si>
    <t>SA-202281610</t>
  </si>
  <si>
    <t>SA-202281610-SFSV</t>
  </si>
  <si>
    <t>SA-202281611</t>
  </si>
  <si>
    <t>SA-202281611-TXTA</t>
  </si>
  <si>
    <t>SA-202281612</t>
  </si>
  <si>
    <t>SA-202281612-TXTA</t>
  </si>
  <si>
    <t>SA-202281613</t>
  </si>
  <si>
    <t>SA-202281613-TXTA</t>
  </si>
  <si>
    <t>SA-202281614</t>
  </si>
  <si>
    <t>SA-202281614-TXTA</t>
  </si>
  <si>
    <t>SA-202281615</t>
  </si>
  <si>
    <t>SA-202281615-WIRLSVS</t>
  </si>
  <si>
    <t>SA-202281616</t>
  </si>
  <si>
    <t>SA-202281616-DVRP</t>
  </si>
  <si>
    <t>SA-202281617</t>
  </si>
  <si>
    <t>SA-202281617-WIRLSVS</t>
  </si>
  <si>
    <t>SA-202281618</t>
  </si>
  <si>
    <t>SA-202281618-WIRLSVS</t>
  </si>
  <si>
    <t>SA-202281619</t>
  </si>
  <si>
    <t>SA-202281619-DVRP</t>
  </si>
  <si>
    <t>SA-202281620</t>
  </si>
  <si>
    <t>SA-202281620-WIRLSVS</t>
  </si>
  <si>
    <t>SA-202281621</t>
  </si>
  <si>
    <t>SA-202281621-WIRLSVS</t>
  </si>
  <si>
    <t>SA-202281622</t>
  </si>
  <si>
    <t>SA-202281622-WIRLSVS</t>
  </si>
  <si>
    <t>SA-202281623</t>
  </si>
  <si>
    <t>SA-202281623-WIRLSVS</t>
  </si>
  <si>
    <t>SA-202281624</t>
  </si>
  <si>
    <t>SA-202281624-TXTA</t>
  </si>
  <si>
    <t>SA-202281625</t>
  </si>
  <si>
    <t>SA-202281625-WIRLSVS</t>
  </si>
  <si>
    <t>SA-202281626</t>
  </si>
  <si>
    <t>SA-202281626-WIRLSVS</t>
  </si>
  <si>
    <t>SA-202281627</t>
  </si>
  <si>
    <t>SA-202281627-WIRLSVS</t>
  </si>
  <si>
    <t>SA-202281628</t>
  </si>
  <si>
    <t>SA-202281628-SFSV</t>
  </si>
  <si>
    <t>SA-202281629</t>
  </si>
  <si>
    <t>SA-202281629-TXTA</t>
  </si>
  <si>
    <t>SA-202281630</t>
  </si>
  <si>
    <t>SA-202281630-DVRP</t>
  </si>
  <si>
    <t>SA-202281631</t>
  </si>
  <si>
    <t>SA-202281631-TXTA</t>
  </si>
  <si>
    <t>SA-202281632</t>
  </si>
  <si>
    <t>SA-202281632-WIRLSVS</t>
  </si>
  <si>
    <t>SA-202281633</t>
  </si>
  <si>
    <t>SA-202281633-DVRP</t>
  </si>
  <si>
    <t>SA-202281634</t>
  </si>
  <si>
    <t>SA-202281634-WIRLSVS</t>
  </si>
  <si>
    <t>SA-202281635</t>
  </si>
  <si>
    <t>SA-202281635-WIRLSVS</t>
  </si>
  <si>
    <t>SA-202281636</t>
  </si>
  <si>
    <t>SA-202281636-TXTA</t>
  </si>
  <si>
    <t>SA-202281637</t>
  </si>
  <si>
    <t>SA-202281637-WIRLSVS</t>
  </si>
  <si>
    <t>SA-202281638</t>
  </si>
  <si>
    <t>SA-202281638-TXTA</t>
  </si>
  <si>
    <t>SA-202281639</t>
  </si>
  <si>
    <t>SA-202281639-WIRLSVS</t>
  </si>
  <si>
    <t>SA-202281640</t>
  </si>
  <si>
    <t>SA-202281640-TXTA</t>
  </si>
  <si>
    <t>SA-202281641</t>
  </si>
  <si>
    <t>SA-202281641-TXTA</t>
  </si>
  <si>
    <t>SA-202281642</t>
  </si>
  <si>
    <t>SA-202281642-TXTA</t>
  </si>
  <si>
    <t>SA-202281643</t>
  </si>
  <si>
    <t>SA-202281643-TXTA</t>
  </si>
  <si>
    <t>SA-202281644</t>
  </si>
  <si>
    <t>SA-202281644-WIRLSVS</t>
  </si>
  <si>
    <t>SA-202281645</t>
  </si>
  <si>
    <t>SA-202281645-TXTA</t>
  </si>
  <si>
    <t>SA-202281646</t>
  </si>
  <si>
    <t>SA-202281646-WIRLSVS</t>
  </si>
  <si>
    <t>SA-202281647</t>
  </si>
  <si>
    <t>SA-202281647-WIRLSVS</t>
  </si>
  <si>
    <t>SA-202281648</t>
  </si>
  <si>
    <t>SA-202281648-DVRP</t>
  </si>
  <si>
    <t>SA-202281649</t>
  </si>
  <si>
    <t>SA-202281649-WIRLSVS</t>
  </si>
  <si>
    <t>SA-202281650</t>
  </si>
  <si>
    <t>SA-202281650-TXTA</t>
  </si>
  <si>
    <t>SA-202281651</t>
  </si>
  <si>
    <t>SA-202281651-RFBPHN</t>
  </si>
  <si>
    <t>SA-202281652</t>
  </si>
  <si>
    <t>SA-202281652-WIRLSVS</t>
  </si>
  <si>
    <t>SA-202281653</t>
  </si>
  <si>
    <t>SA-202281653-WIRLSVS</t>
  </si>
  <si>
    <t>SA-202281654</t>
  </si>
  <si>
    <t>SA-202281654-WIRLSVS</t>
  </si>
  <si>
    <t>SA-202281655</t>
  </si>
  <si>
    <t>SA-202281655-TXTA</t>
  </si>
  <si>
    <t>SA-202281656</t>
  </si>
  <si>
    <t>SA-202281656-WIRLSVS</t>
  </si>
  <si>
    <t>SA-202281657</t>
  </si>
  <si>
    <t>SA-202281657-TXTA</t>
  </si>
  <si>
    <t>SA-202281658</t>
  </si>
  <si>
    <t>SA-202281658-TXTA</t>
  </si>
  <si>
    <t>SA-202281659</t>
  </si>
  <si>
    <t>SA-202281659-WIRLSVS</t>
  </si>
  <si>
    <t>SA-202281660</t>
  </si>
  <si>
    <t>SA-202281660-TXTA</t>
  </si>
  <si>
    <t>SA-202281661</t>
  </si>
  <si>
    <t>SA-202281661-TXTA</t>
  </si>
  <si>
    <t>SA-202281662</t>
  </si>
  <si>
    <t>SA-202281662-WIRLSVS</t>
  </si>
  <si>
    <t>SA-202281663</t>
  </si>
  <si>
    <t>SA-202281663-WIRLSVS</t>
  </si>
  <si>
    <t>SA-202281664</t>
  </si>
  <si>
    <t>SA-202281664-TXTA</t>
  </si>
  <si>
    <t>SA-202281665</t>
  </si>
  <si>
    <t>SA-202281665-TXTA</t>
  </si>
  <si>
    <t>SA-202281666</t>
  </si>
  <si>
    <t>SA-202281666-WIRLSVS</t>
  </si>
  <si>
    <t>SA-202281667</t>
  </si>
  <si>
    <t>SA-202281667-WIRLSVS</t>
  </si>
  <si>
    <t>SA-202281668</t>
  </si>
  <si>
    <t>SA-202281668-DVRP</t>
  </si>
  <si>
    <t>SA-202281669</t>
  </si>
  <si>
    <t>SA-202281669-RFBPHN</t>
  </si>
  <si>
    <t>SA-202281670</t>
  </si>
  <si>
    <t>SA-202281670-SFSV</t>
  </si>
  <si>
    <t>SA-202281671</t>
  </si>
  <si>
    <t>SA-202281671-DVRP</t>
  </si>
  <si>
    <t>SA-202281672</t>
  </si>
  <si>
    <t>SA-202281672-WIRLSVS</t>
  </si>
  <si>
    <t>SA-202281673</t>
  </si>
  <si>
    <t>SA-202281673-WIRLSVS</t>
  </si>
  <si>
    <t>SA-202281674</t>
  </si>
  <si>
    <t>SA-202281674-DVRP</t>
  </si>
  <si>
    <t>SA-202281675</t>
  </si>
  <si>
    <t>SA-202281675-WIRLSVS</t>
  </si>
  <si>
    <t>SA-202281676</t>
  </si>
  <si>
    <t>SA-202281676-DVRP</t>
  </si>
  <si>
    <t>SA-202281677</t>
  </si>
  <si>
    <t>SA-202281677-TXTA</t>
  </si>
  <si>
    <t>SA-202281678</t>
  </si>
  <si>
    <t>SA-202281678-TXTA</t>
  </si>
  <si>
    <t>SA-202281679</t>
  </si>
  <si>
    <t>SA-202281679-NWPHN</t>
  </si>
  <si>
    <t>SA-202281680</t>
  </si>
  <si>
    <t>SA-202281680-TXTA</t>
  </si>
  <si>
    <t>SA-202281681</t>
  </si>
  <si>
    <t>SA-202281681-TXTA</t>
  </si>
  <si>
    <t>SA-202281682</t>
  </si>
  <si>
    <t>SA-202281682-TXTA</t>
  </si>
  <si>
    <t>SA-202281683</t>
  </si>
  <si>
    <t>SA-202281683-WIRLSVS</t>
  </si>
  <si>
    <t>SA-202281684</t>
  </si>
  <si>
    <t>SA-202281684-WIRLSVS</t>
  </si>
  <si>
    <t>SA-202281685</t>
  </si>
  <si>
    <t>SA-202281685-WIRLSVS</t>
  </si>
  <si>
    <t>SA-202281686</t>
  </si>
  <si>
    <t>SA-202281686-TXTA</t>
  </si>
  <si>
    <t>SA-202281687</t>
  </si>
  <si>
    <t>SA-202281687-SFSV</t>
  </si>
  <si>
    <t>SA-202281688</t>
  </si>
  <si>
    <t>SA-202281688-TXTA</t>
  </si>
  <si>
    <t>SA-202281689</t>
  </si>
  <si>
    <t>SA-202281689-WIRLSVS</t>
  </si>
  <si>
    <t>SA-202281690</t>
  </si>
  <si>
    <t>SA-202281690-WIRLSVS</t>
  </si>
  <si>
    <t>SA-202281691</t>
  </si>
  <si>
    <t>SA-202281691-WIRLSVS</t>
  </si>
  <si>
    <t>SA-202281692</t>
  </si>
  <si>
    <t>SA-202281692-SFSV</t>
  </si>
  <si>
    <t>SA-202281693</t>
  </si>
  <si>
    <t>SA-202281693-SFSV</t>
  </si>
  <si>
    <t>SA-202281694</t>
  </si>
  <si>
    <t>SA-202281694-WIRLSVS</t>
  </si>
  <si>
    <t>SA-202281695</t>
  </si>
  <si>
    <t>SA-202281695-WIRLSVS</t>
  </si>
  <si>
    <t>SA-202281696</t>
  </si>
  <si>
    <t>SA-202281696-WIRLSVS</t>
  </si>
  <si>
    <t>SA-202281697</t>
  </si>
  <si>
    <t>SA-202281697-WIRLSVS</t>
  </si>
  <si>
    <t>SA-202281698</t>
  </si>
  <si>
    <t>SA-202281698-WIRLSVS</t>
  </si>
  <si>
    <t>SA-202281699</t>
  </si>
  <si>
    <t>SA-202281699-TXTA</t>
  </si>
  <si>
    <t>SA-202281700</t>
  </si>
  <si>
    <t>SA-202281700-WIRLSVS</t>
  </si>
  <si>
    <t>SA-202281701</t>
  </si>
  <si>
    <t>SA-202281701-WIRLSVS</t>
  </si>
  <si>
    <t>SA-202281702</t>
  </si>
  <si>
    <t>SA-202281702-TXTA</t>
  </si>
  <si>
    <t>SA-202281703</t>
  </si>
  <si>
    <t>SA-202281703-TXTA</t>
  </si>
  <si>
    <t>SA-202281704</t>
  </si>
  <si>
    <t>SA-202281704-WIRLSVS</t>
  </si>
  <si>
    <t>SA-202281705</t>
  </si>
  <si>
    <t>SA-202281705-WIRLSVS</t>
  </si>
  <si>
    <t>SA-202281706</t>
  </si>
  <si>
    <t>SA-202281706-WIRLSVS</t>
  </si>
  <si>
    <t>SA-202281707</t>
  </si>
  <si>
    <t>SA-202281707-WIRLSVS</t>
  </si>
  <si>
    <t>SA-202281708</t>
  </si>
  <si>
    <t>SA-202281708-WIRLSVS</t>
  </si>
  <si>
    <t>SA-202281709</t>
  </si>
  <si>
    <t>SA-202281709-RFBPHN</t>
  </si>
  <si>
    <t>SA-202281710</t>
  </si>
  <si>
    <t>SA-202281710-SFSV</t>
  </si>
  <si>
    <t>SA-202281711</t>
  </si>
  <si>
    <t>SA-202281711-WIRLSVS</t>
  </si>
  <si>
    <t>SA-202281712</t>
  </si>
  <si>
    <t>SA-202281712-WIRLSVS</t>
  </si>
  <si>
    <t>SA-202281713</t>
  </si>
  <si>
    <t>SA-202281713-WIRLSVS</t>
  </si>
  <si>
    <t>SA-202281714</t>
  </si>
  <si>
    <t>SA-202281714-WIRLSVS</t>
  </si>
  <si>
    <t>SA-202281715</t>
  </si>
  <si>
    <t>SA-202281715-WIRLSVS</t>
  </si>
  <si>
    <t>SA-202281716</t>
  </si>
  <si>
    <t>SA-202281716-RFBPHN</t>
  </si>
  <si>
    <t>SA-202281717</t>
  </si>
  <si>
    <t>SA-202281717-WIRLSVS</t>
  </si>
  <si>
    <t>SA-202281718</t>
  </si>
  <si>
    <t>SA-202281718-WIRLSVS</t>
  </si>
  <si>
    <t>SA-202281719</t>
  </si>
  <si>
    <t>SA-202281719-TXTA</t>
  </si>
  <si>
    <t>SA-202281720</t>
  </si>
  <si>
    <t>SA-202281720-TXTA</t>
  </si>
  <si>
    <t>SA-202281721</t>
  </si>
  <si>
    <t>SA-202281721-TXTA</t>
  </si>
  <si>
    <t>SA-202281722</t>
  </si>
  <si>
    <t>SA-202281722-TXTA</t>
  </si>
  <si>
    <t>SA-202281723</t>
  </si>
  <si>
    <t>SA-202281723-WIRLSVS</t>
  </si>
  <si>
    <t>SA-202281724</t>
  </si>
  <si>
    <t>SA-202281724-DVRP</t>
  </si>
  <si>
    <t>SA-202281725</t>
  </si>
  <si>
    <t>SA-202281725-WIRLSVS</t>
  </si>
  <si>
    <t>SA-202281726</t>
  </si>
  <si>
    <t>SA-202281726-TXTA</t>
  </si>
  <si>
    <t>SA-202281727</t>
  </si>
  <si>
    <t>SA-202281727-TXTA</t>
  </si>
  <si>
    <t>SA-202281728</t>
  </si>
  <si>
    <t>SA-202281728-WIRLSVS</t>
  </si>
  <si>
    <t>SA-202281729</t>
  </si>
  <si>
    <t>SA-202281729-WIRLSVS</t>
  </si>
  <si>
    <t>SA-202281730</t>
  </si>
  <si>
    <t>SA-202281730-WIRLSVS</t>
  </si>
  <si>
    <t>SA-202281731</t>
  </si>
  <si>
    <t>SA-202281731-TXTA</t>
  </si>
  <si>
    <t>SA-202281732</t>
  </si>
  <si>
    <t>SA-202281732-SFSV</t>
  </si>
  <si>
    <t>SA-202281733</t>
  </si>
  <si>
    <t>SA-202281733-DVRP</t>
  </si>
  <si>
    <t>SA-202281734</t>
  </si>
  <si>
    <t>SA-202281734-TXTA</t>
  </si>
  <si>
    <t>SA-202281735</t>
  </si>
  <si>
    <t>SA-202281735-RFBPHN</t>
  </si>
  <si>
    <t>SA-202281736</t>
  </si>
  <si>
    <t>SA-202281736-TXTA</t>
  </si>
  <si>
    <t>SA-202281737</t>
  </si>
  <si>
    <t>SA-202281737-WIRLSVS</t>
  </si>
  <si>
    <t>SA-202281738</t>
  </si>
  <si>
    <t>SA-202281738-WIRLSVS</t>
  </si>
  <si>
    <t>SA-202281739</t>
  </si>
  <si>
    <t>SA-202281739-WIRLSVS</t>
  </si>
  <si>
    <t>SA-202281740</t>
  </si>
  <si>
    <t>SA-202281740-WIRLSVS</t>
  </si>
  <si>
    <t>SA-202281741</t>
  </si>
  <si>
    <t>SA-202281741-WIRLSVS</t>
  </si>
  <si>
    <t>SA-202281742</t>
  </si>
  <si>
    <t>SA-202281742-WIRLSVS</t>
  </si>
  <si>
    <t>SA-202281743</t>
  </si>
  <si>
    <t>SA-202281743-SFSV</t>
  </si>
  <si>
    <t>SA-202281744</t>
  </si>
  <si>
    <t>SA-202281744-WIRLSVS</t>
  </si>
  <si>
    <t>SA-202281745</t>
  </si>
  <si>
    <t>SA-202281745-TXTA</t>
  </si>
  <si>
    <t>SA-202281746</t>
  </si>
  <si>
    <t>SA-202281746-TXTA</t>
  </si>
  <si>
    <t>SA-202281747</t>
  </si>
  <si>
    <t>SA-202281747-WIRLSVS</t>
  </si>
  <si>
    <t>SA-202281748</t>
  </si>
  <si>
    <t>SA-202281748-WIRLSVS</t>
  </si>
  <si>
    <t>SA-202281749</t>
  </si>
  <si>
    <t>SA-202281749-TXTA</t>
  </si>
  <si>
    <t>SA-202281750</t>
  </si>
  <si>
    <t>SA-202281750-WIRLSVS</t>
  </si>
  <si>
    <t>SA-202281751</t>
  </si>
  <si>
    <t>SA-202281751-WIRLSVS</t>
  </si>
  <si>
    <t>SA-202281752</t>
  </si>
  <si>
    <t>SA-202281752-WIRLSVS</t>
  </si>
  <si>
    <t>SA-202281753</t>
  </si>
  <si>
    <t>SA-202281753-TXTA</t>
  </si>
  <si>
    <t>SA-202281754</t>
  </si>
  <si>
    <t>SA-202281754-TXTA</t>
  </si>
  <si>
    <t>SA-202281755</t>
  </si>
  <si>
    <t>SA-202281755-WIRLSVS</t>
  </si>
  <si>
    <t>SA-202281756</t>
  </si>
  <si>
    <t>SA-202281756-WIRLSVS</t>
  </si>
  <si>
    <t>SA-202281757</t>
  </si>
  <si>
    <t>SA-202281757-WIRLSVS</t>
  </si>
  <si>
    <t>SA-202281758</t>
  </si>
  <si>
    <t>SA-202281758-WIRLSVS</t>
  </si>
  <si>
    <t>SA-202281759</t>
  </si>
  <si>
    <t>SA-202281759-TXTA</t>
  </si>
  <si>
    <t>SA-202281760</t>
  </si>
  <si>
    <t>SA-202281760-TXTA</t>
  </si>
  <si>
    <t>SA-202281761</t>
  </si>
  <si>
    <t>SA-202281761-TXTA</t>
  </si>
  <si>
    <t>SA-202281762</t>
  </si>
  <si>
    <t>SA-202281762-WIRLSVS</t>
  </si>
  <si>
    <t>SA-202281763</t>
  </si>
  <si>
    <t>SA-202281763-RFBPHN</t>
  </si>
  <si>
    <t>SA-202281764</t>
  </si>
  <si>
    <t>SA-202281764-WIRLSVS</t>
  </si>
  <si>
    <t>SA-202281765</t>
  </si>
  <si>
    <t>SA-202281765-TXTA</t>
  </si>
  <si>
    <t>SA-202281766</t>
  </si>
  <si>
    <t>SA-202281766-TXTA</t>
  </si>
  <si>
    <t>SA-202281767</t>
  </si>
  <si>
    <t>SA-202281767-TXTA</t>
  </si>
  <si>
    <t>SA-202281768</t>
  </si>
  <si>
    <t>SA-202281768-WIRLSVS</t>
  </si>
  <si>
    <t>SA-202281769</t>
  </si>
  <si>
    <t>SA-202281769-WIRLSVS</t>
  </si>
  <si>
    <t>SA-202281770</t>
  </si>
  <si>
    <t>SA-202281770-TXTA</t>
  </si>
  <si>
    <t>SA-202281771</t>
  </si>
  <si>
    <t>SA-202281771-SFSV</t>
  </si>
  <si>
    <t>SA-202281772</t>
  </si>
  <si>
    <t>SA-202281772-SFSV</t>
  </si>
  <si>
    <t>SA-202281773</t>
  </si>
  <si>
    <t>SA-202281773-WIRLSVS</t>
  </si>
  <si>
    <t>SA-202281774</t>
  </si>
  <si>
    <t>SA-202281774-WIRLSVS</t>
  </si>
  <si>
    <t>SA-202281775</t>
  </si>
  <si>
    <t>SA-202281775-WIRLSVS</t>
  </si>
  <si>
    <t>SA-202281776</t>
  </si>
  <si>
    <t>SA-202281776-WIRLSVS</t>
  </si>
  <si>
    <t>SA-202281777</t>
  </si>
  <si>
    <t>SA-202281777-SFSV</t>
  </si>
  <si>
    <t>SA-202281778</t>
  </si>
  <si>
    <t>SA-202281778-WIRLSVS</t>
  </si>
  <si>
    <t>SA-202281779</t>
  </si>
  <si>
    <t>SA-202281779-DVRP</t>
  </si>
  <si>
    <t>SA-202281780</t>
  </si>
  <si>
    <t>SA-202281780-RFBPHN</t>
  </si>
  <si>
    <t>SA-202281781</t>
  </si>
  <si>
    <t>SA-202281781-RFBPHN</t>
  </si>
  <si>
    <t>SA-202281782</t>
  </si>
  <si>
    <t>SA-202281782-WIRLSVS</t>
  </si>
  <si>
    <t>SA-202281783</t>
  </si>
  <si>
    <t>SA-202281783-TXTA</t>
  </si>
  <si>
    <t>SA-202281784</t>
  </si>
  <si>
    <t>SA-202281784-TXTA</t>
  </si>
  <si>
    <t>SA-202281785</t>
  </si>
  <si>
    <t>SA-202281785-DVRP</t>
  </si>
  <si>
    <t>SA-202281786</t>
  </si>
  <si>
    <t>SA-202281786-WIRLSVS</t>
  </si>
  <si>
    <t>SA-202281787</t>
  </si>
  <si>
    <t>SA-202281787-WIRLSVS</t>
  </si>
  <si>
    <t>SA-202281788</t>
  </si>
  <si>
    <t>SA-202281788-RFBPHN</t>
  </si>
  <si>
    <t>SA-202281789</t>
  </si>
  <si>
    <t>SA-202281789-DVRP</t>
  </si>
  <si>
    <t>SA-202281790</t>
  </si>
  <si>
    <t>SA-202281790-RFBPHN</t>
  </si>
  <si>
    <t>SA-202281791</t>
  </si>
  <si>
    <t>SA-202281791-TXTA</t>
  </si>
  <si>
    <t>SA-202281792</t>
  </si>
  <si>
    <t>SA-202281792-WIRLSVS</t>
  </si>
  <si>
    <t>SA-202281793</t>
  </si>
  <si>
    <t>SA-202281793-WIRLSVS</t>
  </si>
  <si>
    <t>SA-202281794</t>
  </si>
  <si>
    <t>SA-202281794-TXTA</t>
  </si>
  <si>
    <t>SA-202281795</t>
  </si>
  <si>
    <t>SA-202281795-RFBPHN</t>
  </si>
  <si>
    <t>SA-202281796</t>
  </si>
  <si>
    <t>SA-202281796-DVRP</t>
  </si>
  <si>
    <t>SA-202281797</t>
  </si>
  <si>
    <t>SA-202281797-TXTA</t>
  </si>
  <si>
    <t>SA-202281798</t>
  </si>
  <si>
    <t>SA-202281798-WIRLSVS</t>
  </si>
  <si>
    <t>SA-202281799</t>
  </si>
  <si>
    <t>SA-202281799-TXTA</t>
  </si>
  <si>
    <t>SA-202281800</t>
  </si>
  <si>
    <t>SA-202281800-TXTA</t>
  </si>
  <si>
    <t>SA-202281801</t>
  </si>
  <si>
    <t>SA-202281801-TXTA</t>
  </si>
  <si>
    <t>SA-202281802</t>
  </si>
  <si>
    <t>SA-202281802-TXTA</t>
  </si>
  <si>
    <t>SA-202281803</t>
  </si>
  <si>
    <t>SA-202281803-DVRP</t>
  </si>
  <si>
    <t>SA-202281804</t>
  </si>
  <si>
    <t>SA-202281804-WIRLSVS</t>
  </si>
  <si>
    <t>SA-202281805</t>
  </si>
  <si>
    <t>SA-202281805-WIRLSVS</t>
  </si>
  <si>
    <t>SA-202281806</t>
  </si>
  <si>
    <t>SA-202281806-TXTA</t>
  </si>
  <si>
    <t>SA-202281807</t>
  </si>
  <si>
    <t>SA-202281807-WIRLSVS</t>
  </si>
  <si>
    <t>SA-202281808</t>
  </si>
  <si>
    <t>SA-202281808-TXTA</t>
  </si>
  <si>
    <t>SA-202281809</t>
  </si>
  <si>
    <t>SA-202281809-TXTA</t>
  </si>
  <si>
    <t>SA-202281810</t>
  </si>
  <si>
    <t>SA-202281810-TXTA</t>
  </si>
  <si>
    <t>SA-202281811</t>
  </si>
  <si>
    <t>SA-202281811-WIRLSVS</t>
  </si>
  <si>
    <t>SA-202281812</t>
  </si>
  <si>
    <t>SA-202281812-WIRLSVS</t>
  </si>
  <si>
    <t>SA-202281813</t>
  </si>
  <si>
    <t>SA-202281813-WIRLSVS</t>
  </si>
  <si>
    <t>SA-202281814</t>
  </si>
  <si>
    <t>SA-202281814-DVRP</t>
  </si>
  <si>
    <t>SA-202281815</t>
  </si>
  <si>
    <t>SA-202281815-WIRLSVS</t>
  </si>
  <si>
    <t>SA-202281816</t>
  </si>
  <si>
    <t>SA-202281816-SFSV</t>
  </si>
  <si>
    <t>SA-202281817</t>
  </si>
  <si>
    <t>SA-202281817-WIRLSVS</t>
  </si>
  <si>
    <t>SA-202281818</t>
  </si>
  <si>
    <t>SA-202281818-NWPHN</t>
  </si>
  <si>
    <t>SA-202281819</t>
  </si>
  <si>
    <t>SA-202281819-TXTA</t>
  </si>
  <si>
    <t>SA-202281820</t>
  </si>
  <si>
    <t>SA-202281820-DVRP</t>
  </si>
  <si>
    <t>SA-202281821</t>
  </si>
  <si>
    <t>SA-202281821-DVRP</t>
  </si>
  <si>
    <t>SA-202281822</t>
  </si>
  <si>
    <t>SA-202281822-DVRP</t>
  </si>
  <si>
    <t>SA-202281823</t>
  </si>
  <si>
    <t>SA-202281823-WIRLSVS</t>
  </si>
  <si>
    <t>SA-202281824</t>
  </si>
  <si>
    <t>SA-202281824-WIRLSVS</t>
  </si>
  <si>
    <t>SA-202281825</t>
  </si>
  <si>
    <t>SA-202281825-TXTA</t>
  </si>
  <si>
    <t>SA-202281826</t>
  </si>
  <si>
    <t>SA-202281826-TXTA</t>
  </si>
  <si>
    <t>SA-202281827</t>
  </si>
  <si>
    <t>SA-202281827-WIRLSVS</t>
  </si>
  <si>
    <t>SA-202281828</t>
  </si>
  <si>
    <t>SA-202281828-WIRLSVS</t>
  </si>
  <si>
    <t>SA-202281829</t>
  </si>
  <si>
    <t>SA-202281829-WIRLSVS</t>
  </si>
  <si>
    <t>SA-202281830</t>
  </si>
  <si>
    <t>SA-202281830-WIRLSVS</t>
  </si>
  <si>
    <t>SA-202281831</t>
  </si>
  <si>
    <t>SA-202281831-WIRLSVS</t>
  </si>
  <si>
    <t>SA-202281832</t>
  </si>
  <si>
    <t>SA-202281832-RFBPHN</t>
  </si>
  <si>
    <t>SA-202281833</t>
  </si>
  <si>
    <t>SA-202281833-WIRLSVS</t>
  </si>
  <si>
    <t>SA-202281834</t>
  </si>
  <si>
    <t>SA-202281834-WIRLSVS</t>
  </si>
  <si>
    <t>SA-202281835</t>
  </si>
  <si>
    <t>SA-202281835-WIRLSVS</t>
  </si>
  <si>
    <t>SA-202281836</t>
  </si>
  <si>
    <t>SA-202281836-WIRLSVS</t>
  </si>
  <si>
    <t>SA-202281837</t>
  </si>
  <si>
    <t>SA-202281837-WIRLSVS</t>
  </si>
  <si>
    <t>SA-202281838</t>
  </si>
  <si>
    <t>SA-202281838-TXTA</t>
  </si>
  <si>
    <t>SA-202281839</t>
  </si>
  <si>
    <t>SA-202281839-TXTA</t>
  </si>
  <si>
    <t>SA-202281840</t>
  </si>
  <si>
    <t>SA-202281840-TXTA</t>
  </si>
  <si>
    <t>SA-202281841</t>
  </si>
  <si>
    <t>SA-202281841-SFSV</t>
  </si>
  <si>
    <t>SA-202281842</t>
  </si>
  <si>
    <t>SA-202281842-DVRP</t>
  </si>
  <si>
    <t>SA-202281843</t>
  </si>
  <si>
    <t>SA-202281843-DVRP</t>
  </si>
  <si>
    <t>SA-202281844</t>
  </si>
  <si>
    <t>SA-202281844-TXTA</t>
  </si>
  <si>
    <t>SA-202281845</t>
  </si>
  <si>
    <t>SA-202281845-TXTA</t>
  </si>
  <si>
    <t>SA-202281846</t>
  </si>
  <si>
    <t>SA-202281846-TXTA</t>
  </si>
  <si>
    <t>SA-202281847</t>
  </si>
  <si>
    <t>SA-202281847-RFBPHN</t>
  </si>
  <si>
    <t>SA-202281848</t>
  </si>
  <si>
    <t>SA-202281848-RFBPHN</t>
  </si>
  <si>
    <t>SA-202281849</t>
  </si>
  <si>
    <t>SA-202281849-RFBPHN</t>
  </si>
  <si>
    <t>SA-202281850</t>
  </si>
  <si>
    <t>SA-202281850-NWPHN</t>
  </si>
  <si>
    <t>SA-202281851</t>
  </si>
  <si>
    <t>SA-202281851-WIRLSVS</t>
  </si>
  <si>
    <t>SA-202281852</t>
  </si>
  <si>
    <t>SA-202281852-SFSV</t>
  </si>
  <si>
    <t>SA-202281853</t>
  </si>
  <si>
    <t>SA-202281853-TXTA</t>
  </si>
  <si>
    <t>SA-202281854</t>
  </si>
  <si>
    <t>SA-202281854-WIRLSVS</t>
  </si>
  <si>
    <t>SA-202281855</t>
  </si>
  <si>
    <t>SA-202281855-WIRLSVS</t>
  </si>
  <si>
    <t>SA-202281856</t>
  </si>
  <si>
    <t>SA-202281856-WIRLSVS</t>
  </si>
  <si>
    <t>SA-202281857</t>
  </si>
  <si>
    <t>SA-202281857-WIRLSVS</t>
  </si>
  <si>
    <t>SA-202281858</t>
  </si>
  <si>
    <t>SA-202281858-DVRP</t>
  </si>
  <si>
    <t>SA-202281859</t>
  </si>
  <si>
    <t>SA-202281859-TXTA</t>
  </si>
  <si>
    <t>SA-202281860</t>
  </si>
  <si>
    <t>SA-202281860-TXTA</t>
  </si>
  <si>
    <t>SA-202281861</t>
  </si>
  <si>
    <t>SA-202281861-TXTA</t>
  </si>
  <si>
    <t>SA-202281862</t>
  </si>
  <si>
    <t>SA-202281862-WIRLSVS</t>
  </si>
  <si>
    <t>SA-202281863</t>
  </si>
  <si>
    <t>SA-202281863-WIRLSVS</t>
  </si>
  <si>
    <t>SA-202281864</t>
  </si>
  <si>
    <t>SA-202281864-WIRLSVS</t>
  </si>
  <si>
    <t>SA-202281865</t>
  </si>
  <si>
    <t>SA-202281865-DVRP</t>
  </si>
  <si>
    <t>SA-202281866</t>
  </si>
  <si>
    <t>SA-202281866-WIRLSVS</t>
  </si>
  <si>
    <t>SA-202281867</t>
  </si>
  <si>
    <t>SA-202281867-WIRLSVS</t>
  </si>
  <si>
    <t>SA-202281868</t>
  </si>
  <si>
    <t>SA-202281868-WIRLSVS</t>
  </si>
  <si>
    <t>SA-202281869</t>
  </si>
  <si>
    <t>SA-202281869-WIRLSVS</t>
  </si>
  <si>
    <t>SA-202281870</t>
  </si>
  <si>
    <t>SA-202281870-TXTA</t>
  </si>
  <si>
    <t>SA-202281871</t>
  </si>
  <si>
    <t>SA-202281871-TXTA</t>
  </si>
  <si>
    <t>SA-202281872</t>
  </si>
  <si>
    <t>SA-202281872-TXTA</t>
  </si>
  <si>
    <t>SA-202281873</t>
  </si>
  <si>
    <t>SA-202281873-WIRLSVS</t>
  </si>
  <si>
    <t>SA-202281874</t>
  </si>
  <si>
    <t>SA-202281874-WIRLSVS</t>
  </si>
  <si>
    <t>SA-202281875</t>
  </si>
  <si>
    <t>SA-202281875-TXTA</t>
  </si>
  <si>
    <t>SA-202281876</t>
  </si>
  <si>
    <t>SA-202281876-WIRLSVS</t>
  </si>
  <si>
    <t>SA-202281877</t>
  </si>
  <si>
    <t>SA-202281877-WIRLSVS</t>
  </si>
  <si>
    <t>SA-202281878</t>
  </si>
  <si>
    <t>SA-202281878-WIRLSVS</t>
  </si>
  <si>
    <t>SA-202281879</t>
  </si>
  <si>
    <t>SA-202281879-WIRLSVS</t>
  </si>
  <si>
    <t>SA-202281880</t>
  </si>
  <si>
    <t>SA-202281880-WIRLSVS</t>
  </si>
  <si>
    <t>SA-202281881</t>
  </si>
  <si>
    <t>SA-202281881-WIRLSVS</t>
  </si>
  <si>
    <t>SA-202281882</t>
  </si>
  <si>
    <t>SA-202281882-RFBPHN</t>
  </si>
  <si>
    <t>SA-202281883</t>
  </si>
  <si>
    <t>SA-202281883-TXTA</t>
  </si>
  <si>
    <t>SA-202281884</t>
  </si>
  <si>
    <t>SA-202281884-TXTA</t>
  </si>
  <si>
    <t>SA-202281885</t>
  </si>
  <si>
    <t>SA-202281885-TXTA</t>
  </si>
  <si>
    <t>SA-202281886</t>
  </si>
  <si>
    <t>SA-202281886-WIRLSVS</t>
  </si>
  <si>
    <t>SA-202281887</t>
  </si>
  <si>
    <t>SA-202281887-WIRLSVS</t>
  </si>
  <si>
    <t>SA-202281888</t>
  </si>
  <si>
    <t>SA-202281888-WIRLSVS</t>
  </si>
  <si>
    <t>SA-202281889</t>
  </si>
  <si>
    <t>SA-202281889-WIRLSVS</t>
  </si>
  <si>
    <t>SA-202281890</t>
  </si>
  <si>
    <t>SA-202281890-WIRLSVS</t>
  </si>
  <si>
    <t>SA-202281891</t>
  </si>
  <si>
    <t>SA-202281891-RFBPHN</t>
  </si>
  <si>
    <t>SA-202281892</t>
  </si>
  <si>
    <t>SA-202281892-TXTA</t>
  </si>
  <si>
    <t>SA-202281893</t>
  </si>
  <si>
    <t>SA-202281893-DVRP</t>
  </si>
  <si>
    <t>SA-202281894</t>
  </si>
  <si>
    <t>SA-202281894-RFBPHN</t>
  </si>
  <si>
    <t>SA-202281895</t>
  </si>
  <si>
    <t>SA-202281895-WIRLSVS</t>
  </si>
  <si>
    <t>SA-202281896</t>
  </si>
  <si>
    <t>SA-202281896-WIRLSVS</t>
  </si>
  <si>
    <t>SA-202281897</t>
  </si>
  <si>
    <t>SA-202281897-WIRLSVS</t>
  </si>
  <si>
    <t>SA-202281898</t>
  </si>
  <si>
    <t>SA-202281898-TXTA</t>
  </si>
  <si>
    <t>SA-202281899</t>
  </si>
  <si>
    <t>SA-202281899-RFBPHN</t>
  </si>
  <si>
    <t>SA-202281900</t>
  </si>
  <si>
    <t>SA-202281900-SFSV</t>
  </si>
  <si>
    <t>SA-202281901</t>
  </si>
  <si>
    <t>SA-202281901-WIRLSVS</t>
  </si>
  <si>
    <t>SA-202281902</t>
  </si>
  <si>
    <t>SA-202281902-DVRP</t>
  </si>
  <si>
    <t>SA-202281903</t>
  </si>
  <si>
    <t>SA-202281903-DVRP</t>
  </si>
  <si>
    <t>SA-202281904</t>
  </si>
  <si>
    <t>SA-202281904-SFSV</t>
  </si>
  <si>
    <t>SA-202281905</t>
  </si>
  <si>
    <t>SA-202281905-WIRLSVS</t>
  </si>
  <si>
    <t>SA-202281906</t>
  </si>
  <si>
    <t>SA-202281906-WIRLSVS</t>
  </si>
  <si>
    <t>SA-202281907</t>
  </si>
  <si>
    <t>SA-202281907-TXTA</t>
  </si>
  <si>
    <t>SA-202281908</t>
  </si>
  <si>
    <t>SA-202281908-TXTA</t>
  </si>
  <si>
    <t>SA-202281909</t>
  </si>
  <si>
    <t>SA-202281909-RFBPHN</t>
  </si>
  <si>
    <t>SA-202281910</t>
  </si>
  <si>
    <t>SA-202281910-WIRLSVS</t>
  </si>
  <si>
    <t>SA-202281911</t>
  </si>
  <si>
    <t>SA-202281911-WIRLSVS</t>
  </si>
  <si>
    <t>SA-202281912</t>
  </si>
  <si>
    <t>SA-202281912-TXTA</t>
  </si>
  <si>
    <t>SA-202281913</t>
  </si>
  <si>
    <t>SA-202281913-DVRP</t>
  </si>
  <si>
    <t>SA-202281914</t>
  </si>
  <si>
    <t>SA-202281914-WIRLSVS</t>
  </si>
  <si>
    <t>SA-202281915</t>
  </si>
  <si>
    <t>SA-202281915-WIRLSVS</t>
  </si>
  <si>
    <t>SA-202281916</t>
  </si>
  <si>
    <t>SA-202281916-WIRLSVS</t>
  </si>
  <si>
    <t>SA-202281917</t>
  </si>
  <si>
    <t>SA-202281917-WIRLSVS</t>
  </si>
  <si>
    <t>SA-202281918</t>
  </si>
  <si>
    <t>SA-202281918-DVRP</t>
  </si>
  <si>
    <t>SA-202281919</t>
  </si>
  <si>
    <t>SA-202281919-WIRLSVS</t>
  </si>
  <si>
    <t>SA-202281920</t>
  </si>
  <si>
    <t>SA-202281920-TXTA</t>
  </si>
  <si>
    <t>SA-202281921</t>
  </si>
  <si>
    <t>SA-202281921-WIRLSVS</t>
  </si>
  <si>
    <t>SA-202281922</t>
  </si>
  <si>
    <t>SA-202281922-DVRP</t>
  </si>
  <si>
    <t>SA-202281923</t>
  </si>
  <si>
    <t>SA-202281923-WIRLSVS</t>
  </si>
  <si>
    <t>SA-202281924</t>
  </si>
  <si>
    <t>SA-202281924-WIRLSVS</t>
  </si>
  <si>
    <t>SA-202281925</t>
  </si>
  <si>
    <t>SA-202281925-TXTA</t>
  </si>
  <si>
    <t>SA-202281926</t>
  </si>
  <si>
    <t>SA-202281926-RFBPHN</t>
  </si>
  <si>
    <t>SA-202281927</t>
  </si>
  <si>
    <t>SA-202281927-TXTA</t>
  </si>
  <si>
    <t>SA-202281928</t>
  </si>
  <si>
    <t>SA-202281928-WIRLSVS</t>
  </si>
  <si>
    <t>SA-202281929</t>
  </si>
  <si>
    <t>SA-202281929-WIRLSVS</t>
  </si>
  <si>
    <t>SA-202281930</t>
  </si>
  <si>
    <t>SA-202281930-DVRP</t>
  </si>
  <si>
    <t>SA-202281931</t>
  </si>
  <si>
    <t>SA-202281931-TXTA</t>
  </si>
  <si>
    <t>SA-202281932</t>
  </si>
  <si>
    <t>SA-202281932-TXTA</t>
  </si>
  <si>
    <t>SA-202281933</t>
  </si>
  <si>
    <t>SA-202281933-WIRLSVS</t>
  </si>
  <si>
    <t>SA-202281934</t>
  </si>
  <si>
    <t>SA-202281934-DVRP</t>
  </si>
  <si>
    <t>SA-202281935</t>
  </si>
  <si>
    <t>SA-202281935-SFSV</t>
  </si>
  <si>
    <t>SA-202281936</t>
  </si>
  <si>
    <t>SA-202281936-WIRLSVS</t>
  </si>
  <si>
    <t>SA-202281937</t>
  </si>
  <si>
    <t>SA-202281937-WIRLSVS</t>
  </si>
  <si>
    <t>SA-202281938</t>
  </si>
  <si>
    <t>SA-202281938-WIRLSVS</t>
  </si>
  <si>
    <t>SA-202281939</t>
  </si>
  <si>
    <t>SA-202281939-WIRLSVS</t>
  </si>
  <si>
    <t>SA-202281940</t>
  </si>
  <si>
    <t>SA-202281940-DVRP</t>
  </si>
  <si>
    <t>SA-202281941</t>
  </si>
  <si>
    <t>SA-202281941-WIRLSVS</t>
  </si>
  <si>
    <t>SA-202281942</t>
  </si>
  <si>
    <t>SA-202281942-SFSV</t>
  </si>
  <si>
    <t>SA-202281943</t>
  </si>
  <si>
    <t>SA-202281943-TXTA</t>
  </si>
  <si>
    <t>SA-202281944</t>
  </si>
  <si>
    <t>SA-202281944-DVRP</t>
  </si>
  <si>
    <t>SA-202281945</t>
  </si>
  <si>
    <t>SA-202281945-DVRP</t>
  </si>
  <si>
    <t>SA-202281946</t>
  </si>
  <si>
    <t>SA-202281946-WIRLSVS</t>
  </si>
  <si>
    <t>SA-202281947</t>
  </si>
  <si>
    <t>SA-202281947-WIRLSVS</t>
  </si>
  <si>
    <t>SA-202281948</t>
  </si>
  <si>
    <t>SA-202281948-TXTA</t>
  </si>
  <si>
    <t>SA-202281949</t>
  </si>
  <si>
    <t>SA-202281949-WIRLSVS</t>
  </si>
  <si>
    <t>SA-202281950</t>
  </si>
  <si>
    <t>SA-202281950-WIRLSVS</t>
  </si>
  <si>
    <t>SA-202281951</t>
  </si>
  <si>
    <t>SA-202281951-WIRLSVS</t>
  </si>
  <si>
    <t>SA-202281952</t>
  </si>
  <si>
    <t>SA-202281952-TXTA</t>
  </si>
  <si>
    <t>SA-202281953</t>
  </si>
  <si>
    <t>SA-202281953-WIRLSVS</t>
  </si>
  <si>
    <t>SA-202281954</t>
  </si>
  <si>
    <t>SA-202281954-SFSV</t>
  </si>
  <si>
    <t>SA-202281955</t>
  </si>
  <si>
    <t>SA-202281955-WIRLSVS</t>
  </si>
  <si>
    <t>SA-202281956</t>
  </si>
  <si>
    <t>SA-202281956-TXTA</t>
  </si>
  <si>
    <t>SA-202281957</t>
  </si>
  <si>
    <t>SA-202281957-DVRP</t>
  </si>
  <si>
    <t>SA-202281958</t>
  </si>
  <si>
    <t>SA-202281958-NWPHN</t>
  </si>
  <si>
    <t>SA-202281959</t>
  </si>
  <si>
    <t>SA-202281959-WIRLSVS</t>
  </si>
  <si>
    <t>SA-202281960</t>
  </si>
  <si>
    <t>SA-202281960-SFSV</t>
  </si>
  <si>
    <t>SA-202281961</t>
  </si>
  <si>
    <t>SA-202281961-WIRLSVS</t>
  </si>
  <si>
    <t>SA-202281962</t>
  </si>
  <si>
    <t>SA-202281962-WIRLSVS</t>
  </si>
  <si>
    <t>SA-202281963</t>
  </si>
  <si>
    <t>SA-202281963-WIRLSVS</t>
  </si>
  <si>
    <t>SA-202281964</t>
  </si>
  <si>
    <t>SA-202281964-TXTA</t>
  </si>
  <si>
    <t>SA-202281965</t>
  </si>
  <si>
    <t>SA-202281965-TXTA</t>
  </si>
  <si>
    <t>SA-202281966</t>
  </si>
  <si>
    <t>SA-202281966-WIRLSVS</t>
  </si>
  <si>
    <t>SA-202281967</t>
  </si>
  <si>
    <t>SA-202281967-WIRLSVS</t>
  </si>
  <si>
    <t>SA-202281968</t>
  </si>
  <si>
    <t>SA-202281968-NWPHN</t>
  </si>
  <si>
    <t>SA-202281969</t>
  </si>
  <si>
    <t>SA-202281969-DVRP</t>
  </si>
  <si>
    <t>SA-202281970</t>
  </si>
  <si>
    <t>SA-202281970-TXTA</t>
  </si>
  <si>
    <t>SA-202281971</t>
  </si>
  <si>
    <t>SA-202281971-NWPHN</t>
  </si>
  <si>
    <t>SA-202281972</t>
  </si>
  <si>
    <t>SA-202281972-WIRLSVS</t>
  </si>
  <si>
    <t>SA-202281973</t>
  </si>
  <si>
    <t>SA-202281973-WIRLSVS</t>
  </si>
  <si>
    <t>SA-202281974</t>
  </si>
  <si>
    <t>SA-202281974-WIRLSVS</t>
  </si>
  <si>
    <t>SA-202281975</t>
  </si>
  <si>
    <t>SA-202281975-SFSV</t>
  </si>
  <si>
    <t>SA-202281976</t>
  </si>
  <si>
    <t>SA-202281976-WIRLSVS</t>
  </si>
  <si>
    <t>SA-202281977</t>
  </si>
  <si>
    <t>SA-202281977-RFBPHN</t>
  </si>
  <si>
    <t>SA-202281978</t>
  </si>
  <si>
    <t>SA-202281978-RFBPHN</t>
  </si>
  <si>
    <t>SA-202281979</t>
  </si>
  <si>
    <t>SA-202281979-WIRLSVS</t>
  </si>
  <si>
    <t>SA-202281980</t>
  </si>
  <si>
    <t>SA-202281980-WIRLSVS</t>
  </si>
  <si>
    <t>SA-202281981</t>
  </si>
  <si>
    <t>SA-202281981-WIRLSVS</t>
  </si>
  <si>
    <t>SA-202281982</t>
  </si>
  <si>
    <t>SA-202281982-TXTA</t>
  </si>
  <si>
    <t>SA-202281983</t>
  </si>
  <si>
    <t>SA-202281983-TXTA</t>
  </si>
  <si>
    <t>SA-202281984</t>
  </si>
  <si>
    <t>SA-202281984-DVRP</t>
  </si>
  <si>
    <t>SA-202281985</t>
  </si>
  <si>
    <t>SA-202281985-DVRP</t>
  </si>
  <si>
    <t>SA-202281986</t>
  </si>
  <si>
    <t>SA-202281986-WIRLSVS</t>
  </si>
  <si>
    <t>SA-202281987</t>
  </si>
  <si>
    <t>SA-202281987-WIRLSVS</t>
  </si>
  <si>
    <t>SA-202281988</t>
  </si>
  <si>
    <t>SA-202281988-DVRP</t>
  </si>
  <si>
    <t>SA-202281989</t>
  </si>
  <si>
    <t>SA-202281989-WIRLSVS</t>
  </si>
  <si>
    <t>SA-202281990</t>
  </si>
  <si>
    <t>SA-202281990-NWPHN</t>
  </si>
  <si>
    <t>SA-202281991</t>
  </si>
  <si>
    <t>SA-202281991-WIRLSVS</t>
  </si>
  <si>
    <t>SA-202281992</t>
  </si>
  <si>
    <t>SA-202281992-WIRLSVS</t>
  </si>
  <si>
    <t>SA-202281993</t>
  </si>
  <si>
    <t>SA-202281993-TXTA</t>
  </si>
  <si>
    <t>SA-202281994</t>
  </si>
  <si>
    <t>SA-202281994-TXTA</t>
  </si>
  <si>
    <t>SA-202281995</t>
  </si>
  <si>
    <t>SA-202281995-TXTA</t>
  </si>
  <si>
    <t>SA-202281996</t>
  </si>
  <si>
    <t>SA-202281996-WIRLSVS</t>
  </si>
  <si>
    <t>SA-202281997</t>
  </si>
  <si>
    <t>SA-202281997-RFBPHN</t>
  </si>
  <si>
    <t>SA-202281998</t>
  </si>
  <si>
    <t>SA-202281998-WIRLSVS</t>
  </si>
  <si>
    <t>SA-202281999</t>
  </si>
  <si>
    <t>SA-202281999-RFBPHN</t>
  </si>
  <si>
    <t>SA-202282000</t>
  </si>
  <si>
    <t>SA-202282000-WIRLSVS</t>
  </si>
  <si>
    <t>SA-202282001</t>
  </si>
  <si>
    <t>SA-202282001-TXTA</t>
  </si>
  <si>
    <t>SA-202282002</t>
  </si>
  <si>
    <t>SA-202282002-WIRLSVS</t>
  </si>
  <si>
    <t>SA-202282003</t>
  </si>
  <si>
    <t>SA-202282003-TXTA</t>
  </si>
  <si>
    <t>SA-202282004</t>
  </si>
  <si>
    <t>SA-202282004-WIRLSVS</t>
  </si>
  <si>
    <t>SA-202282005</t>
  </si>
  <si>
    <t>SA-202282005-WIRLSVS</t>
  </si>
  <si>
    <t>SA-202282006</t>
  </si>
  <si>
    <t>SA-202282006-WIRLSVS</t>
  </si>
  <si>
    <t>SA-202282007</t>
  </si>
  <si>
    <t>SA-202282007-TXTA</t>
  </si>
  <si>
    <t>SA-202282008</t>
  </si>
  <si>
    <t>SA-202282008-WIRLSVS</t>
  </si>
  <si>
    <t>SA-202282009</t>
  </si>
  <si>
    <t>SA-202282009-TXTA</t>
  </si>
  <si>
    <t>SA-202282010</t>
  </si>
  <si>
    <t>SA-202282010-WIRLSVS</t>
  </si>
  <si>
    <t>SA-202282011</t>
  </si>
  <si>
    <t>SA-202282011-NWPHN</t>
  </si>
  <si>
    <t>SA-202282012</t>
  </si>
  <si>
    <t>SA-202282012-TXTA</t>
  </si>
  <si>
    <t>SA-202282013</t>
  </si>
  <si>
    <t>SA-202282013-WIRLSVS</t>
  </si>
  <si>
    <t>SA-202282014</t>
  </si>
  <si>
    <t>SA-202282014-WIRLSVS</t>
  </si>
  <si>
    <t>SA-202282015</t>
  </si>
  <si>
    <t>SA-202282015-SFSV</t>
  </si>
  <si>
    <t>SA-202282016</t>
  </si>
  <si>
    <t>SA-202282016-WIRLSVS</t>
  </si>
  <si>
    <t>SA-202282017</t>
  </si>
  <si>
    <t>SA-202282017-WIRLSVS</t>
  </si>
  <si>
    <t>SA-202282018</t>
  </si>
  <si>
    <t>SA-202282018-TXTA</t>
  </si>
  <si>
    <t>SA-202282019</t>
  </si>
  <si>
    <t>SA-202282019-WIRLSVS</t>
  </si>
  <si>
    <t>SA-202282020</t>
  </si>
  <si>
    <t>SA-202282020-DVRP</t>
  </si>
  <si>
    <t>SA-202282021</t>
  </si>
  <si>
    <t>SA-202282021-DVRP</t>
  </si>
  <si>
    <t>SA-202282022</t>
  </si>
  <si>
    <t>SA-202282022-TXTA</t>
  </si>
  <si>
    <t>SA-202282023</t>
  </si>
  <si>
    <t>SA-202282023-TXTA</t>
  </si>
  <si>
    <t>SA-202282024</t>
  </si>
  <si>
    <t>SA-202282024-DVRP</t>
  </si>
  <si>
    <t>SA-202282025</t>
  </si>
  <si>
    <t>SA-202282025-DVRP</t>
  </si>
  <si>
    <t>SA-202282026</t>
  </si>
  <si>
    <t>SA-202282026-WIRLSVS</t>
  </si>
  <si>
    <t>SA-202282027</t>
  </si>
  <si>
    <t>SA-202282027-WIRLSVS</t>
  </si>
  <si>
    <t>SA-202282028</t>
  </si>
  <si>
    <t>SA-202282028-WIRLSVS</t>
  </si>
  <si>
    <t>SA-202282029</t>
  </si>
  <si>
    <t>SA-202282029-WIRLSVS</t>
  </si>
  <si>
    <t>SA-202282030</t>
  </si>
  <si>
    <t>SA-202282030-TXTA</t>
  </si>
  <si>
    <t>SA-202282031</t>
  </si>
  <si>
    <t>SA-202282031-DVRP</t>
  </si>
  <si>
    <t>SA-202282032</t>
  </si>
  <si>
    <t>SA-202282032-RFBPHN</t>
  </si>
  <si>
    <t>SA-202282033</t>
  </si>
  <si>
    <t>SA-202282033-WIRLSVS</t>
  </si>
  <si>
    <t>SA-202282034</t>
  </si>
  <si>
    <t>SA-202282034-WIRLSVS</t>
  </si>
  <si>
    <t>SA-202282035</t>
  </si>
  <si>
    <t>SA-202282035-TXTA</t>
  </si>
  <si>
    <t>SA-202282036</t>
  </si>
  <si>
    <t>SA-202282036-TXTA</t>
  </si>
  <si>
    <t>SA-202282037</t>
  </si>
  <si>
    <t>SA-202282037-WIRLSVS</t>
  </si>
  <si>
    <t>SA-202282038</t>
  </si>
  <si>
    <t>SA-202282038-WIRLSVS</t>
  </si>
  <si>
    <t>SA-202282039</t>
  </si>
  <si>
    <t>SA-202282039-NWPHN</t>
  </si>
  <si>
    <t>SA-202282040</t>
  </si>
  <si>
    <t>SA-202282040-WIRLSVS</t>
  </si>
  <si>
    <t>SA-202282041</t>
  </si>
  <si>
    <t>SA-202282041-WIRLSVS</t>
  </si>
  <si>
    <t>SA-202282042</t>
  </si>
  <si>
    <t>SA-202282042-WIRLSVS</t>
  </si>
  <si>
    <t>SA-202282043</t>
  </si>
  <si>
    <t>SA-202282043-WIRLSVS</t>
  </si>
  <si>
    <t>SA-202282044</t>
  </si>
  <si>
    <t>SA-202282044-TXTA</t>
  </si>
  <si>
    <t>SA-202282045</t>
  </si>
  <si>
    <t>SA-202282045-WIRLSVS</t>
  </si>
  <si>
    <t>SA-202282046</t>
  </si>
  <si>
    <t>SA-202282046-TVBX</t>
  </si>
  <si>
    <t>SA-202282047</t>
  </si>
  <si>
    <t>SA-202282047-DVRP</t>
  </si>
  <si>
    <t>SA-202282048</t>
  </si>
  <si>
    <t>SA-202282048-WIRLSVS</t>
  </si>
  <si>
    <t>SA-202282049</t>
  </si>
  <si>
    <t>SA-202282049-RFBPHN</t>
  </si>
  <si>
    <t>SA-202282050</t>
  </si>
  <si>
    <t>SA-202282050-WIRLSVS</t>
  </si>
  <si>
    <t>SA-202282051</t>
  </si>
  <si>
    <t>SA-202282051-TVBX</t>
  </si>
  <si>
    <t>SA-202282052</t>
  </si>
  <si>
    <t>SA-202282052-NWPHN</t>
  </si>
  <si>
    <t>SA-202282053</t>
  </si>
  <si>
    <t>SA-202282053-WIRLSVS</t>
  </si>
  <si>
    <t>SA-202282054</t>
  </si>
  <si>
    <t>SA-202282054-TXTA</t>
  </si>
  <si>
    <t>SA-202282055</t>
  </si>
  <si>
    <t>SA-202282055-TXTA</t>
  </si>
  <si>
    <t>SA-202282056</t>
  </si>
  <si>
    <t>SA-202282056-TXTA</t>
  </si>
  <si>
    <t>SA-202282057</t>
  </si>
  <si>
    <t>SA-202282057-WIRLSVS</t>
  </si>
  <si>
    <t>SA-202282058</t>
  </si>
  <si>
    <t>SA-202282058-NWPHN</t>
  </si>
  <si>
    <t>SA-202282059</t>
  </si>
  <si>
    <t>SA-202282059-WIRLSVS</t>
  </si>
  <si>
    <t>SA-202282060</t>
  </si>
  <si>
    <t>SA-202282060-WIRLSVS</t>
  </si>
  <si>
    <t>SA-202282061</t>
  </si>
  <si>
    <t>SA-202282061-WIRLSVS</t>
  </si>
  <si>
    <t>SA-202282062</t>
  </si>
  <si>
    <t>SA-202282062-WIRLSVS</t>
  </si>
  <si>
    <t>SA-202282063</t>
  </si>
  <si>
    <t>SA-202282063-WIRLSVS</t>
  </si>
  <si>
    <t>SA-202282064</t>
  </si>
  <si>
    <t>SA-202282064-RFBPHN</t>
  </si>
  <si>
    <t>SA-202282065</t>
  </si>
  <si>
    <t>SA-202282065-TVBX</t>
  </si>
  <si>
    <t>SA-202282066</t>
  </si>
  <si>
    <t>SA-202282066-TXTA</t>
  </si>
  <si>
    <t>SA-202282067</t>
  </si>
  <si>
    <t>SA-202282067-TXTA</t>
  </si>
  <si>
    <t>SA-202282068</t>
  </si>
  <si>
    <t>SA-202282068-WIRLSVS</t>
  </si>
  <si>
    <t>SA-202282069</t>
  </si>
  <si>
    <t>SA-202282069-WIRLSVS</t>
  </si>
  <si>
    <t>SA-202282070</t>
  </si>
  <si>
    <t>SA-202282070-WIRLSVS</t>
  </si>
  <si>
    <t>SA-202282071</t>
  </si>
  <si>
    <t>SA-202282071-WIRLSVS</t>
  </si>
  <si>
    <t>SA-202282072</t>
  </si>
  <si>
    <t>SA-202282072-WIRLSVS</t>
  </si>
  <si>
    <t>SA-202282073</t>
  </si>
  <si>
    <t>SA-202282073-SFSV</t>
  </si>
  <si>
    <t>SA-202282074</t>
  </si>
  <si>
    <t>SA-202282074-TXTA</t>
  </si>
  <si>
    <t>SA-202282075</t>
  </si>
  <si>
    <t>SA-202282075-WIRLSVS</t>
  </si>
  <si>
    <t>SA-202282076</t>
  </si>
  <si>
    <t>SA-202282076-NWPHN</t>
  </si>
  <si>
    <t>SA-202282077</t>
  </si>
  <si>
    <t>SA-202282077-WIRLSVS</t>
  </si>
  <si>
    <t>SA-202282078</t>
  </si>
  <si>
    <t>SA-202282078-WIRLSVS</t>
  </si>
  <si>
    <t>SA-202282079</t>
  </si>
  <si>
    <t>SA-202282079-WIRLSVS</t>
  </si>
  <si>
    <t>SA-202282080</t>
  </si>
  <si>
    <t>SA-202282080-WIRLSVS</t>
  </si>
  <si>
    <t>SA-202282081</t>
  </si>
  <si>
    <t>SA-202282081-TXTA</t>
  </si>
  <si>
    <t>SA-202282082</t>
  </si>
  <si>
    <t>SA-202282082-TXTA</t>
  </si>
  <si>
    <t>SA-202282083</t>
  </si>
  <si>
    <t>SA-202282083-WIRLSVS</t>
  </si>
  <si>
    <t>SA-202282084</t>
  </si>
  <si>
    <t>SA-202282084-WIRLSVS</t>
  </si>
  <si>
    <t>SA-202282085</t>
  </si>
  <si>
    <t>SA-202282085-WIRLSVS</t>
  </si>
  <si>
    <t>SA-202282086</t>
  </si>
  <si>
    <t>SA-202282086-TXTA</t>
  </si>
  <si>
    <t>SA-202282087</t>
  </si>
  <si>
    <t>SA-202282087-DVRP</t>
  </si>
  <si>
    <t>SA-202282088</t>
  </si>
  <si>
    <t>SA-202282088-DVRP</t>
  </si>
  <si>
    <t>SA-202282089</t>
  </si>
  <si>
    <t>SA-202282089-TXTA</t>
  </si>
  <si>
    <t>SA-202282090</t>
  </si>
  <si>
    <t>SA-202282090-WIRLSVS</t>
  </si>
  <si>
    <t>SA-202282091</t>
  </si>
  <si>
    <t>SA-202282091-WIRLSVS</t>
  </si>
  <si>
    <t>SA-202282092</t>
  </si>
  <si>
    <t>SA-202282092-WIRLSVS</t>
  </si>
  <si>
    <t>SA-202282093</t>
  </si>
  <si>
    <t>SA-202282093-TXTA</t>
  </si>
  <si>
    <t>SA-202282094</t>
  </si>
  <si>
    <t>SA-202282094-TXTA</t>
  </si>
  <si>
    <t>SA-202282095</t>
  </si>
  <si>
    <t>SA-202282095-WIRLSVS</t>
  </si>
  <si>
    <t>SA-202282096</t>
  </si>
  <si>
    <t>SA-202282096-WIRLSVS</t>
  </si>
  <si>
    <t>SA-202282097</t>
  </si>
  <si>
    <t>SA-202282097-SFSV</t>
  </si>
  <si>
    <t>SA-202282098</t>
  </si>
  <si>
    <t>SA-202282098-TXTA</t>
  </si>
  <si>
    <t>SA-202282099</t>
  </si>
  <si>
    <t>SA-202282099-TXTA</t>
  </si>
  <si>
    <t>SA-202282100</t>
  </si>
  <si>
    <t>SA-202282100-WIRLSVS</t>
  </si>
  <si>
    <t>SA-202282101</t>
  </si>
  <si>
    <t>SA-202282101-DVRP</t>
  </si>
  <si>
    <t>SA-202282102</t>
  </si>
  <si>
    <t>SA-202282102-WIRLSVS</t>
  </si>
  <si>
    <t>SA-202282103</t>
  </si>
  <si>
    <t>SA-202282103-WIRLSVS</t>
  </si>
  <si>
    <t>SA-202282104</t>
  </si>
  <si>
    <t>SA-202282104-TXTA</t>
  </si>
  <si>
    <t>SA-202282105</t>
  </si>
  <si>
    <t>SA-202282105-WIRLSVS</t>
  </si>
  <si>
    <t>SA-202282106</t>
  </si>
  <si>
    <t>SA-202282106-SFSV</t>
  </si>
  <si>
    <t>SA-202282107</t>
  </si>
  <si>
    <t>SA-202282107-SFSV</t>
  </si>
  <si>
    <t>SA-202282108</t>
  </si>
  <si>
    <t>SA-202282108-WIRLSVS</t>
  </si>
  <si>
    <t>SA-202282109</t>
  </si>
  <si>
    <t>SA-202282109-TXTA</t>
  </si>
  <si>
    <t>SA-202282110</t>
  </si>
  <si>
    <t>SA-202282110-WIRLSVS</t>
  </si>
  <si>
    <t>SA-202282111</t>
  </si>
  <si>
    <t>SA-202282111-TXTA</t>
  </si>
  <si>
    <t>SA-202282112</t>
  </si>
  <si>
    <t>SA-202282112-WIRLSVS</t>
  </si>
  <si>
    <t>SA-202282113</t>
  </si>
  <si>
    <t>SA-202282113-WIRLSVS</t>
  </si>
  <si>
    <t>SA-202282114</t>
  </si>
  <si>
    <t>SA-202282114-WIRLSVS</t>
  </si>
  <si>
    <t>SA-202282115</t>
  </si>
  <si>
    <t>SA-202282115-WIRLSVS</t>
  </si>
  <si>
    <t>SA-202282116</t>
  </si>
  <si>
    <t>SA-202282116-DVRP</t>
  </si>
  <si>
    <t>SA-202282117</t>
  </si>
  <si>
    <t>SA-202282117-WIRLSVS</t>
  </si>
  <si>
    <t>SA-202282118</t>
  </si>
  <si>
    <t>SA-202282118-WIRLSVS</t>
  </si>
  <si>
    <t>SA-202282119</t>
  </si>
  <si>
    <t>SA-202282119-TXTA</t>
  </si>
  <si>
    <t>SA-202282120</t>
  </si>
  <si>
    <t>SA-202282120-WIRLSVS</t>
  </si>
  <si>
    <t>SA-202282121</t>
  </si>
  <si>
    <t>SA-202282121-RFBPHN</t>
  </si>
  <si>
    <t>SA-202282122</t>
  </si>
  <si>
    <t>SA-202282122-WIRLSVS</t>
  </si>
  <si>
    <t>SA-202282123</t>
  </si>
  <si>
    <t>SA-202282123-TXTA</t>
  </si>
  <si>
    <t>SA-202282124</t>
  </si>
  <si>
    <t>SA-202282124-WIRLSVS</t>
  </si>
  <si>
    <t>SA-202282125</t>
  </si>
  <si>
    <t>SA-202282125-SFSV</t>
  </si>
  <si>
    <t>SA-202282126</t>
  </si>
  <si>
    <t>SA-202282126-TXTA</t>
  </si>
  <si>
    <t>SA-202282127</t>
  </si>
  <si>
    <t>SA-202282127-WIRLSVS</t>
  </si>
  <si>
    <t>SA-202282128</t>
  </si>
  <si>
    <t>SA-202282128-TXTA</t>
  </si>
  <si>
    <t>SA-202282129</t>
  </si>
  <si>
    <t>SA-202282129-WIRLSVS</t>
  </si>
  <si>
    <t>SA-202282130</t>
  </si>
  <si>
    <t>SA-202282130-TXTA</t>
  </si>
  <si>
    <t>SA-202282131</t>
  </si>
  <si>
    <t>SA-202282131-WIRLSVS</t>
  </si>
  <si>
    <t>SA-202282132</t>
  </si>
  <si>
    <t>SA-202282132-WIRLSVS</t>
  </si>
  <si>
    <t>SA-202282133</t>
  </si>
  <si>
    <t>SA-202282133-WIRLSVS</t>
  </si>
  <si>
    <t>SA-202282134</t>
  </si>
  <si>
    <t>SA-202282134-SFSV</t>
  </si>
  <si>
    <t>SA-202282135</t>
  </si>
  <si>
    <t>SA-202282135-TXTA</t>
  </si>
  <si>
    <t>SA-202282136</t>
  </si>
  <si>
    <t>SA-202282136-TXTA</t>
  </si>
  <si>
    <t>SA-202282137</t>
  </si>
  <si>
    <t>SA-202282137-WIRLSVS</t>
  </si>
  <si>
    <t>SA-202282138</t>
  </si>
  <si>
    <t>SA-202282138-NWPHN</t>
  </si>
  <si>
    <t>SA-202282139</t>
  </si>
  <si>
    <t>SA-202282139-TXTA</t>
  </si>
  <si>
    <t>SA-202282140</t>
  </si>
  <si>
    <t>SA-202282140-SFSV</t>
  </si>
  <si>
    <t>SA-202282141</t>
  </si>
  <si>
    <t>SA-202282141-WIRLSVS</t>
  </si>
  <si>
    <t>SA-202282142</t>
  </si>
  <si>
    <t>SA-202282142-WIRLSVS</t>
  </si>
  <si>
    <t>SA-202282143</t>
  </si>
  <si>
    <t>SA-202282143-WIRLSVS</t>
  </si>
  <si>
    <t>SA-202282144</t>
  </si>
  <si>
    <t>SA-202282144-WIRLSVS</t>
  </si>
  <si>
    <t>SA-202282145</t>
  </si>
  <si>
    <t>SA-202282145-RFBPHN</t>
  </si>
  <si>
    <t>SA-202282146</t>
  </si>
  <si>
    <t>SA-202282146-TXTA</t>
  </si>
  <si>
    <t>SA-202282147</t>
  </si>
  <si>
    <t>SA-202282147-WIRLSVS</t>
  </si>
  <si>
    <t>SA-202282148</t>
  </si>
  <si>
    <t>SA-202282148-TXTA</t>
  </si>
  <si>
    <t>SA-202282149</t>
  </si>
  <si>
    <t>SA-202282149-WIRLSVS</t>
  </si>
  <si>
    <t>SA-202282150</t>
  </si>
  <si>
    <t>SA-202282150-DVRP</t>
  </si>
  <si>
    <t>SA-202282151</t>
  </si>
  <si>
    <t>SA-202282151-WIRLSVS</t>
  </si>
  <si>
    <t>SA-202282152</t>
  </si>
  <si>
    <t>SA-202282152-DVRP</t>
  </si>
  <si>
    <t>SA-202282153</t>
  </si>
  <si>
    <t>SA-202282153-RFBPHN</t>
  </si>
  <si>
    <t>SA-202282154</t>
  </si>
  <si>
    <t>SA-202282154-TXTA</t>
  </si>
  <si>
    <t>SA-202282155</t>
  </si>
  <si>
    <t>SA-202282155-TXTA</t>
  </si>
  <si>
    <t>SA-202282156</t>
  </si>
  <si>
    <t>SA-202282156-TXTA</t>
  </si>
  <si>
    <t>SA-202282157</t>
  </si>
  <si>
    <t>SA-202282157-TXTA</t>
  </si>
  <si>
    <t>SA-202282158</t>
  </si>
  <si>
    <t>SA-202282158-TXTA</t>
  </si>
  <si>
    <t>SA-202282159</t>
  </si>
  <si>
    <t>SA-202282159-WIRLSVS</t>
  </si>
  <si>
    <t>SA-202282160</t>
  </si>
  <si>
    <t>SA-202282160-WIRLSVS</t>
  </si>
  <si>
    <t>SA-202282161</t>
  </si>
  <si>
    <t>SA-202282161-WIRLSVS</t>
  </si>
  <si>
    <t>SA-202282162</t>
  </si>
  <si>
    <t>SA-202282162-WIRLSVS</t>
  </si>
  <si>
    <t>SA-202282163</t>
  </si>
  <si>
    <t>SA-202282163-TVBX</t>
  </si>
  <si>
    <t>SA-202282164</t>
  </si>
  <si>
    <t>SA-202282164-WIRLSVS</t>
  </si>
  <si>
    <t>SA-202282165</t>
  </si>
  <si>
    <t>SA-202282165-WIRLSVS</t>
  </si>
  <si>
    <t>SA-202282166</t>
  </si>
  <si>
    <t>SA-202282166-WIRLSVS</t>
  </si>
  <si>
    <t>SA-202282167</t>
  </si>
  <si>
    <t>SA-202282167-WIRLSVS</t>
  </si>
  <si>
    <t>SA-202282168</t>
  </si>
  <si>
    <t>SA-202282168-WIRLSVS</t>
  </si>
  <si>
    <t>SA-202282169</t>
  </si>
  <si>
    <t>SA-202282169-WIRLSVS</t>
  </si>
  <si>
    <t>SA-202282170</t>
  </si>
  <si>
    <t>SA-202282170-WIRLSVS</t>
  </si>
  <si>
    <t>SA-202282171</t>
  </si>
  <si>
    <t>SA-202282171-WIRLSVS</t>
  </si>
  <si>
    <t>SA-202282172</t>
  </si>
  <si>
    <t>SA-202282172-DVRP</t>
  </si>
  <si>
    <t>SA-202282173</t>
  </si>
  <si>
    <t>SA-202282173-WIRLSVS</t>
  </si>
  <si>
    <t>SA-202282174</t>
  </si>
  <si>
    <t>SA-202282174-WIRLSVS</t>
  </si>
  <si>
    <t>SA-202282175</t>
  </si>
  <si>
    <t>SA-202282175-SFSV</t>
  </si>
  <si>
    <t>SA-202282176</t>
  </si>
  <si>
    <t>SA-202282176-DVRP</t>
  </si>
  <si>
    <t>SA-202282177</t>
  </si>
  <si>
    <t>SA-202282177-TXTA</t>
  </si>
  <si>
    <t>SA-202282178</t>
  </si>
  <si>
    <t>SA-202282178-TXTA</t>
  </si>
  <si>
    <t>SA-202282179</t>
  </si>
  <si>
    <t>SA-202282179-TXTA</t>
  </si>
  <si>
    <t>SA-202282180</t>
  </si>
  <si>
    <t>SA-202282180-TXTA</t>
  </si>
  <si>
    <t>SA-202282181</t>
  </si>
  <si>
    <t>SA-202282181-SFSV</t>
  </si>
  <si>
    <t>SA-202282182</t>
  </si>
  <si>
    <t>SA-202282182-RFBPHN</t>
  </si>
  <si>
    <t>SA-202282183</t>
  </si>
  <si>
    <t>SA-202282183-WIRLSVS</t>
  </si>
  <si>
    <t>SA-202282184</t>
  </si>
  <si>
    <t>SA-202282184-WIRLSVS</t>
  </si>
  <si>
    <t>SA-202282185</t>
  </si>
  <si>
    <t>SA-202282185-NWPHN</t>
  </si>
  <si>
    <t>SA-202282186</t>
  </si>
  <si>
    <t>SA-202282186-WIRLSVS</t>
  </si>
  <si>
    <t>SA-202282187</t>
  </si>
  <si>
    <t>SA-202282187-WIRLSVS</t>
  </si>
  <si>
    <t>SA-202282188</t>
  </si>
  <si>
    <t>SA-202282188-TXTA</t>
  </si>
  <si>
    <t>SA-202282189</t>
  </si>
  <si>
    <t>SA-202282189-RFBPHN</t>
  </si>
  <si>
    <t>SA-202282190</t>
  </si>
  <si>
    <t>SA-202282190-DVRP</t>
  </si>
  <si>
    <t>SA-202282191</t>
  </si>
  <si>
    <t>SA-202282191-WIRLSVS</t>
  </si>
  <si>
    <t>SA-202282192</t>
  </si>
  <si>
    <t>SA-202282192-WIRLSVS</t>
  </si>
  <si>
    <t>SA-202282193</t>
  </si>
  <si>
    <t>SA-202282193-WIRLSVS</t>
  </si>
  <si>
    <t>SA-202282194</t>
  </si>
  <si>
    <t>SA-202282194-WIRLSVS</t>
  </si>
  <si>
    <t>SA-202282195</t>
  </si>
  <si>
    <t>SA-202282195-TXTA</t>
  </si>
  <si>
    <t>SA-202282196</t>
  </si>
  <si>
    <t>SA-202282196-TXTA</t>
  </si>
  <si>
    <t>SA-202282197</t>
  </si>
  <si>
    <t>SA-202282197-DVRP</t>
  </si>
  <si>
    <t>SA-202282198</t>
  </si>
  <si>
    <t>SA-202282198-TXTA</t>
  </si>
  <si>
    <t>SA-202282199</t>
  </si>
  <si>
    <t>SA-202282199-DVRP</t>
  </si>
  <si>
    <t>SA-202282200</t>
  </si>
  <si>
    <t>SA-202282200-WIRLSVS</t>
  </si>
  <si>
    <t>SA-202282201</t>
  </si>
  <si>
    <t>SA-202282201-SFSV</t>
  </si>
  <si>
    <t>SA-202282202</t>
  </si>
  <si>
    <t>SA-202282202-WIRLSVS</t>
  </si>
  <si>
    <t>SA-202282203</t>
  </si>
  <si>
    <t>SA-202282203-TXTA</t>
  </si>
  <si>
    <t>SA-202282204</t>
  </si>
  <si>
    <t>SA-202282204-WIRLSVS</t>
  </si>
  <si>
    <t>SA-202282205</t>
  </si>
  <si>
    <t>SA-202282205-WIRLSVS</t>
  </si>
  <si>
    <t>SA-202282206</t>
  </si>
  <si>
    <t>SA-202282206-WIRLSVS</t>
  </si>
  <si>
    <t>SA-202282207</t>
  </si>
  <si>
    <t>SA-202282207-TXTA</t>
  </si>
  <si>
    <t>SA-202282208</t>
  </si>
  <si>
    <t>SA-202282208-WIRLSVS</t>
  </si>
  <si>
    <t>SA-202282209</t>
  </si>
  <si>
    <t>SA-202282209-WIRLSVS</t>
  </si>
  <si>
    <t>SA-202282210</t>
  </si>
  <si>
    <t>SA-202282210-WIRLSVS</t>
  </si>
  <si>
    <t>SA-202282211</t>
  </si>
  <si>
    <t>SA-202282211-RFBPHN</t>
  </si>
  <si>
    <t>SA-202282212</t>
  </si>
  <si>
    <t>SA-202282212-RFBPHN</t>
  </si>
  <si>
    <t>SA-202282213</t>
  </si>
  <si>
    <t>SA-202282213-DVRP</t>
  </si>
  <si>
    <t>SA-202282214</t>
  </si>
  <si>
    <t>SA-202282214-WIRLSVS</t>
  </si>
  <si>
    <t>SA-202282215</t>
  </si>
  <si>
    <t>SA-202282215-TXTA</t>
  </si>
  <si>
    <t>SA-202282216</t>
  </si>
  <si>
    <t>SA-202282216-TXTA</t>
  </si>
  <si>
    <t>SA-202282217</t>
  </si>
  <si>
    <t>SA-202282217-WIRLSVS</t>
  </si>
  <si>
    <t>SA-202282218</t>
  </si>
  <si>
    <t>SA-202282218-WIRLSVS</t>
  </si>
  <si>
    <t>SA-202282219</t>
  </si>
  <si>
    <t>SA-202282219-WIRLSVS</t>
  </si>
  <si>
    <t>SA-202282220</t>
  </si>
  <si>
    <t>SA-202282220-WIRLSVS</t>
  </si>
  <si>
    <t>SA-202282221</t>
  </si>
  <si>
    <t>SA-202282221-WIRLSVS</t>
  </si>
  <si>
    <t>SA-202282222</t>
  </si>
  <si>
    <t>SA-202282222-WIRLSVS</t>
  </si>
  <si>
    <t>SA-202282223</t>
  </si>
  <si>
    <t>SA-202282223-WIRLSVS</t>
  </si>
  <si>
    <t>SA-202282224</t>
  </si>
  <si>
    <t>SA-202282224-RFBPHN</t>
  </si>
  <si>
    <t>SA-202282225</t>
  </si>
  <si>
    <t>SA-202282225-WIRLSVS</t>
  </si>
  <si>
    <t>SA-202282226</t>
  </si>
  <si>
    <t>SA-202282226-WIRLSVS</t>
  </si>
  <si>
    <t>SA-202282227</t>
  </si>
  <si>
    <t>SA-202282227-WIRLSVS</t>
  </si>
  <si>
    <t>SA-202282228</t>
  </si>
  <si>
    <t>SA-202282228-WIRLSVS</t>
  </si>
  <si>
    <t>SA-202282229</t>
  </si>
  <si>
    <t>SA-202282229-WIRLSVS</t>
  </si>
  <si>
    <t>SA-202282230</t>
  </si>
  <si>
    <t>SA-202282230-TXTA</t>
  </si>
  <si>
    <t>SA-202282231</t>
  </si>
  <si>
    <t>SA-202282231-TXTA</t>
  </si>
  <si>
    <t>SA-202282232</t>
  </si>
  <si>
    <t>SA-202282232-WIRLSVS</t>
  </si>
  <si>
    <t>SA-202282233</t>
  </si>
  <si>
    <t>SA-202282233-WIRLSVS</t>
  </si>
  <si>
    <t>SA-202282234</t>
  </si>
  <si>
    <t>SA-202282234-SFSV</t>
  </si>
  <si>
    <t>SA-202282235</t>
  </si>
  <si>
    <t>SA-202282235-WIRLSVS</t>
  </si>
  <si>
    <t>SA-202282236</t>
  </si>
  <si>
    <t>SA-202282236-SFSV</t>
  </si>
  <si>
    <t>SA-202282237</t>
  </si>
  <si>
    <t>SA-202282237-WIRLSVS</t>
  </si>
  <si>
    <t>SA-202282238</t>
  </si>
  <si>
    <t>SA-202282238-TXTA</t>
  </si>
  <si>
    <t>SA-202282239</t>
  </si>
  <si>
    <t>SA-202282239-WIRLSVS</t>
  </si>
  <si>
    <t>SA-202282240</t>
  </si>
  <si>
    <t>SA-202282240-WIRLSVS</t>
  </si>
  <si>
    <t>SA-202282241</t>
  </si>
  <si>
    <t>SA-202282241-WIRLSVS</t>
  </si>
  <si>
    <t>SA-202282242</t>
  </si>
  <si>
    <t>SA-202282242-DVRP</t>
  </si>
  <si>
    <t>SA-202282243</t>
  </si>
  <si>
    <t>SA-202282243-SFSV</t>
  </si>
  <si>
    <t>SA-202282244</t>
  </si>
  <si>
    <t>SA-202282244-TXTA</t>
  </si>
  <si>
    <t>SA-202282245</t>
  </si>
  <si>
    <t>SA-202282245-WIRLSVS</t>
  </si>
  <si>
    <t>SA-202282246</t>
  </si>
  <si>
    <t>SA-202282246-TXTA</t>
  </si>
  <si>
    <t>SA-202282247</t>
  </si>
  <si>
    <t>SA-202282247-WIRLSVS</t>
  </si>
  <si>
    <t>SA-202282248</t>
  </si>
  <si>
    <t>SA-202282248-TXTA</t>
  </si>
  <si>
    <t>SA-202282249</t>
  </si>
  <si>
    <t>SA-202282249-TXTA</t>
  </si>
  <si>
    <t>SA-202282250</t>
  </si>
  <si>
    <t>SA-202282250-TXTA</t>
  </si>
  <si>
    <t>SA-202282251</t>
  </si>
  <si>
    <t>SA-202282251-WIRLSVS</t>
  </si>
  <si>
    <t>SA-202282252</t>
  </si>
  <si>
    <t>SA-202282252-WIRLSVS</t>
  </si>
  <si>
    <t>SA-202282253</t>
  </si>
  <si>
    <t>SA-202282253-WIRLSVS</t>
  </si>
  <si>
    <t>SA-202282254</t>
  </si>
  <si>
    <t>SA-202282254-RFBPHN</t>
  </si>
  <si>
    <t>SA-202282255</t>
  </si>
  <si>
    <t>SA-202282255-WIRLSVS</t>
  </si>
  <si>
    <t>SA-202282256</t>
  </si>
  <si>
    <t>SA-202282256-SFSV</t>
  </si>
  <si>
    <t>SA-202282257</t>
  </si>
  <si>
    <t>SA-202282257-WIRLSVS</t>
  </si>
  <si>
    <t>SA-202282258</t>
  </si>
  <si>
    <t>SA-202282258-TVBX</t>
  </si>
  <si>
    <t>SA-202282259</t>
  </si>
  <si>
    <t>SA-202282259-WIRLSVS</t>
  </si>
  <si>
    <t>SA-202282260</t>
  </si>
  <si>
    <t>SA-202282260-SFSV</t>
  </si>
  <si>
    <t>SA-202282261</t>
  </si>
  <si>
    <t>SA-202282261-SFSV</t>
  </si>
  <si>
    <t>SA-202282262</t>
  </si>
  <si>
    <t>SA-202282262-TXTA</t>
  </si>
  <si>
    <t>SA-202282263</t>
  </si>
  <si>
    <t>SA-202282263-TXTA</t>
  </si>
  <si>
    <t>SA-202282264</t>
  </si>
  <si>
    <t>SA-202282264-SFSV</t>
  </si>
  <si>
    <t>SA-202282265</t>
  </si>
  <si>
    <t>SA-202282265-WIRLSVS</t>
  </si>
  <si>
    <t>SA-202282266</t>
  </si>
  <si>
    <t>SA-202282266-TXTA</t>
  </si>
  <si>
    <t>SA-202282267</t>
  </si>
  <si>
    <t>SA-202282267-DVRP</t>
  </si>
  <si>
    <t>SA-202282268</t>
  </si>
  <si>
    <t>SA-202282268-WIRLSVS</t>
  </si>
  <si>
    <t>SA-202282269</t>
  </si>
  <si>
    <t>SA-202282269-WIRLSVS</t>
  </si>
  <si>
    <t>SA-202282270</t>
  </si>
  <si>
    <t>SA-202282270-WIRLSVS</t>
  </si>
  <si>
    <t>SA-202282271</t>
  </si>
  <si>
    <t>SA-202282271-RFBPHN</t>
  </si>
  <si>
    <t>SA-202282272</t>
  </si>
  <si>
    <t>SA-202282272-RFBPHN</t>
  </si>
  <si>
    <t>SA-202282273</t>
  </si>
  <si>
    <t>SA-202282273-WIRLSVS</t>
  </si>
  <si>
    <t>SA-202282274</t>
  </si>
  <si>
    <t>SA-202282274-SFSV</t>
  </si>
  <si>
    <t>SA-202282275</t>
  </si>
  <si>
    <t>SA-202282275-TXTA</t>
  </si>
  <si>
    <t>SA-202282276</t>
  </si>
  <si>
    <t>SA-202282276-RFBPHN</t>
  </si>
  <si>
    <t>SA-202282277</t>
  </si>
  <si>
    <t>SA-202282277-WIRLSVS</t>
  </si>
  <si>
    <t>SA-202282278</t>
  </si>
  <si>
    <t>SA-202282278-WIRLSVS</t>
  </si>
  <si>
    <t>SA-202282279</t>
  </si>
  <si>
    <t>SA-202282279-WIRLSVS</t>
  </si>
  <si>
    <t>SA-202282280</t>
  </si>
  <si>
    <t>SA-202282280-DVRP</t>
  </si>
  <si>
    <t>SA-202282281</t>
  </si>
  <si>
    <t>SA-202282281-TXTA</t>
  </si>
  <si>
    <t>SA-202282282</t>
  </si>
  <si>
    <t>SA-202282282-WIRLSVS</t>
  </si>
  <si>
    <t>SA-202282283</t>
  </si>
  <si>
    <t>SA-202282283-WIRLSVS</t>
  </si>
  <si>
    <t>SA-202282284</t>
  </si>
  <si>
    <t>SA-202282284-WIRLSVS</t>
  </si>
  <si>
    <t>SA-202282285</t>
  </si>
  <si>
    <t>SA-202282285-TXTA</t>
  </si>
  <si>
    <t>SA-202282286</t>
  </si>
  <si>
    <t>SA-202282286-DVRP</t>
  </si>
  <si>
    <t>SA-202282287</t>
  </si>
  <si>
    <t>SA-202282287-WIRLSVS</t>
  </si>
  <si>
    <t>SA-202282288</t>
  </si>
  <si>
    <t>SA-202282288-WIRLSVS</t>
  </si>
  <si>
    <t>SA-202282289</t>
  </si>
  <si>
    <t>SA-202282289-WIRLSVS</t>
  </si>
  <si>
    <t>SA-202282290</t>
  </si>
  <si>
    <t>SA-202282290-TXTA</t>
  </si>
  <si>
    <t>SA-202282291</t>
  </si>
  <si>
    <t>SA-202282291-WIRLSVS</t>
  </si>
  <si>
    <t>SA-202282292</t>
  </si>
  <si>
    <t>SA-202282292-WIRLSVS</t>
  </si>
  <si>
    <t>SA-202282293</t>
  </si>
  <si>
    <t>SA-202282293-WIRLSVS</t>
  </si>
  <si>
    <t>SA-202282294</t>
  </si>
  <si>
    <t>SA-202282294-WIRLSVS</t>
  </si>
  <si>
    <t>SA-202282295</t>
  </si>
  <si>
    <t>SA-202282295-RFBPHN</t>
  </si>
  <si>
    <t>SA-202282296</t>
  </si>
  <si>
    <t>SA-202282296-WIRLSVS</t>
  </si>
  <si>
    <t>SA-202282297</t>
  </si>
  <si>
    <t>SA-202282297-WIRLSVS</t>
  </si>
  <si>
    <t>SA-202282298</t>
  </si>
  <si>
    <t>SA-202282298-WIRLSVS</t>
  </si>
  <si>
    <t>SA-202282299</t>
  </si>
  <si>
    <t>SA-202282299-SFSV</t>
  </si>
  <si>
    <t>SA-202282300</t>
  </si>
  <si>
    <t>SA-202282300-WIRLSVS</t>
  </si>
  <si>
    <t>SA-202282301</t>
  </si>
  <si>
    <t>SA-202282301-WIRLSVS</t>
  </si>
  <si>
    <t>SA-202282302</t>
  </si>
  <si>
    <t>SA-202282302-DVRP</t>
  </si>
  <si>
    <t>SA-202282303</t>
  </si>
  <si>
    <t>SA-202282303-DVRP</t>
  </si>
  <si>
    <t>SA-202282304</t>
  </si>
  <si>
    <t>SA-202282304-WIRLSVS</t>
  </si>
  <si>
    <t>SA-202282305</t>
  </si>
  <si>
    <t>SA-202282305-TXTA</t>
  </si>
  <si>
    <t>SA-202282306</t>
  </si>
  <si>
    <t>SA-202282306-WIRLSVS</t>
  </si>
  <si>
    <t>SA-202282307</t>
  </si>
  <si>
    <t>SA-202282307-DVRP</t>
  </si>
  <si>
    <t>SA-202282308</t>
  </si>
  <si>
    <t>SA-202282308-WIRLSVS</t>
  </si>
  <si>
    <t>SA-202282309</t>
  </si>
  <si>
    <t>SA-202282309-WIRLSVS</t>
  </si>
  <si>
    <t>SA-202282310</t>
  </si>
  <si>
    <t>SA-202282310-TXTA</t>
  </si>
  <si>
    <t>SA-202282311</t>
  </si>
  <si>
    <t>SA-202282311-WIRLSVS</t>
  </si>
  <si>
    <t>SA-202282312</t>
  </si>
  <si>
    <t>SA-202282312-WIRLSVS</t>
  </si>
  <si>
    <t>SA-202282313</t>
  </si>
  <si>
    <t>SA-202282313-WIRLSVS</t>
  </si>
  <si>
    <t>SA-202282314</t>
  </si>
  <si>
    <t>SA-202282314-RFBPHN</t>
  </si>
  <si>
    <t>SA-202282315</t>
  </si>
  <si>
    <t>SA-202282315-SFSV</t>
  </si>
  <si>
    <t>SA-202282316</t>
  </si>
  <si>
    <t>SA-202282316-WIRLSVS</t>
  </si>
  <si>
    <t>SA-202282317</t>
  </si>
  <si>
    <t>SA-202282317-TXTA</t>
  </si>
  <si>
    <t>SA-202282318</t>
  </si>
  <si>
    <t>SA-202282318-TXTA</t>
  </si>
  <si>
    <t>SA-202282319</t>
  </si>
  <si>
    <t>SA-202282319-WIRLSVS</t>
  </si>
  <si>
    <t>SA-202282320</t>
  </si>
  <si>
    <t>SA-202282320-DVRP</t>
  </si>
  <si>
    <t>SA-202282321</t>
  </si>
  <si>
    <t>SA-202282321-DVRP</t>
  </si>
  <si>
    <t>SA-202282322</t>
  </si>
  <si>
    <t>SA-202282322-WIRLSVS</t>
  </si>
  <si>
    <t>SA-202282323</t>
  </si>
  <si>
    <t>SA-202282323-TXTA</t>
  </si>
  <si>
    <t>SA-202282324</t>
  </si>
  <si>
    <t>SA-202282324-WIRLSVS</t>
  </si>
  <si>
    <t>SA-202282325</t>
  </si>
  <si>
    <t>SA-202282325-SFSV</t>
  </si>
  <si>
    <t>SA-202282326</t>
  </si>
  <si>
    <t>SA-202282326-WIRLSVS</t>
  </si>
  <si>
    <t>SA-202282327</t>
  </si>
  <si>
    <t>SA-202282327-TXTA</t>
  </si>
  <si>
    <t>SA-202282328</t>
  </si>
  <si>
    <t>SA-202282328-TXTA</t>
  </si>
  <si>
    <t>SA-202282329</t>
  </si>
  <si>
    <t>SA-202282329-WIRLSVS</t>
  </si>
  <si>
    <t>SA-202282330</t>
  </si>
  <si>
    <t>SA-202282330-WIRLSVS</t>
  </si>
  <si>
    <t>SA-202282331</t>
  </si>
  <si>
    <t>SA-202282331-TVBX</t>
  </si>
  <si>
    <t>SA-202282332</t>
  </si>
  <si>
    <t>SA-202282332-DVRP</t>
  </si>
  <si>
    <t>SA-202282333</t>
  </si>
  <si>
    <t>SA-202282333-WIRLSVS</t>
  </si>
  <si>
    <t>SA-202282334</t>
  </si>
  <si>
    <t>SA-202282334-DVRP</t>
  </si>
  <si>
    <t>SA-202282335</t>
  </si>
  <si>
    <t>SA-202282335-WIRLSVS</t>
  </si>
  <si>
    <t>SA-202282336</t>
  </si>
  <si>
    <t>SA-202282336-WIRLSVS</t>
  </si>
  <si>
    <t>SA-202282337</t>
  </si>
  <si>
    <t>SA-202282337-SFSV</t>
  </si>
  <si>
    <t>SA-202282338</t>
  </si>
  <si>
    <t>SA-202282338-WIRLSVS</t>
  </si>
  <si>
    <t>SA-202282339</t>
  </si>
  <si>
    <t>SA-202282339-TXTA</t>
  </si>
  <si>
    <t>SA-202282340</t>
  </si>
  <si>
    <t>SA-202282340-WIRLSVS</t>
  </si>
  <si>
    <t>SA-202282341</t>
  </si>
  <si>
    <t>SA-202282341-WIRLSVS</t>
  </si>
  <si>
    <t>SA-202282342</t>
  </si>
  <si>
    <t>SA-202282342-WIRLSVS</t>
  </si>
  <si>
    <t>SA-202282343</t>
  </si>
  <si>
    <t>SA-202282343-WIRLSVS</t>
  </si>
  <si>
    <t>SA-202282344</t>
  </si>
  <si>
    <t>SA-202282344-WIRLSVS</t>
  </si>
  <si>
    <t>SA-202282345</t>
  </si>
  <si>
    <t>SA-202282345-TXTA</t>
  </si>
  <si>
    <t>SA-202282346</t>
  </si>
  <si>
    <t>SA-202282346-SFSV</t>
  </si>
  <si>
    <t>SA-202282347</t>
  </si>
  <si>
    <t>SA-202282347-WIRLSVS</t>
  </si>
  <si>
    <t>SA-202282348</t>
  </si>
  <si>
    <t>SA-202282348-WIRLSVS</t>
  </si>
  <si>
    <t>SA-202282349</t>
  </si>
  <si>
    <t>SA-202282349-WIRLSVS</t>
  </si>
  <si>
    <t>SA-202282350</t>
  </si>
  <si>
    <t>SA-202282350-TXTA</t>
  </si>
  <si>
    <t>SA-202282351</t>
  </si>
  <si>
    <t>SA-202282351-SFSV</t>
  </si>
  <si>
    <t>SA-202282352</t>
  </si>
  <si>
    <t>SA-202282352-DVRP</t>
  </si>
  <si>
    <t>SA-202282353</t>
  </si>
  <si>
    <t>SA-202282353-DVRP</t>
  </si>
  <si>
    <t>SA-202282354</t>
  </si>
  <si>
    <t>SA-202282354-TXTA</t>
  </si>
  <si>
    <t>SA-202282355</t>
  </si>
  <si>
    <t>SA-202282355-DVRP</t>
  </si>
  <si>
    <t>SA-202282356</t>
  </si>
  <si>
    <t>SA-202282356-DVRP</t>
  </si>
  <si>
    <t>SA-202282357</t>
  </si>
  <si>
    <t>SA-202282357-TXTA</t>
  </si>
  <si>
    <t>SA-202282358</t>
  </si>
  <si>
    <t>SA-202282358-WIRLSVS</t>
  </si>
  <si>
    <t>SA-202282359</t>
  </si>
  <si>
    <t>SA-202282359-WIRLSVS</t>
  </si>
  <si>
    <t>SA-202282360</t>
  </si>
  <si>
    <t>SA-202282360-DVRP</t>
  </si>
  <si>
    <t>SA-202282361</t>
  </si>
  <si>
    <t>SA-202282361-TXTA</t>
  </si>
  <si>
    <t>SA-202282362</t>
  </si>
  <si>
    <t>SA-202282362-TXTA</t>
  </si>
  <si>
    <t>SA-202282363</t>
  </si>
  <si>
    <t>SA-202282363-WIRLSVS</t>
  </si>
  <si>
    <t>SA-202282364</t>
  </si>
  <si>
    <t>SA-202282364-TXTA</t>
  </si>
  <si>
    <t>SA-202282365</t>
  </si>
  <si>
    <t>SA-202282365-TXTA</t>
  </si>
  <si>
    <t>SA-202282366</t>
  </si>
  <si>
    <t>SA-202282366-DVRP</t>
  </si>
  <si>
    <t>SA-202282367</t>
  </si>
  <si>
    <t>SA-202282367-DVRP</t>
  </si>
  <si>
    <t>SA-202282368</t>
  </si>
  <si>
    <t>SA-202282368-WIRLSVS</t>
  </si>
  <si>
    <t>SA-202282369</t>
  </si>
  <si>
    <t>SA-202282369-RFBPHN</t>
  </si>
  <si>
    <t>SA-202282370</t>
  </si>
  <si>
    <t>SA-202282370-DVRP</t>
  </si>
  <si>
    <t>SA-202282371</t>
  </si>
  <si>
    <t>SA-202282371-RFBPHN</t>
  </si>
  <si>
    <t>SA-202282372</t>
  </si>
  <si>
    <t>SA-202282372-TXTA</t>
  </si>
  <si>
    <t>SA-202282373</t>
  </si>
  <si>
    <t>SA-202282373-SFSV</t>
  </si>
  <si>
    <t>SA-202282374</t>
  </si>
  <si>
    <t>SA-202282374-SFSV</t>
  </si>
  <si>
    <t>SA-202282375</t>
  </si>
  <si>
    <t>SA-202282375-SFSV</t>
  </si>
  <si>
    <t>SA-202282376</t>
  </si>
  <si>
    <t>SA-202282376-WIRLSVS</t>
  </si>
  <si>
    <t>SA-202282377</t>
  </si>
  <si>
    <t>SA-202282377-TXTA</t>
  </si>
  <si>
    <t>SA-202282378</t>
  </si>
  <si>
    <t>SA-202282378-TXTA</t>
  </si>
  <si>
    <t>SA-202282379</t>
  </si>
  <si>
    <t>SA-202282379-DVRP</t>
  </si>
  <si>
    <t>SA-202282380</t>
  </si>
  <si>
    <t>SA-202282380-WIRLSVS</t>
  </si>
  <si>
    <t>SA-202282381</t>
  </si>
  <si>
    <t>SA-202282381-TXTA</t>
  </si>
  <si>
    <t>SA-202282382</t>
  </si>
  <si>
    <t>SA-202282382-WIRLSVS</t>
  </si>
  <si>
    <t>SA-202282383</t>
  </si>
  <si>
    <t>SA-202282383-WIRLSVS</t>
  </si>
  <si>
    <t>SA-202282384</t>
  </si>
  <si>
    <t>SA-202282384-NWPHN</t>
  </si>
  <si>
    <t>SA-202282385</t>
  </si>
  <si>
    <t>SA-202282385-RFBPHN</t>
  </si>
  <si>
    <t>SA-202282386</t>
  </si>
  <si>
    <t>SA-202282386-WIRLSVS</t>
  </si>
  <si>
    <t>SA-202282387</t>
  </si>
  <si>
    <t>SA-202282387-TXTA</t>
  </si>
  <si>
    <t>SA-202282388</t>
  </si>
  <si>
    <t>SA-202282388-TXTA</t>
  </si>
  <si>
    <t>SA-202282389</t>
  </si>
  <si>
    <t>SA-202282389-DVRP</t>
  </si>
  <si>
    <t>SA-202282390</t>
  </si>
  <si>
    <t>SA-202282390-WIRLSVS</t>
  </si>
  <si>
    <t>SA-202282391</t>
  </si>
  <si>
    <t>SA-202282391-TXTA</t>
  </si>
  <si>
    <t>SA-202282392</t>
  </si>
  <si>
    <t>SA-202282392-WIRLSVS</t>
  </si>
  <si>
    <t>SA-202282393</t>
  </si>
  <si>
    <t>SA-202282393-TXTA</t>
  </si>
  <si>
    <t>SA-202282394</t>
  </si>
  <si>
    <t>SA-202282394-TXTA</t>
  </si>
  <si>
    <t>SA-202282395</t>
  </si>
  <si>
    <t>SA-202282395-WIRLSVS</t>
  </si>
  <si>
    <t>Range</t>
  </si>
  <si>
    <t xml:space="preserve"> 10/30/2022</t>
  </si>
  <si>
    <t xml:space="preserve"> 11/5/2022</t>
  </si>
  <si>
    <t>Cost Ratio</t>
  </si>
  <si>
    <t>Profit Contribution Ratio</t>
  </si>
  <si>
    <t>Cost to Profit Ratio</t>
  </si>
  <si>
    <t>Sales Percent</t>
  </si>
  <si>
    <t>iphone 11 pro max</t>
  </si>
  <si>
    <t xml:space="preserve">  iphone 12</t>
  </si>
  <si>
    <t xml:space="preserve">iPhone Xs Max </t>
  </si>
  <si>
    <t>Refurbished Phone or Device</t>
  </si>
  <si>
    <t>CMGR_Second Hand Phone</t>
  </si>
  <si>
    <t>CMGR_Software Service</t>
  </si>
  <si>
    <t>CMGR_Brand New Phone</t>
  </si>
  <si>
    <t>CMGR_Device Repair</t>
  </si>
  <si>
    <t>CMGR_Tech Accessories</t>
  </si>
  <si>
    <t>CMGR_TV Box</t>
  </si>
  <si>
    <t>CMGR_Wireless Service</t>
  </si>
  <si>
    <t>Net Earnings</t>
  </si>
  <si>
    <t>SA$0202280001</t>
  </si>
  <si>
    <t>Retail Net Earnings</t>
  </si>
  <si>
    <t>Gross Profit</t>
  </si>
  <si>
    <t>Net Earning Coverage Ratio</t>
  </si>
  <si>
    <t>Segment</t>
  </si>
  <si>
    <t>Retail</t>
  </si>
  <si>
    <t>Commission Cost</t>
  </si>
  <si>
    <t xml:space="preserve"> Cost</t>
  </si>
  <si>
    <t>B2B Group Repair order Income</t>
  </si>
  <si>
    <t>Rent Cost</t>
  </si>
  <si>
    <t>Shipping Cost</t>
  </si>
  <si>
    <t>Miscellaneuous Cost</t>
  </si>
  <si>
    <t>SA-0202280001-TXTA</t>
  </si>
  <si>
    <t>Net Income</t>
  </si>
  <si>
    <t>Revenue-Breakdown</t>
  </si>
  <si>
    <t>B2B Group Repair Commission Cost</t>
  </si>
  <si>
    <t>Retail Sales Amount</t>
  </si>
  <si>
    <t>Retail COGS</t>
  </si>
  <si>
    <t>Retail Commission Cost</t>
  </si>
  <si>
    <t>Total Sales</t>
  </si>
  <si>
    <t>Net Income Funnel</t>
  </si>
  <si>
    <t>Company Revenue</t>
  </si>
  <si>
    <t>Deductions</t>
  </si>
  <si>
    <t>Deducts Shipping Cost</t>
  </si>
  <si>
    <t>Deducts Retail Commission Cost</t>
  </si>
  <si>
    <t xml:space="preserve">Deducts  Retail COGS </t>
  </si>
  <si>
    <t>Deducts Group Repair Commission Cost</t>
  </si>
  <si>
    <t>Deducts Rent Cost</t>
  </si>
  <si>
    <t>Deducts Miscellaneuous Cost</t>
  </si>
  <si>
    <t>KPI</t>
  </si>
  <si>
    <t>H20Wireless</t>
  </si>
  <si>
    <t>August KPI</t>
  </si>
  <si>
    <t>September KPI</t>
  </si>
  <si>
    <t>October KPI</t>
  </si>
  <si>
    <t>November KPI</t>
  </si>
  <si>
    <t>August Actual</t>
  </si>
  <si>
    <t>September Actual</t>
  </si>
  <si>
    <t>October Actual</t>
  </si>
  <si>
    <t>November Actual</t>
  </si>
  <si>
    <t>Pace August</t>
  </si>
  <si>
    <t>Pace September</t>
  </si>
  <si>
    <t>Pace October</t>
  </si>
  <si>
    <t>Pace November</t>
  </si>
  <si>
    <t>Sale of Refurbished Phone</t>
  </si>
  <si>
    <t>August</t>
  </si>
  <si>
    <t>September</t>
  </si>
  <si>
    <t>October</t>
  </si>
  <si>
    <t>November</t>
  </si>
  <si>
    <t xml:space="preserve"> Hit KPI</t>
  </si>
  <si>
    <t>KPI Result</t>
  </si>
  <si>
    <t>Outperform</t>
  </si>
  <si>
    <t xml:space="preserve"> Unfinished</t>
  </si>
  <si>
    <t>Finished</t>
  </si>
  <si>
    <t>0%%</t>
  </si>
  <si>
    <t>EY Cell</t>
  </si>
  <si>
    <t>Castify</t>
  </si>
  <si>
    <t>Temu</t>
  </si>
  <si>
    <t>Amazon</t>
  </si>
  <si>
    <t>Row Labels</t>
  </si>
  <si>
    <t>Grand Total</t>
  </si>
  <si>
    <t>Count of Item</t>
  </si>
  <si>
    <t>Sum of Sales Amount</t>
  </si>
  <si>
    <t>Sum of Gross Profit</t>
  </si>
  <si>
    <t>Average of Cost to Profit Ratio</t>
  </si>
  <si>
    <t>Sum of Profit Contribution Ratio</t>
  </si>
  <si>
    <t>Sum of Sales Percent</t>
  </si>
  <si>
    <t>Sum of Net Earnings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</si>
</sst>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7">
    <numFmt numFmtId="44" formatCode="_(&quot;$&quot;* #,##0.00_);_(&quot;$&quot;* \(#,##0.00\);_(&quot;$&quot;* &quot;-&quot;??_);_(@_)"/>
    <numFmt numFmtId="164" formatCode="0.0000%"/>
    <numFmt numFmtId="165" formatCode="0.000%"/>
    <numFmt numFmtId="166" formatCode="_(&quot;$&quot;* #,##0_);_(&quot;$&quot;* \(#,##0\);_(&quot;$&quot;* &quot;-&quot;??_);_(@_)"/>
    <numFmt numFmtId="167" formatCode="0.0%"/>
    <numFmt numFmtId="168" formatCode="mm/dd/yyyy"/>
    <numFmt numFmtId="169" formatCode="&quot;$&quot;#,##0.00"/>
  </numFmts>
  <fonts count="4" x14ac:knownFonts="1">
    <font>
      <sz val="12"/>
      <color theme="1"/>
      <name val="Calibri"/>
      <family val="2"/>
      <scheme val="minor"/>
    </font>
    <font>
      <sz val="12"/>
      <color theme="1"/>
      <name val="Calibri"/>
      <family val="2"/>
      <scheme val="minor"/>
    </font>
    <font>
      <b/>
      <sz val="12"/>
      <color theme="1"/>
      <name val="Calibri"/>
      <family val="2"/>
      <scheme val="minor"/>
    </font>
    <font>
      <sz val="8"/>
      <name val="Calibri"/>
      <family val="2"/>
      <scheme val="minor"/>
    </font>
  </fonts>
  <fills count="10">
    <fill>
      <patternFill patternType="none"/>
    </fill>
    <fill>
      <patternFill patternType="gray125"/>
    </fill>
    <fill>
      <patternFill patternType="solid">
        <fgColor rgb="FF92D050"/>
        <bgColor indexed="64"/>
      </patternFill>
    </fill>
    <fill>
      <patternFill patternType="solid">
        <fgColor theme="9" tint="0.79998168889431442"/>
        <bgColor indexed="64"/>
      </patternFill>
    </fill>
    <fill>
      <patternFill patternType="solid">
        <fgColor theme="5" tint="0.59999389629810485"/>
        <bgColor indexed="64"/>
      </patternFill>
    </fill>
    <fill>
      <patternFill patternType="solid">
        <fgColor theme="7" tint="0.79998168889431442"/>
        <bgColor indexed="64"/>
      </patternFill>
    </fill>
    <fill>
      <patternFill patternType="solid">
        <fgColor theme="8" tint="0.39997558519241921"/>
        <bgColor indexed="64"/>
      </patternFill>
    </fill>
    <fill>
      <patternFill patternType="solid">
        <fgColor theme="4" tint="0.39997558519241921"/>
        <bgColor indexed="64"/>
      </patternFill>
    </fill>
    <fill>
      <patternFill patternType="solid">
        <fgColor theme="2" tint="-0.499984740745262"/>
        <bgColor indexed="64"/>
      </patternFill>
    </fill>
    <fill>
      <patternFill patternType="solid">
        <fgColor theme="2" tint="-0.749992370372631"/>
        <bgColor indexed="64"/>
      </patternFill>
    </fill>
  </fills>
  <borders count="1">
    <border>
      <left/>
      <right/>
      <top/>
      <bottom/>
      <diagonal/>
    </border>
  </borders>
  <cellStyleXfs count="3">
    <xf numFmtId="0" fontId="0" fillId="0" borderId="0"/>
    <xf numFmtId="44" fontId="1" fillId="0" borderId="0" applyFont="0" applyFill="0" applyBorder="0" applyAlignment="0" applyProtection="0"/>
    <xf numFmtId="9" fontId="1" fillId="0" borderId="0" applyFont="0" applyFill="0" applyBorder="0" applyAlignment="0" applyProtection="0"/>
  </cellStyleXfs>
  <cellXfs count="38">
    <xf numFmtId="0" fontId="0" fillId="0" borderId="0" xfId="0"/>
    <xf numFmtId="0" fontId="2" fillId="2" borderId="0" xfId="0" applyFont="1" applyFill="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44" fontId="2" fillId="2" borderId="0" xfId="1" applyFont="1" applyFill="1" applyAlignment="1">
      <alignment horizontal="center"/>
    </xf>
    <xf numFmtId="10" fontId="2" fillId="2" borderId="0" xfId="2" applyNumberFormat="1" applyFont="1" applyFill="1" applyAlignment="1">
      <alignment horizontal="center"/>
    </xf>
    <xf numFmtId="164" fontId="2" fillId="2" borderId="0" xfId="2" applyNumberFormat="1" applyFont="1" applyFill="1" applyAlignment="1">
      <alignment horizontal="center"/>
    </xf>
    <xf numFmtId="44" fontId="2" fillId="0" borderId="0" xfId="1" applyFont="1" applyAlignment="1">
      <alignment horizontal="center"/>
    </xf>
    <xf numFmtId="10" fontId="2" fillId="0" borderId="0" xfId="2" applyNumberFormat="1" applyFont="1" applyAlignment="1">
      <alignment horizontal="center"/>
    </xf>
    <xf numFmtId="164" fontId="2" fillId="0" borderId="0" xfId="2" applyNumberFormat="1" applyFont="1" applyAlignment="1">
      <alignment horizontal="center"/>
    </xf>
    <xf numFmtId="165" fontId="2" fillId="0" borderId="0" xfId="2" applyNumberFormat="1" applyFont="1" applyAlignment="1">
      <alignment horizontal="center"/>
    </xf>
    <xf numFmtId="44" fontId="2" fillId="2" borderId="0" xfId="1" applyFont="1" applyFill="1" applyAlignment="1">
      <alignment horizontal="left"/>
    </xf>
    <xf numFmtId="44" fontId="2" fillId="0" borderId="0" xfId="1" applyFont="1" applyAlignment="1">
      <alignment horizontal="left"/>
    </xf>
    <xf numFmtId="44" fontId="2" fillId="3" borderId="0" xfId="1" applyFont="1" applyFill="1" applyAlignment="1">
      <alignment horizontal="center"/>
    </xf>
    <xf numFmtId="0" fontId="2" fillId="3" borderId="0" xfId="0" applyFont="1" applyFill="1" applyAlignment="1">
      <alignment horizontal="center"/>
    </xf>
    <xf numFmtId="166" fontId="2" fillId="3" borderId="0" xfId="1" applyNumberFormat="1" applyFont="1" applyFill="1" applyAlignment="1">
      <alignment horizontal="center"/>
    </xf>
    <xf numFmtId="0" fontId="2" fillId="4" borderId="0" xfId="0" applyFont="1" applyFill="1" applyAlignment="1">
      <alignment horizontal="center"/>
    </xf>
    <xf numFmtId="10" fontId="2" fillId="4" borderId="0" xfId="0" applyNumberFormat="1" applyFont="1" applyFill="1" applyAlignment="1">
      <alignment horizontal="center"/>
    </xf>
    <xf numFmtId="10" fontId="2" fillId="4" borderId="0" xfId="2" applyNumberFormat="1" applyFont="1" applyFill="1" applyAlignment="1">
      <alignment horizontal="center"/>
    </xf>
    <xf numFmtId="0" fontId="2" fillId="5" borderId="0" xfId="0" applyFont="1" applyFill="1" applyAlignment="1">
      <alignment horizontal="center"/>
    </xf>
    <xf numFmtId="0" fontId="2" fillId="5" borderId="0" xfId="0" applyFont="1" applyFill="1" applyAlignment="1">
      <alignment horizontal="left"/>
    </xf>
    <xf numFmtId="44" fontId="2" fillId="3" borderId="0" xfId="1" applyFont="1" applyFill="1" applyAlignment="1">
      <alignment horizontal="left"/>
    </xf>
    <xf numFmtId="167" fontId="2" fillId="5" borderId="0" xfId="2" applyNumberFormat="1" applyFont="1" applyFill="1" applyAlignment="1">
      <alignment horizontal="center"/>
    </xf>
    <xf numFmtId="0" fontId="2" fillId="0" borderId="0" xfId="0" applyFont="1" applyAlignment="1">
      <alignment horizontal="left"/>
    </xf>
    <xf numFmtId="10" fontId="2" fillId="0" borderId="0" xfId="2" applyNumberFormat="1" applyFont="1" applyFill="1" applyAlignment="1">
      <alignment horizontal="center"/>
    </xf>
    <xf numFmtId="0" fontId="2" fillId="6" borderId="0" xfId="0" applyFont="1" applyFill="1" applyAlignment="1">
      <alignment horizontal="center"/>
    </xf>
    <xf numFmtId="10" fontId="2" fillId="6" borderId="0" xfId="2" applyNumberFormat="1" applyFont="1" applyFill="1" applyAlignment="1">
      <alignment horizontal="center"/>
    </xf>
    <xf numFmtId="0" fontId="0" fillId="0" borderId="0" xfId="0" pivotButton="1"/>
    <xf numFmtId="0" fontId="0" fillId="0" borderId="0" xfId="0" applyAlignment="1">
      <alignment horizontal="left"/>
    </xf>
    <xf numFmtId="14" fontId="0" fillId="0" borderId="0" xfId="0" applyNumberFormat="1" applyAlignment="1">
      <alignment horizontal="left"/>
    </xf>
    <xf numFmtId="0" fontId="0" fillId="0" borderId="0" xfId="0" applyAlignment="1"/>
    <xf numFmtId="0" fontId="0" fillId="0" borderId="0" xfId="0" applyNumberFormat="1"/>
    <xf numFmtId="168" fontId="0" fillId="0" borderId="0" xfId="0" applyNumberFormat="1" applyAlignment="1"/>
    <xf numFmtId="10" fontId="0" fillId="0" borderId="0" xfId="0" applyNumberFormat="1"/>
    <xf numFmtId="169" fontId="0" fillId="0" borderId="0" xfId="0" applyNumberFormat="1"/>
    <xf numFmtId="0" fontId="0" fillId="8" borderId="0" xfId="0" applyFill="1"/>
    <xf numFmtId="0" fontId="0" fillId="7" borderId="0" xfId="0" applyFill="1"/>
    <xf numFmtId="0" fontId="0" fillId="9" borderId="0" xfId="0" applyFill="1" applyAlignment="1"/>
  </cellXfs>
  <cellStyles count="3">
    <cellStyle name="Currency" xfId="1" builtinId="4"/>
    <cellStyle name="Normal" xfId="0" builtinId="0"/>
    <cellStyle name="Percent" xfId="2" builtinId="5"/>
  </cellStyles>
  <dxfs count="15">
    <dxf>
      <fill>
        <patternFill patternType="solid">
          <bgColor theme="4" tint="0.39997558519241921"/>
        </patternFill>
      </fill>
    </dxf>
    <dxf>
      <fill>
        <patternFill patternType="solid">
          <bgColor theme="4" tint="0.39997558519241921"/>
        </patternFill>
      </fill>
    </dxf>
    <dxf>
      <numFmt numFmtId="169" formatCode="&quot;$&quot;#,##0.00"/>
    </dxf>
    <dxf>
      <numFmt numFmtId="169" formatCode="&quot;$&quot;#,##0.00"/>
    </dxf>
    <dxf>
      <numFmt numFmtId="14" formatCode="0.00%"/>
    </dxf>
    <dxf>
      <numFmt numFmtId="169" formatCode="&quot;$&quot;#,##0.00"/>
    </dxf>
    <dxf>
      <numFmt numFmtId="169" formatCode="&quot;$&quot;#,##0.00"/>
    </dxf>
    <dxf>
      <numFmt numFmtId="169" formatCode="&quot;$&quot;#,##0.00"/>
    </dxf>
    <dxf>
      <numFmt numFmtId="14" formatCode="0.00%"/>
    </dxf>
    <dxf>
      <numFmt numFmtId="14" formatCode="0.00%"/>
    </dxf>
    <dxf>
      <numFmt numFmtId="169" formatCode="&quot;$&quot;#,##0.00"/>
    </dxf>
    <dxf>
      <numFmt numFmtId="168" formatCode="mm/dd/yyyy"/>
    </dxf>
    <dxf>
      <alignment horizontal="general"/>
    </dxf>
    <dxf>
      <font>
        <color theme="0"/>
      </font>
      <fill>
        <patternFill patternType="none">
          <bgColor auto="1"/>
        </patternFill>
      </fill>
    </dxf>
    <dxf>
      <font>
        <b/>
        <i val="0"/>
      </font>
      <fill>
        <patternFill patternType="solid">
          <bgColor theme="1" tint="0.24994659260841701"/>
        </patternFill>
      </fill>
      <border>
        <left style="thin">
          <color auto="1"/>
        </left>
        <right style="thin">
          <color auto="1"/>
        </right>
        <top style="thin">
          <color auto="1"/>
        </top>
        <bottom style="thin">
          <color auto="1"/>
        </bottom>
      </border>
    </dxf>
  </dxfs>
  <tableStyles count="1" defaultTableStyle="TableStyleMedium2" defaultPivotStyle="PivotStyleLight16">
    <tableStyle name="Slicer Style 1" pivot="0" table="0" count="4" xr9:uid="{AA2E9BDE-FA47-47FC-A8DC-DB1DECC4449A}">
      <tableStyleElement type="wholeTable" dxfId="14"/>
      <tableStyleElement type="headerRow" dxfId="13"/>
    </tableStyle>
  </tableStyles>
  <extLst>
    <ext xmlns:x14="http://schemas.microsoft.com/office/spreadsheetml/2009/9/main" uri="{46F421CA-312F-682f-3DD2-61675219B42D}">
      <x14:dxfs count="2">
        <dxf>
          <fill>
            <patternFill>
              <bgColor theme="4"/>
            </patternFill>
          </fill>
        </dxf>
        <dxf>
          <fill>
            <patternFill>
              <bgColor theme="4" tint="0.79998168889431442"/>
            </patternFill>
          </fill>
        </dxf>
      </x14:dxfs>
    </ext>
    <ext xmlns:x14="http://schemas.microsoft.com/office/spreadsheetml/2009/9/main" uri="{EB79DEF2-80B8-43e5-95BD-54CBDDF9020C}">
      <x14:slicerStyles defaultSlicerStyle="SlicerStyleLight1">
        <x14:slicerStyle name="Slicer Style 1">
          <x14:slicerStyleElements>
            <x14:slicerStyleElement type="unselectedItemWithData" dxfId="1"/>
            <x14:slicerStyleElement type="selectedItemWith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microsoft.com/office/2007/relationships/slicerCache" Target="slicerCaches/slicerCache1.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3" Type="http://schemas.openxmlformats.org/officeDocument/2006/relationships/chartUserShapes" Target="../drawings/drawing6.xml"/><Relationship Id="rId2" Type="http://schemas.microsoft.com/office/2011/relationships/chartColorStyle" Target="colors5.xml"/><Relationship Id="rId1" Type="http://schemas.microsoft.com/office/2011/relationships/chartStyle" Target="style5.xml"/></Relationships>
</file>

<file path=xl/charts/_rels/chart5.xml.rels><?xml version="1.0" encoding="UTF-8" standalone="yes"?>
<Relationships xmlns="http://schemas.openxmlformats.org/package/2006/relationships"><Relationship Id="rId3" Type="http://schemas.openxmlformats.org/officeDocument/2006/relationships/chartUserShapes" Target="../drawings/drawing7.xml"/><Relationship Id="rId2" Type="http://schemas.microsoft.com/office/2011/relationships/chartColorStyle" Target="colors6.xml"/><Relationship Id="rId1" Type="http://schemas.microsoft.com/office/2011/relationships/chartStyle" Target="style6.xml"/></Relationships>
</file>

<file path=xl/charts/_rels/chart6.xml.rels><?xml version="1.0" encoding="UTF-8" standalone="yes"?>
<Relationships xmlns="http://schemas.openxmlformats.org/package/2006/relationships"><Relationship Id="rId3" Type="http://schemas.openxmlformats.org/officeDocument/2006/relationships/chartUserShapes" Target="../drawings/drawing8.xml"/><Relationship Id="rId2" Type="http://schemas.microsoft.com/office/2011/relationships/chartColorStyle" Target="colors7.xml"/><Relationship Id="rId1" Type="http://schemas.microsoft.com/office/2011/relationships/chartStyle" Target="style7.xml"/></Relationships>
</file>

<file path=xl/charts/_rels/chart7.xml.rels><?xml version="1.0" encoding="UTF-8" standalone="yes"?>
<Relationships xmlns="http://schemas.openxmlformats.org/package/2006/relationships"><Relationship Id="rId3" Type="http://schemas.openxmlformats.org/officeDocument/2006/relationships/chartUserShapes" Target="../drawings/drawing9.xml"/><Relationship Id="rId2" Type="http://schemas.microsoft.com/office/2011/relationships/chartColorStyle" Target="colors8.xml"/><Relationship Id="rId1" Type="http://schemas.microsoft.com/office/2011/relationships/chartStyle" Target="style8.xml"/></Relationships>
</file>

<file path=xl/charts/_rels/chart8.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9.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0.xml.rels><?xml version="1.0" encoding="UTF-8" standalone="yes"?>
<Relationships xmlns="http://schemas.openxmlformats.org/package/2006/relationships"><Relationship Id="rId3" Type="http://schemas.openxmlformats.org/officeDocument/2006/relationships/chartUserShapes" Target="../drawings/drawing12.xml"/><Relationship Id="rId2" Type="http://schemas.microsoft.com/office/2011/relationships/chartColorStyle" Target="colors11.xml"/><Relationship Id="rId1" Type="http://schemas.microsoft.com/office/2011/relationships/chartStyle" Target="style11.xml"/></Relationships>
</file>

<file path=xl/charts/_rels/chart11.xml.rels><?xml version="1.0" encoding="UTF-8" standalone="yes"?>
<Relationships xmlns="http://schemas.openxmlformats.org/package/2006/relationships"><Relationship Id="rId3" Type="http://schemas.openxmlformats.org/officeDocument/2006/relationships/chartUserShapes" Target="../drawings/drawing13.xml"/><Relationship Id="rId2" Type="http://schemas.microsoft.com/office/2011/relationships/chartColorStyle" Target="colors12.xml"/><Relationship Id="rId1" Type="http://schemas.microsoft.com/office/2011/relationships/chartStyle" Target="style12.xml"/></Relationships>
</file>

<file path=xl/charts/_rels/chart12.xml.rels><?xml version="1.0" encoding="UTF-8" standalone="yes"?>
<Relationships xmlns="http://schemas.openxmlformats.org/package/2006/relationships"><Relationship Id="rId3" Type="http://schemas.openxmlformats.org/officeDocument/2006/relationships/chartUserShapes" Target="../drawings/drawing14.xml"/><Relationship Id="rId2" Type="http://schemas.microsoft.com/office/2011/relationships/chartColorStyle" Target="colors13.xml"/><Relationship Id="rId1" Type="http://schemas.microsoft.com/office/2011/relationships/chartStyle" Target="style13.xml"/></Relationships>
</file>

<file path=xl/charts/_rels/chart13.xml.rels><?xml version="1.0" encoding="UTF-8" standalone="yes"?>
<Relationships xmlns="http://schemas.openxmlformats.org/package/2006/relationships"><Relationship Id="rId3" Type="http://schemas.openxmlformats.org/officeDocument/2006/relationships/chartUserShapes" Target="../drawings/drawing15.xml"/><Relationship Id="rId2" Type="http://schemas.microsoft.com/office/2011/relationships/chartColorStyle" Target="colors14.xml"/><Relationship Id="rId1" Type="http://schemas.microsoft.com/office/2011/relationships/chartStyle" Target="style14.xml"/></Relationships>
</file>

<file path=xl/charts/_rels/chart14.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5.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16.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_rels/chartEx1.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Ex2.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clustered"/>
        <c:varyColors val="0"/>
        <c:ser>
          <c:idx val="0"/>
          <c:order val="0"/>
          <c:tx>
            <c:strRef>
              <c:f>'Sales Data'!$AN$1</c:f>
              <c:strCache>
                <c:ptCount val="1"/>
                <c:pt idx="0">
                  <c:v>Pace August</c:v>
                </c:pt>
              </c:strCache>
            </c:strRef>
          </c:tx>
          <c:spPr>
            <a:solidFill>
              <a:schemeClr val="accent1"/>
            </a:solidFill>
            <a:ln>
              <a:noFill/>
            </a:ln>
            <a:effectLst/>
          </c:spPr>
          <c:invertIfNegative val="0"/>
          <c:cat>
            <c:strRef>
              <c:f>'Sales Data'!$AM$2:$AM$10</c:f>
              <c:strCache>
                <c:ptCount val="9"/>
                <c:pt idx="0">
                  <c:v>UltraMobile</c:v>
                </c:pt>
                <c:pt idx="1">
                  <c:v>LycaMobile</c:v>
                </c:pt>
                <c:pt idx="2">
                  <c:v>H20Wireless</c:v>
                </c:pt>
                <c:pt idx="3">
                  <c:v>SimpleMobile</c:v>
                </c:pt>
                <c:pt idx="4">
                  <c:v>Tmobile</c:v>
                </c:pt>
                <c:pt idx="5">
                  <c:v>Brand New Phone</c:v>
                </c:pt>
                <c:pt idx="6">
                  <c:v>Sale of Refurbished Phone</c:v>
                </c:pt>
                <c:pt idx="7">
                  <c:v>Software Service</c:v>
                </c:pt>
                <c:pt idx="8">
                  <c:v>TV Box</c:v>
                </c:pt>
              </c:strCache>
            </c:strRef>
          </c:cat>
          <c:val>
            <c:numRef>
              <c:f>'Sales Data'!$AN$2:$AN$10</c:f>
              <c:numCache>
                <c:formatCode>0.0%</c:formatCode>
                <c:ptCount val="9"/>
                <c:pt idx="0">
                  <c:v>1.1000000000000001</c:v>
                </c:pt>
                <c:pt idx="1">
                  <c:v>1</c:v>
                </c:pt>
                <c:pt idx="2">
                  <c:v>1</c:v>
                </c:pt>
                <c:pt idx="3">
                  <c:v>0</c:v>
                </c:pt>
                <c:pt idx="4">
                  <c:v>0.8</c:v>
                </c:pt>
                <c:pt idx="5">
                  <c:v>0.9</c:v>
                </c:pt>
                <c:pt idx="6">
                  <c:v>1.4</c:v>
                </c:pt>
                <c:pt idx="7">
                  <c:v>0.7</c:v>
                </c:pt>
                <c:pt idx="8">
                  <c:v>1.6</c:v>
                </c:pt>
              </c:numCache>
            </c:numRef>
          </c:val>
          <c:extLst>
            <c:ext xmlns:c16="http://schemas.microsoft.com/office/drawing/2014/chart" uri="{C3380CC4-5D6E-409C-BE32-E72D297353CC}">
              <c16:uniqueId val="{00000000-7724-4363-8038-F9CE9FC43CC7}"/>
            </c:ext>
          </c:extLst>
        </c:ser>
        <c:ser>
          <c:idx val="1"/>
          <c:order val="1"/>
          <c:tx>
            <c:strRef>
              <c:f>'Sales Data'!$AQ$1</c:f>
              <c:strCache>
                <c:ptCount val="1"/>
                <c:pt idx="0">
                  <c:v>Pace September</c:v>
                </c:pt>
              </c:strCache>
            </c:strRef>
          </c:tx>
          <c:spPr>
            <a:solidFill>
              <a:schemeClr val="accent3"/>
            </a:solidFill>
            <a:ln>
              <a:noFill/>
            </a:ln>
            <a:effectLst/>
          </c:spPr>
          <c:invertIfNegative val="0"/>
          <c:cat>
            <c:strRef>
              <c:f>'Sales Data'!$AM$2:$AM$10</c:f>
              <c:strCache>
                <c:ptCount val="9"/>
                <c:pt idx="0">
                  <c:v>UltraMobile</c:v>
                </c:pt>
                <c:pt idx="1">
                  <c:v>LycaMobile</c:v>
                </c:pt>
                <c:pt idx="2">
                  <c:v>H20Wireless</c:v>
                </c:pt>
                <c:pt idx="3">
                  <c:v>SimpleMobile</c:v>
                </c:pt>
                <c:pt idx="4">
                  <c:v>Tmobile</c:v>
                </c:pt>
                <c:pt idx="5">
                  <c:v>Brand New Phone</c:v>
                </c:pt>
                <c:pt idx="6">
                  <c:v>Sale of Refurbished Phone</c:v>
                </c:pt>
                <c:pt idx="7">
                  <c:v>Software Service</c:v>
                </c:pt>
                <c:pt idx="8">
                  <c:v>TV Box</c:v>
                </c:pt>
              </c:strCache>
            </c:strRef>
          </c:cat>
          <c:val>
            <c:numRef>
              <c:f>'Sales Data'!$AQ$2:$AQ$10</c:f>
              <c:numCache>
                <c:formatCode>0.0%</c:formatCode>
                <c:ptCount val="9"/>
                <c:pt idx="0">
                  <c:v>1.45</c:v>
                </c:pt>
                <c:pt idx="1">
                  <c:v>2.3333333333333335</c:v>
                </c:pt>
                <c:pt idx="2">
                  <c:v>1.3333333333333333</c:v>
                </c:pt>
                <c:pt idx="3">
                  <c:v>1</c:v>
                </c:pt>
                <c:pt idx="4">
                  <c:v>1</c:v>
                </c:pt>
                <c:pt idx="5">
                  <c:v>1.0833333333333333</c:v>
                </c:pt>
                <c:pt idx="6">
                  <c:v>2.3333333333333335</c:v>
                </c:pt>
                <c:pt idx="7">
                  <c:v>1.1142857142857143</c:v>
                </c:pt>
                <c:pt idx="8">
                  <c:v>3</c:v>
                </c:pt>
              </c:numCache>
            </c:numRef>
          </c:val>
          <c:extLst>
            <c:ext xmlns:c16="http://schemas.microsoft.com/office/drawing/2014/chart" uri="{C3380CC4-5D6E-409C-BE32-E72D297353CC}">
              <c16:uniqueId val="{00000001-7724-4363-8038-F9CE9FC43CC7}"/>
            </c:ext>
          </c:extLst>
        </c:ser>
        <c:ser>
          <c:idx val="2"/>
          <c:order val="2"/>
          <c:tx>
            <c:strRef>
              <c:f>'Sales Data'!$AT$1</c:f>
              <c:strCache>
                <c:ptCount val="1"/>
                <c:pt idx="0">
                  <c:v>Pace October</c:v>
                </c:pt>
              </c:strCache>
            </c:strRef>
          </c:tx>
          <c:spPr>
            <a:solidFill>
              <a:schemeClr val="accent5"/>
            </a:solidFill>
            <a:ln>
              <a:noFill/>
            </a:ln>
            <a:effectLst/>
          </c:spPr>
          <c:invertIfNegative val="0"/>
          <c:cat>
            <c:strRef>
              <c:f>'Sales Data'!$AM$2:$AM$10</c:f>
              <c:strCache>
                <c:ptCount val="9"/>
                <c:pt idx="0">
                  <c:v>UltraMobile</c:v>
                </c:pt>
                <c:pt idx="1">
                  <c:v>LycaMobile</c:v>
                </c:pt>
                <c:pt idx="2">
                  <c:v>H20Wireless</c:v>
                </c:pt>
                <c:pt idx="3">
                  <c:v>SimpleMobile</c:v>
                </c:pt>
                <c:pt idx="4">
                  <c:v>Tmobile</c:v>
                </c:pt>
                <c:pt idx="5">
                  <c:v>Brand New Phone</c:v>
                </c:pt>
                <c:pt idx="6">
                  <c:v>Sale of Refurbished Phone</c:v>
                </c:pt>
                <c:pt idx="7">
                  <c:v>Software Service</c:v>
                </c:pt>
                <c:pt idx="8">
                  <c:v>TV Box</c:v>
                </c:pt>
              </c:strCache>
            </c:strRef>
          </c:cat>
          <c:val>
            <c:numRef>
              <c:f>'Sales Data'!$AT$2:$AT$10</c:f>
              <c:numCache>
                <c:formatCode>0.0%</c:formatCode>
                <c:ptCount val="9"/>
                <c:pt idx="0">
                  <c:v>1.55</c:v>
                </c:pt>
                <c:pt idx="1">
                  <c:v>2.5499999999999998</c:v>
                </c:pt>
                <c:pt idx="2">
                  <c:v>1</c:v>
                </c:pt>
                <c:pt idx="3">
                  <c:v>5</c:v>
                </c:pt>
                <c:pt idx="4">
                  <c:v>1.5</c:v>
                </c:pt>
                <c:pt idx="5">
                  <c:v>1.3571428571428572</c:v>
                </c:pt>
                <c:pt idx="6">
                  <c:v>1.45</c:v>
                </c:pt>
                <c:pt idx="7">
                  <c:v>1.375</c:v>
                </c:pt>
                <c:pt idx="8">
                  <c:v>1.4</c:v>
                </c:pt>
              </c:numCache>
            </c:numRef>
          </c:val>
          <c:extLst>
            <c:ext xmlns:c16="http://schemas.microsoft.com/office/drawing/2014/chart" uri="{C3380CC4-5D6E-409C-BE32-E72D297353CC}">
              <c16:uniqueId val="{00000002-7724-4363-8038-F9CE9FC43CC7}"/>
            </c:ext>
          </c:extLst>
        </c:ser>
        <c:ser>
          <c:idx val="3"/>
          <c:order val="3"/>
          <c:tx>
            <c:strRef>
              <c:f>'Sales Data'!$AW$1</c:f>
              <c:strCache>
                <c:ptCount val="1"/>
                <c:pt idx="0">
                  <c:v>Pace November</c:v>
                </c:pt>
              </c:strCache>
            </c:strRef>
          </c:tx>
          <c:spPr>
            <a:solidFill>
              <a:schemeClr val="accent1">
                <a:lumMod val="60000"/>
              </a:schemeClr>
            </a:solidFill>
            <a:ln>
              <a:noFill/>
            </a:ln>
            <a:effectLst/>
          </c:spPr>
          <c:invertIfNegative val="0"/>
          <c:cat>
            <c:strRef>
              <c:f>'Sales Data'!$AM$2:$AM$10</c:f>
              <c:strCache>
                <c:ptCount val="9"/>
                <c:pt idx="0">
                  <c:v>UltraMobile</c:v>
                </c:pt>
                <c:pt idx="1">
                  <c:v>LycaMobile</c:v>
                </c:pt>
                <c:pt idx="2">
                  <c:v>H20Wireless</c:v>
                </c:pt>
                <c:pt idx="3">
                  <c:v>SimpleMobile</c:v>
                </c:pt>
                <c:pt idx="4">
                  <c:v>Tmobile</c:v>
                </c:pt>
                <c:pt idx="5">
                  <c:v>Brand New Phone</c:v>
                </c:pt>
                <c:pt idx="6">
                  <c:v>Sale of Refurbished Phone</c:v>
                </c:pt>
                <c:pt idx="7">
                  <c:v>Software Service</c:v>
                </c:pt>
                <c:pt idx="8">
                  <c:v>TV Box</c:v>
                </c:pt>
              </c:strCache>
            </c:strRef>
          </c:cat>
          <c:val>
            <c:numRef>
              <c:f>'Sales Data'!$AW$2:$AW$10</c:f>
              <c:numCache>
                <c:formatCode>0.0%</c:formatCode>
                <c:ptCount val="9"/>
                <c:pt idx="0">
                  <c:v>1.5</c:v>
                </c:pt>
                <c:pt idx="1">
                  <c:v>2.4</c:v>
                </c:pt>
                <c:pt idx="2">
                  <c:v>0.8</c:v>
                </c:pt>
                <c:pt idx="3">
                  <c:v>0</c:v>
                </c:pt>
                <c:pt idx="4">
                  <c:v>1.2</c:v>
                </c:pt>
                <c:pt idx="5">
                  <c:v>0.875</c:v>
                </c:pt>
                <c:pt idx="6">
                  <c:v>1.28</c:v>
                </c:pt>
                <c:pt idx="7">
                  <c:v>0.97777777777777775</c:v>
                </c:pt>
                <c:pt idx="8">
                  <c:v>1.2</c:v>
                </c:pt>
              </c:numCache>
            </c:numRef>
          </c:val>
          <c:extLst>
            <c:ext xmlns:c16="http://schemas.microsoft.com/office/drawing/2014/chart" uri="{C3380CC4-5D6E-409C-BE32-E72D297353CC}">
              <c16:uniqueId val="{00000003-7724-4363-8038-F9CE9FC43CC7}"/>
            </c:ext>
          </c:extLst>
        </c:ser>
        <c:dLbls>
          <c:showLegendKey val="0"/>
          <c:showVal val="0"/>
          <c:showCatName val="0"/>
          <c:showSerName val="0"/>
          <c:showPercent val="0"/>
          <c:showBubbleSize val="0"/>
        </c:dLbls>
        <c:gapWidth val="219"/>
        <c:axId val="578674735"/>
        <c:axId val="581898015"/>
      </c:barChart>
      <c:catAx>
        <c:axId val="57867473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50" b="0" i="0" u="none" strike="noStrike" kern="1200" baseline="0">
                <a:solidFill>
                  <a:schemeClr val="tx1">
                    <a:lumMod val="65000"/>
                    <a:lumOff val="35000"/>
                  </a:schemeClr>
                </a:solidFill>
                <a:latin typeface="+mn-lt"/>
                <a:ea typeface="+mn-ea"/>
                <a:cs typeface="+mn-cs"/>
              </a:defRPr>
            </a:pPr>
            <a:endParaRPr lang="en-US"/>
          </a:p>
        </c:txPr>
        <c:crossAx val="581898015"/>
        <c:crosses val="autoZero"/>
        <c:auto val="1"/>
        <c:lblAlgn val="ctr"/>
        <c:lblOffset val="100"/>
        <c:noMultiLvlLbl val="0"/>
      </c:catAx>
      <c:valAx>
        <c:axId val="581898015"/>
        <c:scaling>
          <c:orientation val="minMax"/>
        </c:scaling>
        <c:delete val="0"/>
        <c:axPos val="l"/>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1050" b="0" i="0" u="none" strike="noStrike" kern="1200" baseline="0">
                <a:solidFill>
                  <a:schemeClr val="tx1">
                    <a:lumMod val="65000"/>
                    <a:lumOff val="35000"/>
                  </a:schemeClr>
                </a:solidFill>
                <a:latin typeface="+mn-lt"/>
                <a:ea typeface="+mn-ea"/>
                <a:cs typeface="+mn-cs"/>
              </a:defRPr>
            </a:pPr>
            <a:endParaRPr lang="en-US"/>
          </a:p>
        </c:txPr>
        <c:crossAx val="578674735"/>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[Wireless Service Corp Business Performance .xlsx]Items Sold!PivotTable1</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Total Items Sold</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'Items Sold'!$B$1</c:f>
              <c:strCache>
                <c:ptCount val="1"/>
                <c:pt idx="0">
                  <c:v>Total</c:v>
                </c:pt>
              </c:strCache>
            </c:strRef>
          </c:tx>
          <c:spPr>
            <a:ln w="28575" cap="rnd">
              <a:solidFill>
                <a:schemeClr val="accent1"/>
              </a:solidFill>
              <a:round/>
            </a:ln>
            <a:effectLst/>
          </c:spPr>
          <c:marker>
            <c:symbol val="none"/>
          </c:marker>
          <c:cat>
            <c:strRef>
              <c:f>'Items Sold'!$A$2:$A$124</c:f>
              <c:strCache>
                <c:ptCount val="122"/>
                <c:pt idx="0">
                  <c:v>8/1/2022</c:v>
                </c:pt>
                <c:pt idx="1">
                  <c:v>8/2/2022</c:v>
                </c:pt>
                <c:pt idx="2">
                  <c:v>8/3/2022</c:v>
                </c:pt>
                <c:pt idx="3">
                  <c:v>8/4/2022</c:v>
                </c:pt>
                <c:pt idx="4">
                  <c:v>8/5/2022</c:v>
                </c:pt>
                <c:pt idx="5">
                  <c:v>8/6/2022</c:v>
                </c:pt>
                <c:pt idx="6">
                  <c:v>8/7/2022</c:v>
                </c:pt>
                <c:pt idx="7">
                  <c:v>8/8/2022</c:v>
                </c:pt>
                <c:pt idx="8">
                  <c:v>8/9/2022</c:v>
                </c:pt>
                <c:pt idx="9">
                  <c:v>8/10/2022</c:v>
                </c:pt>
                <c:pt idx="10">
                  <c:v>8/11/2022</c:v>
                </c:pt>
                <c:pt idx="11">
                  <c:v>8/12/2022</c:v>
                </c:pt>
                <c:pt idx="12">
                  <c:v>8/13/2022</c:v>
                </c:pt>
                <c:pt idx="13">
                  <c:v>8/14/2022</c:v>
                </c:pt>
                <c:pt idx="14">
                  <c:v>8/15/2022</c:v>
                </c:pt>
                <c:pt idx="15">
                  <c:v>8/16/2022</c:v>
                </c:pt>
                <c:pt idx="16">
                  <c:v>8/17/2022</c:v>
                </c:pt>
                <c:pt idx="17">
                  <c:v>8/18/2022</c:v>
                </c:pt>
                <c:pt idx="18">
                  <c:v>8/19/2022</c:v>
                </c:pt>
                <c:pt idx="19">
                  <c:v>8/20/2022</c:v>
                </c:pt>
                <c:pt idx="20">
                  <c:v>8/21/2022</c:v>
                </c:pt>
                <c:pt idx="21">
                  <c:v>8/22/2022</c:v>
                </c:pt>
                <c:pt idx="22">
                  <c:v>8/23/2022</c:v>
                </c:pt>
                <c:pt idx="23">
                  <c:v>8/24/2022</c:v>
                </c:pt>
                <c:pt idx="24">
                  <c:v>8/25/2022</c:v>
                </c:pt>
                <c:pt idx="25">
                  <c:v>8/26/2022</c:v>
                </c:pt>
                <c:pt idx="26">
                  <c:v>8/27/2022</c:v>
                </c:pt>
                <c:pt idx="27">
                  <c:v>8/28/2022</c:v>
                </c:pt>
                <c:pt idx="28">
                  <c:v>8/29/2022</c:v>
                </c:pt>
                <c:pt idx="29">
                  <c:v>8/30/2022</c:v>
                </c:pt>
                <c:pt idx="30">
                  <c:v>8/31/2022</c:v>
                </c:pt>
                <c:pt idx="31">
                  <c:v>9/1/2022</c:v>
                </c:pt>
                <c:pt idx="32">
                  <c:v>9/2/2022</c:v>
                </c:pt>
                <c:pt idx="33">
                  <c:v>9/3/2022</c:v>
                </c:pt>
                <c:pt idx="34">
                  <c:v>9/4/2022</c:v>
                </c:pt>
                <c:pt idx="35">
                  <c:v>9/5/2022</c:v>
                </c:pt>
                <c:pt idx="36">
                  <c:v>9/6/2022</c:v>
                </c:pt>
                <c:pt idx="37">
                  <c:v>9/7/2022</c:v>
                </c:pt>
                <c:pt idx="38">
                  <c:v>9/8/2022</c:v>
                </c:pt>
                <c:pt idx="39">
                  <c:v>9/9/2022</c:v>
                </c:pt>
                <c:pt idx="40">
                  <c:v>9/10/2022</c:v>
                </c:pt>
                <c:pt idx="41">
                  <c:v>9/11/2022</c:v>
                </c:pt>
                <c:pt idx="42">
                  <c:v>9/12/2022</c:v>
                </c:pt>
                <c:pt idx="43">
                  <c:v>9/13/2022</c:v>
                </c:pt>
                <c:pt idx="44">
                  <c:v>9/14/2022</c:v>
                </c:pt>
                <c:pt idx="45">
                  <c:v>9/15/2022</c:v>
                </c:pt>
                <c:pt idx="46">
                  <c:v>9/16/2022</c:v>
                </c:pt>
                <c:pt idx="47">
                  <c:v> 9/17/22</c:v>
                </c:pt>
                <c:pt idx="48">
                  <c:v>9/17/2022</c:v>
                </c:pt>
                <c:pt idx="49">
                  <c:v>9/18/2022</c:v>
                </c:pt>
                <c:pt idx="50">
                  <c:v>9/19/2022</c:v>
                </c:pt>
                <c:pt idx="51">
                  <c:v>9/20/2022</c:v>
                </c:pt>
                <c:pt idx="52">
                  <c:v>9/21/2022</c:v>
                </c:pt>
                <c:pt idx="53">
                  <c:v>9/22/2022</c:v>
                </c:pt>
                <c:pt idx="54">
                  <c:v>9/23/2022</c:v>
                </c:pt>
                <c:pt idx="55">
                  <c:v>9/24/2022</c:v>
                </c:pt>
                <c:pt idx="56">
                  <c:v>9/25/2022</c:v>
                </c:pt>
                <c:pt idx="57">
                  <c:v>9/26/2022</c:v>
                </c:pt>
                <c:pt idx="58">
                  <c:v>9/27/2022</c:v>
                </c:pt>
                <c:pt idx="59">
                  <c:v>9/28/2022</c:v>
                </c:pt>
                <c:pt idx="60">
                  <c:v>9/29/2022</c:v>
                </c:pt>
                <c:pt idx="61">
                  <c:v>9/30/2022</c:v>
                </c:pt>
                <c:pt idx="62">
                  <c:v>10/1/2022</c:v>
                </c:pt>
                <c:pt idx="63">
                  <c:v>10/2/2022</c:v>
                </c:pt>
                <c:pt idx="64">
                  <c:v>10/3/2022</c:v>
                </c:pt>
                <c:pt idx="65">
                  <c:v>10/4/2022</c:v>
                </c:pt>
                <c:pt idx="66">
                  <c:v>10/5/2022</c:v>
                </c:pt>
                <c:pt idx="67">
                  <c:v>10/6/2022</c:v>
                </c:pt>
                <c:pt idx="68">
                  <c:v>10/7/2022</c:v>
                </c:pt>
                <c:pt idx="69">
                  <c:v>10/8/2022</c:v>
                </c:pt>
                <c:pt idx="70">
                  <c:v>10/9/2022</c:v>
                </c:pt>
                <c:pt idx="71">
                  <c:v>10/10/2022</c:v>
                </c:pt>
                <c:pt idx="72">
                  <c:v>10/11/2022</c:v>
                </c:pt>
                <c:pt idx="73">
                  <c:v>10/12/2022</c:v>
                </c:pt>
                <c:pt idx="74">
                  <c:v>10/13/2022</c:v>
                </c:pt>
                <c:pt idx="75">
                  <c:v>10/14/2022</c:v>
                </c:pt>
                <c:pt idx="76">
                  <c:v>10/15/2022</c:v>
                </c:pt>
                <c:pt idx="77">
                  <c:v>10/16/2022</c:v>
                </c:pt>
                <c:pt idx="78">
                  <c:v>10/17/2022</c:v>
                </c:pt>
                <c:pt idx="79">
                  <c:v>10/18/2022</c:v>
                </c:pt>
                <c:pt idx="80">
                  <c:v>10/19/2022</c:v>
                </c:pt>
                <c:pt idx="81">
                  <c:v>10/20/2022</c:v>
                </c:pt>
                <c:pt idx="82">
                  <c:v>10/21/2022</c:v>
                </c:pt>
                <c:pt idx="83">
                  <c:v>10/22/2022</c:v>
                </c:pt>
                <c:pt idx="84">
                  <c:v>10/23/2022</c:v>
                </c:pt>
                <c:pt idx="85">
                  <c:v>10/24/2022</c:v>
                </c:pt>
                <c:pt idx="86">
                  <c:v>10/25/2022</c:v>
                </c:pt>
                <c:pt idx="87">
                  <c:v>10/26/2022</c:v>
                </c:pt>
                <c:pt idx="88">
                  <c:v>10/27/2022</c:v>
                </c:pt>
                <c:pt idx="89">
                  <c:v>10/28/2022</c:v>
                </c:pt>
                <c:pt idx="90">
                  <c:v>10/29/2022</c:v>
                </c:pt>
                <c:pt idx="91">
                  <c:v> 10/30/2022</c:v>
                </c:pt>
                <c:pt idx="92">
                  <c:v>10/31/2022</c:v>
                </c:pt>
                <c:pt idx="93">
                  <c:v>11/1/2022</c:v>
                </c:pt>
                <c:pt idx="94">
                  <c:v>11/2/2022</c:v>
                </c:pt>
                <c:pt idx="95">
                  <c:v>11/3/2022</c:v>
                </c:pt>
                <c:pt idx="96">
                  <c:v>11/4/2022</c:v>
                </c:pt>
                <c:pt idx="97">
                  <c:v> 11/5/2022</c:v>
                </c:pt>
                <c:pt idx="98">
                  <c:v>11/6/2022</c:v>
                </c:pt>
                <c:pt idx="99">
                  <c:v>11/7/2022</c:v>
                </c:pt>
                <c:pt idx="100">
                  <c:v>11/8/2022</c:v>
                </c:pt>
                <c:pt idx="101">
                  <c:v>11/9/2022</c:v>
                </c:pt>
                <c:pt idx="102">
                  <c:v>11/10/2022</c:v>
                </c:pt>
                <c:pt idx="103">
                  <c:v>11/11/2022</c:v>
                </c:pt>
                <c:pt idx="104">
                  <c:v>11/12/2022</c:v>
                </c:pt>
                <c:pt idx="105">
                  <c:v>11/13/2022</c:v>
                </c:pt>
                <c:pt idx="106">
                  <c:v>11/14/2022</c:v>
                </c:pt>
                <c:pt idx="107">
                  <c:v>11/15/2022</c:v>
                </c:pt>
                <c:pt idx="108">
                  <c:v>11/16/2022</c:v>
                </c:pt>
                <c:pt idx="109">
                  <c:v>11/17/2022</c:v>
                </c:pt>
                <c:pt idx="110">
                  <c:v>11/18/2022</c:v>
                </c:pt>
                <c:pt idx="111">
                  <c:v>11/19/2022</c:v>
                </c:pt>
                <c:pt idx="112">
                  <c:v>11/20/2022</c:v>
                </c:pt>
                <c:pt idx="113">
                  <c:v>11/21/2022</c:v>
                </c:pt>
                <c:pt idx="114">
                  <c:v>11/22/2022</c:v>
                </c:pt>
                <c:pt idx="115">
                  <c:v>11/23/2022</c:v>
                </c:pt>
                <c:pt idx="116">
                  <c:v>11/25/2022</c:v>
                </c:pt>
                <c:pt idx="117">
                  <c:v>11/26/2022</c:v>
                </c:pt>
                <c:pt idx="118">
                  <c:v>11/27/2022</c:v>
                </c:pt>
                <c:pt idx="119">
                  <c:v>11/28/2022</c:v>
                </c:pt>
                <c:pt idx="120">
                  <c:v>11/29/2022</c:v>
                </c:pt>
                <c:pt idx="121">
                  <c:v>11/30/2022</c:v>
                </c:pt>
              </c:strCache>
            </c:strRef>
          </c:cat>
          <c:val>
            <c:numRef>
              <c:f>'Items Sold'!$B$2:$B$124</c:f>
              <c:numCache>
                <c:formatCode>General</c:formatCode>
                <c:ptCount val="122"/>
                <c:pt idx="0">
                  <c:v>8</c:v>
                </c:pt>
                <c:pt idx="1">
                  <c:v>15</c:v>
                </c:pt>
                <c:pt idx="2">
                  <c:v>9</c:v>
                </c:pt>
                <c:pt idx="3">
                  <c:v>15</c:v>
                </c:pt>
                <c:pt idx="4">
                  <c:v>10</c:v>
                </c:pt>
                <c:pt idx="5">
                  <c:v>17</c:v>
                </c:pt>
                <c:pt idx="6">
                  <c:v>21</c:v>
                </c:pt>
                <c:pt idx="7">
                  <c:v>19</c:v>
                </c:pt>
                <c:pt idx="8">
                  <c:v>10</c:v>
                </c:pt>
                <c:pt idx="9">
                  <c:v>6</c:v>
                </c:pt>
                <c:pt idx="10">
                  <c:v>15</c:v>
                </c:pt>
                <c:pt idx="11">
                  <c:v>13</c:v>
                </c:pt>
                <c:pt idx="12">
                  <c:v>9</c:v>
                </c:pt>
                <c:pt idx="13">
                  <c:v>13</c:v>
                </c:pt>
                <c:pt idx="14">
                  <c:v>10</c:v>
                </c:pt>
                <c:pt idx="15">
                  <c:v>15</c:v>
                </c:pt>
                <c:pt idx="16">
                  <c:v>5</c:v>
                </c:pt>
                <c:pt idx="17">
                  <c:v>23</c:v>
                </c:pt>
                <c:pt idx="18">
                  <c:v>6</c:v>
                </c:pt>
                <c:pt idx="19">
                  <c:v>22</c:v>
                </c:pt>
                <c:pt idx="20">
                  <c:v>14</c:v>
                </c:pt>
                <c:pt idx="21">
                  <c:v>18</c:v>
                </c:pt>
                <c:pt idx="22">
                  <c:v>8</c:v>
                </c:pt>
                <c:pt idx="23">
                  <c:v>7</c:v>
                </c:pt>
                <c:pt idx="24">
                  <c:v>11</c:v>
                </c:pt>
                <c:pt idx="25">
                  <c:v>9</c:v>
                </c:pt>
                <c:pt idx="26">
                  <c:v>23</c:v>
                </c:pt>
                <c:pt idx="27">
                  <c:v>15</c:v>
                </c:pt>
                <c:pt idx="28">
                  <c:v>14</c:v>
                </c:pt>
                <c:pt idx="29">
                  <c:v>13</c:v>
                </c:pt>
                <c:pt idx="30">
                  <c:v>14</c:v>
                </c:pt>
                <c:pt idx="31">
                  <c:v>16</c:v>
                </c:pt>
                <c:pt idx="32">
                  <c:v>14</c:v>
                </c:pt>
                <c:pt idx="33">
                  <c:v>20</c:v>
                </c:pt>
                <c:pt idx="34">
                  <c:v>30</c:v>
                </c:pt>
                <c:pt idx="35">
                  <c:v>19</c:v>
                </c:pt>
                <c:pt idx="36">
                  <c:v>8</c:v>
                </c:pt>
                <c:pt idx="37">
                  <c:v>16</c:v>
                </c:pt>
                <c:pt idx="38">
                  <c:v>19</c:v>
                </c:pt>
                <c:pt idx="39">
                  <c:v>18</c:v>
                </c:pt>
                <c:pt idx="40">
                  <c:v>19</c:v>
                </c:pt>
                <c:pt idx="41">
                  <c:v>25</c:v>
                </c:pt>
                <c:pt idx="42">
                  <c:v>14</c:v>
                </c:pt>
                <c:pt idx="43">
                  <c:v>14</c:v>
                </c:pt>
                <c:pt idx="44">
                  <c:v>16</c:v>
                </c:pt>
                <c:pt idx="45">
                  <c:v>9</c:v>
                </c:pt>
                <c:pt idx="46">
                  <c:v>16</c:v>
                </c:pt>
                <c:pt idx="47">
                  <c:v>2</c:v>
                </c:pt>
                <c:pt idx="48">
                  <c:v>29</c:v>
                </c:pt>
                <c:pt idx="49">
                  <c:v>17</c:v>
                </c:pt>
                <c:pt idx="50">
                  <c:v>17</c:v>
                </c:pt>
                <c:pt idx="51">
                  <c:v>23</c:v>
                </c:pt>
                <c:pt idx="52">
                  <c:v>35</c:v>
                </c:pt>
                <c:pt idx="53">
                  <c:v>18</c:v>
                </c:pt>
                <c:pt idx="54">
                  <c:v>30</c:v>
                </c:pt>
                <c:pt idx="55">
                  <c:v>23</c:v>
                </c:pt>
                <c:pt idx="56">
                  <c:v>22</c:v>
                </c:pt>
                <c:pt idx="57">
                  <c:v>20</c:v>
                </c:pt>
                <c:pt idx="58">
                  <c:v>22</c:v>
                </c:pt>
                <c:pt idx="59">
                  <c:v>27</c:v>
                </c:pt>
                <c:pt idx="60">
                  <c:v>25</c:v>
                </c:pt>
                <c:pt idx="61">
                  <c:v>17</c:v>
                </c:pt>
                <c:pt idx="62">
                  <c:v>18</c:v>
                </c:pt>
                <c:pt idx="63">
                  <c:v>23</c:v>
                </c:pt>
                <c:pt idx="64">
                  <c:v>19</c:v>
                </c:pt>
                <c:pt idx="65">
                  <c:v>36</c:v>
                </c:pt>
                <c:pt idx="66">
                  <c:v>21</c:v>
                </c:pt>
                <c:pt idx="67">
                  <c:v>18</c:v>
                </c:pt>
                <c:pt idx="68">
                  <c:v>31</c:v>
                </c:pt>
                <c:pt idx="69">
                  <c:v>28</c:v>
                </c:pt>
                <c:pt idx="70">
                  <c:v>25</c:v>
                </c:pt>
                <c:pt idx="71">
                  <c:v>24</c:v>
                </c:pt>
                <c:pt idx="72">
                  <c:v>25</c:v>
                </c:pt>
                <c:pt idx="73">
                  <c:v>16</c:v>
                </c:pt>
                <c:pt idx="74">
                  <c:v>11</c:v>
                </c:pt>
                <c:pt idx="75">
                  <c:v>19</c:v>
                </c:pt>
                <c:pt idx="76">
                  <c:v>18</c:v>
                </c:pt>
                <c:pt idx="77">
                  <c:v>28</c:v>
                </c:pt>
                <c:pt idx="78">
                  <c:v>25</c:v>
                </c:pt>
                <c:pt idx="79">
                  <c:v>33</c:v>
                </c:pt>
                <c:pt idx="80">
                  <c:v>22</c:v>
                </c:pt>
                <c:pt idx="81">
                  <c:v>21</c:v>
                </c:pt>
                <c:pt idx="82">
                  <c:v>17</c:v>
                </c:pt>
                <c:pt idx="83">
                  <c:v>20</c:v>
                </c:pt>
                <c:pt idx="84">
                  <c:v>21</c:v>
                </c:pt>
                <c:pt idx="85">
                  <c:v>23</c:v>
                </c:pt>
                <c:pt idx="86">
                  <c:v>33</c:v>
                </c:pt>
                <c:pt idx="87">
                  <c:v>13</c:v>
                </c:pt>
                <c:pt idx="88">
                  <c:v>21</c:v>
                </c:pt>
                <c:pt idx="89">
                  <c:v>20</c:v>
                </c:pt>
                <c:pt idx="90">
                  <c:v>17</c:v>
                </c:pt>
                <c:pt idx="91">
                  <c:v>27</c:v>
                </c:pt>
                <c:pt idx="92">
                  <c:v>23</c:v>
                </c:pt>
                <c:pt idx="93">
                  <c:v>29</c:v>
                </c:pt>
                <c:pt idx="94">
                  <c:v>21</c:v>
                </c:pt>
                <c:pt idx="95">
                  <c:v>33</c:v>
                </c:pt>
                <c:pt idx="96">
                  <c:v>19</c:v>
                </c:pt>
                <c:pt idx="97">
                  <c:v>39</c:v>
                </c:pt>
                <c:pt idx="98">
                  <c:v>28</c:v>
                </c:pt>
                <c:pt idx="99">
                  <c:v>36</c:v>
                </c:pt>
                <c:pt idx="100">
                  <c:v>24</c:v>
                </c:pt>
                <c:pt idx="101">
                  <c:v>14</c:v>
                </c:pt>
                <c:pt idx="102">
                  <c:v>17</c:v>
                </c:pt>
                <c:pt idx="103">
                  <c:v>14</c:v>
                </c:pt>
                <c:pt idx="104">
                  <c:v>21</c:v>
                </c:pt>
                <c:pt idx="105">
                  <c:v>32</c:v>
                </c:pt>
                <c:pt idx="106">
                  <c:v>28</c:v>
                </c:pt>
                <c:pt idx="107">
                  <c:v>30</c:v>
                </c:pt>
                <c:pt idx="108">
                  <c:v>16</c:v>
                </c:pt>
                <c:pt idx="109">
                  <c:v>18</c:v>
                </c:pt>
                <c:pt idx="110">
                  <c:v>34</c:v>
                </c:pt>
                <c:pt idx="111">
                  <c:v>26</c:v>
                </c:pt>
                <c:pt idx="112">
                  <c:v>23</c:v>
                </c:pt>
                <c:pt idx="113">
                  <c:v>23</c:v>
                </c:pt>
                <c:pt idx="114">
                  <c:v>20</c:v>
                </c:pt>
                <c:pt idx="115">
                  <c:v>33</c:v>
                </c:pt>
                <c:pt idx="116">
                  <c:v>24</c:v>
                </c:pt>
                <c:pt idx="117">
                  <c:v>20</c:v>
                </c:pt>
                <c:pt idx="118">
                  <c:v>19</c:v>
                </c:pt>
                <c:pt idx="119">
                  <c:v>26</c:v>
                </c:pt>
                <c:pt idx="120">
                  <c:v>12</c:v>
                </c:pt>
                <c:pt idx="121">
                  <c:v>13</c:v>
                </c:pt>
              </c:numCache>
            </c:numRef>
          </c:val>
          <c:smooth val="0"/>
          <c:extLst>
            <c:ext xmlns:c16="http://schemas.microsoft.com/office/drawing/2014/chart" uri="{C3380CC4-5D6E-409C-BE32-E72D297353CC}">
              <c16:uniqueId val="{00000000-0B0E-4C49-A449-D8E43AE3C433}"/>
            </c:ext>
          </c:extLst>
        </c:ser>
        <c:dLbls>
          <c:showLegendKey val="0"/>
          <c:showVal val="0"/>
          <c:showCatName val="0"/>
          <c:showSerName val="0"/>
          <c:showPercent val="0"/>
          <c:showBubbleSize val="0"/>
        </c:dLbls>
        <c:smooth val="0"/>
        <c:axId val="534584191"/>
        <c:axId val="252756591"/>
      </c:lineChart>
      <c:catAx>
        <c:axId val="53458419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3000000" spcFirstLastPara="1" vertOverflow="ellipsis"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52756591"/>
        <c:crosses val="autoZero"/>
        <c:auto val="1"/>
        <c:lblAlgn val="ctr"/>
        <c:lblOffset val="100"/>
        <c:tickLblSkip val="7"/>
        <c:noMultiLvlLbl val="0"/>
      </c:catAx>
      <c:valAx>
        <c:axId val="25275659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3458419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[Wireless Service Corp Business Performance .xlsx]Sales!PivotTable3</c:name>
    <c:fmtId val="3"/>
  </c:pivotSource>
  <c:chart>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Sales!$B$1</c:f>
              <c:strCache>
                <c:ptCount val="1"/>
                <c:pt idx="0">
                  <c:v>Sum of Sales Amount</c:v>
                </c:pt>
              </c:strCache>
            </c:strRef>
          </c:tx>
          <c:spPr>
            <a:ln w="28575" cap="rnd">
              <a:solidFill>
                <a:schemeClr val="accent1"/>
              </a:solidFill>
              <a:round/>
            </a:ln>
            <a:effectLst/>
          </c:spPr>
          <c:marker>
            <c:symbol val="none"/>
          </c:marker>
          <c:cat>
            <c:strRef>
              <c:f>Sales!$A$2:$A$124</c:f>
              <c:strCache>
                <c:ptCount val="122"/>
                <c:pt idx="0">
                  <c:v>8/1/2022</c:v>
                </c:pt>
                <c:pt idx="1">
                  <c:v>8/2/2022</c:v>
                </c:pt>
                <c:pt idx="2">
                  <c:v>8/3/2022</c:v>
                </c:pt>
                <c:pt idx="3">
                  <c:v>8/4/2022</c:v>
                </c:pt>
                <c:pt idx="4">
                  <c:v>8/5/2022</c:v>
                </c:pt>
                <c:pt idx="5">
                  <c:v>8/6/2022</c:v>
                </c:pt>
                <c:pt idx="6">
                  <c:v>8/7/2022</c:v>
                </c:pt>
                <c:pt idx="7">
                  <c:v>8/8/2022</c:v>
                </c:pt>
                <c:pt idx="8">
                  <c:v>8/9/2022</c:v>
                </c:pt>
                <c:pt idx="9">
                  <c:v>8/10/2022</c:v>
                </c:pt>
                <c:pt idx="10">
                  <c:v>8/11/2022</c:v>
                </c:pt>
                <c:pt idx="11">
                  <c:v>8/12/2022</c:v>
                </c:pt>
                <c:pt idx="12">
                  <c:v>8/13/2022</c:v>
                </c:pt>
                <c:pt idx="13">
                  <c:v>8/14/2022</c:v>
                </c:pt>
                <c:pt idx="14">
                  <c:v>8/15/2022</c:v>
                </c:pt>
                <c:pt idx="15">
                  <c:v>8/16/2022</c:v>
                </c:pt>
                <c:pt idx="16">
                  <c:v>8/17/2022</c:v>
                </c:pt>
                <c:pt idx="17">
                  <c:v>8/18/2022</c:v>
                </c:pt>
                <c:pt idx="18">
                  <c:v>8/19/2022</c:v>
                </c:pt>
                <c:pt idx="19">
                  <c:v>8/20/2022</c:v>
                </c:pt>
                <c:pt idx="20">
                  <c:v>8/21/2022</c:v>
                </c:pt>
                <c:pt idx="21">
                  <c:v>8/22/2022</c:v>
                </c:pt>
                <c:pt idx="22">
                  <c:v>8/23/2022</c:v>
                </c:pt>
                <c:pt idx="23">
                  <c:v>8/24/2022</c:v>
                </c:pt>
                <c:pt idx="24">
                  <c:v>8/25/2022</c:v>
                </c:pt>
                <c:pt idx="25">
                  <c:v>8/26/2022</c:v>
                </c:pt>
                <c:pt idx="26">
                  <c:v>8/27/2022</c:v>
                </c:pt>
                <c:pt idx="27">
                  <c:v>8/28/2022</c:v>
                </c:pt>
                <c:pt idx="28">
                  <c:v>8/29/2022</c:v>
                </c:pt>
                <c:pt idx="29">
                  <c:v>8/30/2022</c:v>
                </c:pt>
                <c:pt idx="30">
                  <c:v>8/31/2022</c:v>
                </c:pt>
                <c:pt idx="31">
                  <c:v>9/1/2022</c:v>
                </c:pt>
                <c:pt idx="32">
                  <c:v>9/2/2022</c:v>
                </c:pt>
                <c:pt idx="33">
                  <c:v>9/3/2022</c:v>
                </c:pt>
                <c:pt idx="34">
                  <c:v>9/4/2022</c:v>
                </c:pt>
                <c:pt idx="35">
                  <c:v>9/5/2022</c:v>
                </c:pt>
                <c:pt idx="36">
                  <c:v>9/6/2022</c:v>
                </c:pt>
                <c:pt idx="37">
                  <c:v>9/7/2022</c:v>
                </c:pt>
                <c:pt idx="38">
                  <c:v>9/8/2022</c:v>
                </c:pt>
                <c:pt idx="39">
                  <c:v>9/9/2022</c:v>
                </c:pt>
                <c:pt idx="40">
                  <c:v>9/10/2022</c:v>
                </c:pt>
                <c:pt idx="41">
                  <c:v>9/11/2022</c:v>
                </c:pt>
                <c:pt idx="42">
                  <c:v>9/12/2022</c:v>
                </c:pt>
                <c:pt idx="43">
                  <c:v>9/13/2022</c:v>
                </c:pt>
                <c:pt idx="44">
                  <c:v>9/14/2022</c:v>
                </c:pt>
                <c:pt idx="45">
                  <c:v>9/15/2022</c:v>
                </c:pt>
                <c:pt idx="46">
                  <c:v>9/16/2022</c:v>
                </c:pt>
                <c:pt idx="47">
                  <c:v> 9/17/22</c:v>
                </c:pt>
                <c:pt idx="48">
                  <c:v>9/17/2022</c:v>
                </c:pt>
                <c:pt idx="49">
                  <c:v>9/18/2022</c:v>
                </c:pt>
                <c:pt idx="50">
                  <c:v>9/19/2022</c:v>
                </c:pt>
                <c:pt idx="51">
                  <c:v>9/20/2022</c:v>
                </c:pt>
                <c:pt idx="52">
                  <c:v>9/21/2022</c:v>
                </c:pt>
                <c:pt idx="53">
                  <c:v>9/22/2022</c:v>
                </c:pt>
                <c:pt idx="54">
                  <c:v>9/23/2022</c:v>
                </c:pt>
                <c:pt idx="55">
                  <c:v>9/24/2022</c:v>
                </c:pt>
                <c:pt idx="56">
                  <c:v>9/25/2022</c:v>
                </c:pt>
                <c:pt idx="57">
                  <c:v>9/26/2022</c:v>
                </c:pt>
                <c:pt idx="58">
                  <c:v>9/27/2022</c:v>
                </c:pt>
                <c:pt idx="59">
                  <c:v>9/28/2022</c:v>
                </c:pt>
                <c:pt idx="60">
                  <c:v>9/29/2022</c:v>
                </c:pt>
                <c:pt idx="61">
                  <c:v>9/30/2022</c:v>
                </c:pt>
                <c:pt idx="62">
                  <c:v>10/1/2022</c:v>
                </c:pt>
                <c:pt idx="63">
                  <c:v>10/2/2022</c:v>
                </c:pt>
                <c:pt idx="64">
                  <c:v>10/3/2022</c:v>
                </c:pt>
                <c:pt idx="65">
                  <c:v>10/4/2022</c:v>
                </c:pt>
                <c:pt idx="66">
                  <c:v>10/5/2022</c:v>
                </c:pt>
                <c:pt idx="67">
                  <c:v>10/6/2022</c:v>
                </c:pt>
                <c:pt idx="68">
                  <c:v>10/7/2022</c:v>
                </c:pt>
                <c:pt idx="69">
                  <c:v>10/8/2022</c:v>
                </c:pt>
                <c:pt idx="70">
                  <c:v>10/9/2022</c:v>
                </c:pt>
                <c:pt idx="71">
                  <c:v>10/10/2022</c:v>
                </c:pt>
                <c:pt idx="72">
                  <c:v>10/11/2022</c:v>
                </c:pt>
                <c:pt idx="73">
                  <c:v>10/12/2022</c:v>
                </c:pt>
                <c:pt idx="74">
                  <c:v>10/13/2022</c:v>
                </c:pt>
                <c:pt idx="75">
                  <c:v>10/14/2022</c:v>
                </c:pt>
                <c:pt idx="76">
                  <c:v>10/15/2022</c:v>
                </c:pt>
                <c:pt idx="77">
                  <c:v>10/16/2022</c:v>
                </c:pt>
                <c:pt idx="78">
                  <c:v>10/17/2022</c:v>
                </c:pt>
                <c:pt idx="79">
                  <c:v>10/18/2022</c:v>
                </c:pt>
                <c:pt idx="80">
                  <c:v>10/19/2022</c:v>
                </c:pt>
                <c:pt idx="81">
                  <c:v>10/20/2022</c:v>
                </c:pt>
                <c:pt idx="82">
                  <c:v>10/21/2022</c:v>
                </c:pt>
                <c:pt idx="83">
                  <c:v>10/22/2022</c:v>
                </c:pt>
                <c:pt idx="84">
                  <c:v>10/23/2022</c:v>
                </c:pt>
                <c:pt idx="85">
                  <c:v>10/24/2022</c:v>
                </c:pt>
                <c:pt idx="86">
                  <c:v>10/25/2022</c:v>
                </c:pt>
                <c:pt idx="87">
                  <c:v>10/26/2022</c:v>
                </c:pt>
                <c:pt idx="88">
                  <c:v>10/27/2022</c:v>
                </c:pt>
                <c:pt idx="89">
                  <c:v>10/28/2022</c:v>
                </c:pt>
                <c:pt idx="90">
                  <c:v>10/29/2022</c:v>
                </c:pt>
                <c:pt idx="91">
                  <c:v> 10/30/2022</c:v>
                </c:pt>
                <c:pt idx="92">
                  <c:v>10/31/2022</c:v>
                </c:pt>
                <c:pt idx="93">
                  <c:v>11/1/2022</c:v>
                </c:pt>
                <c:pt idx="94">
                  <c:v>11/2/2022</c:v>
                </c:pt>
                <c:pt idx="95">
                  <c:v>11/3/2022</c:v>
                </c:pt>
                <c:pt idx="96">
                  <c:v>11/4/2022</c:v>
                </c:pt>
                <c:pt idx="97">
                  <c:v> 11/5/2022</c:v>
                </c:pt>
                <c:pt idx="98">
                  <c:v>11/6/2022</c:v>
                </c:pt>
                <c:pt idx="99">
                  <c:v>11/7/2022</c:v>
                </c:pt>
                <c:pt idx="100">
                  <c:v>11/8/2022</c:v>
                </c:pt>
                <c:pt idx="101">
                  <c:v>11/9/2022</c:v>
                </c:pt>
                <c:pt idx="102">
                  <c:v>11/10/2022</c:v>
                </c:pt>
                <c:pt idx="103">
                  <c:v>11/11/2022</c:v>
                </c:pt>
                <c:pt idx="104">
                  <c:v>11/12/2022</c:v>
                </c:pt>
                <c:pt idx="105">
                  <c:v>11/13/2022</c:v>
                </c:pt>
                <c:pt idx="106">
                  <c:v>11/14/2022</c:v>
                </c:pt>
                <c:pt idx="107">
                  <c:v>11/15/2022</c:v>
                </c:pt>
                <c:pt idx="108">
                  <c:v>11/16/2022</c:v>
                </c:pt>
                <c:pt idx="109">
                  <c:v>11/17/2022</c:v>
                </c:pt>
                <c:pt idx="110">
                  <c:v>11/18/2022</c:v>
                </c:pt>
                <c:pt idx="111">
                  <c:v>11/19/2022</c:v>
                </c:pt>
                <c:pt idx="112">
                  <c:v>11/20/2022</c:v>
                </c:pt>
                <c:pt idx="113">
                  <c:v>11/21/2022</c:v>
                </c:pt>
                <c:pt idx="114">
                  <c:v>11/22/2022</c:v>
                </c:pt>
                <c:pt idx="115">
                  <c:v>11/23/2022</c:v>
                </c:pt>
                <c:pt idx="116">
                  <c:v>11/25/2022</c:v>
                </c:pt>
                <c:pt idx="117">
                  <c:v>11/26/2022</c:v>
                </c:pt>
                <c:pt idx="118">
                  <c:v>11/27/2022</c:v>
                </c:pt>
                <c:pt idx="119">
                  <c:v>11/28/2022</c:v>
                </c:pt>
                <c:pt idx="120">
                  <c:v>11/29/2022</c:v>
                </c:pt>
                <c:pt idx="121">
                  <c:v>11/30/2022</c:v>
                </c:pt>
              </c:strCache>
            </c:strRef>
          </c:cat>
          <c:val>
            <c:numRef>
              <c:f>Sales!$B$2:$B$124</c:f>
              <c:numCache>
                <c:formatCode>"$"#,##0.00</c:formatCode>
                <c:ptCount val="122"/>
                <c:pt idx="0">
                  <c:v>746</c:v>
                </c:pt>
                <c:pt idx="1">
                  <c:v>2555</c:v>
                </c:pt>
                <c:pt idx="2">
                  <c:v>575</c:v>
                </c:pt>
                <c:pt idx="3">
                  <c:v>3649</c:v>
                </c:pt>
                <c:pt idx="4">
                  <c:v>1851</c:v>
                </c:pt>
                <c:pt idx="5">
                  <c:v>763</c:v>
                </c:pt>
                <c:pt idx="6">
                  <c:v>1152</c:v>
                </c:pt>
                <c:pt idx="7">
                  <c:v>921</c:v>
                </c:pt>
                <c:pt idx="8">
                  <c:v>808</c:v>
                </c:pt>
                <c:pt idx="9">
                  <c:v>424</c:v>
                </c:pt>
                <c:pt idx="10">
                  <c:v>1853</c:v>
                </c:pt>
                <c:pt idx="11">
                  <c:v>929</c:v>
                </c:pt>
                <c:pt idx="12">
                  <c:v>377</c:v>
                </c:pt>
                <c:pt idx="13">
                  <c:v>1875</c:v>
                </c:pt>
                <c:pt idx="14">
                  <c:v>489</c:v>
                </c:pt>
                <c:pt idx="15">
                  <c:v>1511.5</c:v>
                </c:pt>
                <c:pt idx="16">
                  <c:v>868</c:v>
                </c:pt>
                <c:pt idx="17">
                  <c:v>2821.5</c:v>
                </c:pt>
                <c:pt idx="18">
                  <c:v>494</c:v>
                </c:pt>
                <c:pt idx="19">
                  <c:v>1511</c:v>
                </c:pt>
                <c:pt idx="20">
                  <c:v>741</c:v>
                </c:pt>
                <c:pt idx="21">
                  <c:v>1739</c:v>
                </c:pt>
                <c:pt idx="22">
                  <c:v>263</c:v>
                </c:pt>
                <c:pt idx="23">
                  <c:v>575</c:v>
                </c:pt>
                <c:pt idx="24">
                  <c:v>639</c:v>
                </c:pt>
                <c:pt idx="25">
                  <c:v>341</c:v>
                </c:pt>
                <c:pt idx="26">
                  <c:v>1545</c:v>
                </c:pt>
                <c:pt idx="27">
                  <c:v>1027</c:v>
                </c:pt>
                <c:pt idx="28">
                  <c:v>1251</c:v>
                </c:pt>
                <c:pt idx="29">
                  <c:v>834</c:v>
                </c:pt>
                <c:pt idx="30">
                  <c:v>1534</c:v>
                </c:pt>
                <c:pt idx="31">
                  <c:v>715</c:v>
                </c:pt>
                <c:pt idx="32">
                  <c:v>1247</c:v>
                </c:pt>
                <c:pt idx="33">
                  <c:v>857</c:v>
                </c:pt>
                <c:pt idx="34">
                  <c:v>2057</c:v>
                </c:pt>
                <c:pt idx="35">
                  <c:v>1874</c:v>
                </c:pt>
                <c:pt idx="36">
                  <c:v>537</c:v>
                </c:pt>
                <c:pt idx="37">
                  <c:v>1605</c:v>
                </c:pt>
                <c:pt idx="38">
                  <c:v>987</c:v>
                </c:pt>
                <c:pt idx="39">
                  <c:v>2828.34</c:v>
                </c:pt>
                <c:pt idx="40">
                  <c:v>1581.39</c:v>
                </c:pt>
                <c:pt idx="41">
                  <c:v>3070</c:v>
                </c:pt>
                <c:pt idx="42">
                  <c:v>1006</c:v>
                </c:pt>
                <c:pt idx="43">
                  <c:v>1298</c:v>
                </c:pt>
                <c:pt idx="44">
                  <c:v>1794</c:v>
                </c:pt>
                <c:pt idx="45">
                  <c:v>571</c:v>
                </c:pt>
                <c:pt idx="46">
                  <c:v>597</c:v>
                </c:pt>
                <c:pt idx="47">
                  <c:v>552</c:v>
                </c:pt>
                <c:pt idx="48">
                  <c:v>1365</c:v>
                </c:pt>
                <c:pt idx="49">
                  <c:v>3633</c:v>
                </c:pt>
                <c:pt idx="50">
                  <c:v>1800</c:v>
                </c:pt>
                <c:pt idx="51">
                  <c:v>2135</c:v>
                </c:pt>
                <c:pt idx="52">
                  <c:v>3745.5</c:v>
                </c:pt>
                <c:pt idx="53">
                  <c:v>4331.5</c:v>
                </c:pt>
                <c:pt idx="54">
                  <c:v>2541</c:v>
                </c:pt>
                <c:pt idx="55">
                  <c:v>877</c:v>
                </c:pt>
                <c:pt idx="56">
                  <c:v>1971</c:v>
                </c:pt>
                <c:pt idx="57">
                  <c:v>1113</c:v>
                </c:pt>
                <c:pt idx="58">
                  <c:v>1732</c:v>
                </c:pt>
                <c:pt idx="59">
                  <c:v>1873</c:v>
                </c:pt>
                <c:pt idx="60">
                  <c:v>2685</c:v>
                </c:pt>
                <c:pt idx="61">
                  <c:v>1543</c:v>
                </c:pt>
                <c:pt idx="62">
                  <c:v>1142</c:v>
                </c:pt>
                <c:pt idx="63">
                  <c:v>6136</c:v>
                </c:pt>
                <c:pt idx="64">
                  <c:v>1395</c:v>
                </c:pt>
                <c:pt idx="65">
                  <c:v>2867.5</c:v>
                </c:pt>
                <c:pt idx="66">
                  <c:v>1150</c:v>
                </c:pt>
                <c:pt idx="67">
                  <c:v>1072</c:v>
                </c:pt>
                <c:pt idx="68">
                  <c:v>2495</c:v>
                </c:pt>
                <c:pt idx="69">
                  <c:v>4645</c:v>
                </c:pt>
                <c:pt idx="70">
                  <c:v>1851</c:v>
                </c:pt>
                <c:pt idx="71">
                  <c:v>3486.5</c:v>
                </c:pt>
                <c:pt idx="72">
                  <c:v>4725</c:v>
                </c:pt>
                <c:pt idx="73">
                  <c:v>1834</c:v>
                </c:pt>
                <c:pt idx="74">
                  <c:v>489</c:v>
                </c:pt>
                <c:pt idx="75">
                  <c:v>1104</c:v>
                </c:pt>
                <c:pt idx="76">
                  <c:v>4161.875</c:v>
                </c:pt>
                <c:pt idx="77">
                  <c:v>1295</c:v>
                </c:pt>
                <c:pt idx="78">
                  <c:v>1712</c:v>
                </c:pt>
                <c:pt idx="79">
                  <c:v>2157</c:v>
                </c:pt>
                <c:pt idx="80">
                  <c:v>2027</c:v>
                </c:pt>
                <c:pt idx="81">
                  <c:v>1452</c:v>
                </c:pt>
                <c:pt idx="82">
                  <c:v>1905</c:v>
                </c:pt>
                <c:pt idx="83">
                  <c:v>1304</c:v>
                </c:pt>
                <c:pt idx="84">
                  <c:v>3607</c:v>
                </c:pt>
                <c:pt idx="85">
                  <c:v>1158</c:v>
                </c:pt>
                <c:pt idx="86">
                  <c:v>2300.5</c:v>
                </c:pt>
                <c:pt idx="87">
                  <c:v>638</c:v>
                </c:pt>
                <c:pt idx="88">
                  <c:v>1638</c:v>
                </c:pt>
                <c:pt idx="89">
                  <c:v>1195</c:v>
                </c:pt>
                <c:pt idx="90">
                  <c:v>787</c:v>
                </c:pt>
                <c:pt idx="91">
                  <c:v>2196</c:v>
                </c:pt>
                <c:pt idx="92">
                  <c:v>880</c:v>
                </c:pt>
                <c:pt idx="93">
                  <c:v>1977</c:v>
                </c:pt>
                <c:pt idx="94">
                  <c:v>1375</c:v>
                </c:pt>
                <c:pt idx="95">
                  <c:v>2113</c:v>
                </c:pt>
                <c:pt idx="96">
                  <c:v>2192</c:v>
                </c:pt>
                <c:pt idx="97">
                  <c:v>3765</c:v>
                </c:pt>
                <c:pt idx="98">
                  <c:v>5184</c:v>
                </c:pt>
                <c:pt idx="99">
                  <c:v>4324</c:v>
                </c:pt>
                <c:pt idx="100">
                  <c:v>1912</c:v>
                </c:pt>
                <c:pt idx="101">
                  <c:v>863</c:v>
                </c:pt>
                <c:pt idx="102">
                  <c:v>1471</c:v>
                </c:pt>
                <c:pt idx="103">
                  <c:v>3384</c:v>
                </c:pt>
                <c:pt idx="104">
                  <c:v>2394</c:v>
                </c:pt>
                <c:pt idx="105">
                  <c:v>2393</c:v>
                </c:pt>
                <c:pt idx="106">
                  <c:v>4512.5</c:v>
                </c:pt>
                <c:pt idx="107">
                  <c:v>3267</c:v>
                </c:pt>
                <c:pt idx="108">
                  <c:v>1060</c:v>
                </c:pt>
                <c:pt idx="109">
                  <c:v>1403</c:v>
                </c:pt>
                <c:pt idx="110">
                  <c:v>2931</c:v>
                </c:pt>
                <c:pt idx="111">
                  <c:v>1672</c:v>
                </c:pt>
                <c:pt idx="112">
                  <c:v>1993</c:v>
                </c:pt>
                <c:pt idx="113">
                  <c:v>2018</c:v>
                </c:pt>
                <c:pt idx="114">
                  <c:v>1200</c:v>
                </c:pt>
                <c:pt idx="115">
                  <c:v>2444</c:v>
                </c:pt>
                <c:pt idx="116">
                  <c:v>2066</c:v>
                </c:pt>
                <c:pt idx="117">
                  <c:v>1053</c:v>
                </c:pt>
                <c:pt idx="118">
                  <c:v>1257</c:v>
                </c:pt>
                <c:pt idx="119">
                  <c:v>1250</c:v>
                </c:pt>
                <c:pt idx="120">
                  <c:v>679</c:v>
                </c:pt>
                <c:pt idx="121">
                  <c:v>2517</c:v>
                </c:pt>
              </c:numCache>
            </c:numRef>
          </c:val>
          <c:smooth val="0"/>
          <c:extLst>
            <c:ext xmlns:c16="http://schemas.microsoft.com/office/drawing/2014/chart" uri="{C3380CC4-5D6E-409C-BE32-E72D297353CC}">
              <c16:uniqueId val="{00000000-055C-41AD-B92D-E1BA4452CE15}"/>
            </c:ext>
          </c:extLst>
        </c:ser>
        <c:ser>
          <c:idx val="1"/>
          <c:order val="1"/>
          <c:tx>
            <c:strRef>
              <c:f>Sales!$C$1</c:f>
              <c:strCache>
                <c:ptCount val="1"/>
                <c:pt idx="0">
                  <c:v>Sum of Gross Profit</c:v>
                </c:pt>
              </c:strCache>
            </c:strRef>
          </c:tx>
          <c:spPr>
            <a:ln w="28575" cap="rnd">
              <a:solidFill>
                <a:schemeClr val="accent2"/>
              </a:solidFill>
              <a:round/>
            </a:ln>
            <a:effectLst/>
          </c:spPr>
          <c:marker>
            <c:symbol val="none"/>
          </c:marker>
          <c:cat>
            <c:strRef>
              <c:f>Sales!$A$2:$A$124</c:f>
              <c:strCache>
                <c:ptCount val="122"/>
                <c:pt idx="0">
                  <c:v>8/1/2022</c:v>
                </c:pt>
                <c:pt idx="1">
                  <c:v>8/2/2022</c:v>
                </c:pt>
                <c:pt idx="2">
                  <c:v>8/3/2022</c:v>
                </c:pt>
                <c:pt idx="3">
                  <c:v>8/4/2022</c:v>
                </c:pt>
                <c:pt idx="4">
                  <c:v>8/5/2022</c:v>
                </c:pt>
                <c:pt idx="5">
                  <c:v>8/6/2022</c:v>
                </c:pt>
                <c:pt idx="6">
                  <c:v>8/7/2022</c:v>
                </c:pt>
                <c:pt idx="7">
                  <c:v>8/8/2022</c:v>
                </c:pt>
                <c:pt idx="8">
                  <c:v>8/9/2022</c:v>
                </c:pt>
                <c:pt idx="9">
                  <c:v>8/10/2022</c:v>
                </c:pt>
                <c:pt idx="10">
                  <c:v>8/11/2022</c:v>
                </c:pt>
                <c:pt idx="11">
                  <c:v>8/12/2022</c:v>
                </c:pt>
                <c:pt idx="12">
                  <c:v>8/13/2022</c:v>
                </c:pt>
                <c:pt idx="13">
                  <c:v>8/14/2022</c:v>
                </c:pt>
                <c:pt idx="14">
                  <c:v>8/15/2022</c:v>
                </c:pt>
                <c:pt idx="15">
                  <c:v>8/16/2022</c:v>
                </c:pt>
                <c:pt idx="16">
                  <c:v>8/17/2022</c:v>
                </c:pt>
                <c:pt idx="17">
                  <c:v>8/18/2022</c:v>
                </c:pt>
                <c:pt idx="18">
                  <c:v>8/19/2022</c:v>
                </c:pt>
                <c:pt idx="19">
                  <c:v>8/20/2022</c:v>
                </c:pt>
                <c:pt idx="20">
                  <c:v>8/21/2022</c:v>
                </c:pt>
                <c:pt idx="21">
                  <c:v>8/22/2022</c:v>
                </c:pt>
                <c:pt idx="22">
                  <c:v>8/23/2022</c:v>
                </c:pt>
                <c:pt idx="23">
                  <c:v>8/24/2022</c:v>
                </c:pt>
                <c:pt idx="24">
                  <c:v>8/25/2022</c:v>
                </c:pt>
                <c:pt idx="25">
                  <c:v>8/26/2022</c:v>
                </c:pt>
                <c:pt idx="26">
                  <c:v>8/27/2022</c:v>
                </c:pt>
                <c:pt idx="27">
                  <c:v>8/28/2022</c:v>
                </c:pt>
                <c:pt idx="28">
                  <c:v>8/29/2022</c:v>
                </c:pt>
                <c:pt idx="29">
                  <c:v>8/30/2022</c:v>
                </c:pt>
                <c:pt idx="30">
                  <c:v>8/31/2022</c:v>
                </c:pt>
                <c:pt idx="31">
                  <c:v>9/1/2022</c:v>
                </c:pt>
                <c:pt idx="32">
                  <c:v>9/2/2022</c:v>
                </c:pt>
                <c:pt idx="33">
                  <c:v>9/3/2022</c:v>
                </c:pt>
                <c:pt idx="34">
                  <c:v>9/4/2022</c:v>
                </c:pt>
                <c:pt idx="35">
                  <c:v>9/5/2022</c:v>
                </c:pt>
                <c:pt idx="36">
                  <c:v>9/6/2022</c:v>
                </c:pt>
                <c:pt idx="37">
                  <c:v>9/7/2022</c:v>
                </c:pt>
                <c:pt idx="38">
                  <c:v>9/8/2022</c:v>
                </c:pt>
                <c:pt idx="39">
                  <c:v>9/9/2022</c:v>
                </c:pt>
                <c:pt idx="40">
                  <c:v>9/10/2022</c:v>
                </c:pt>
                <c:pt idx="41">
                  <c:v>9/11/2022</c:v>
                </c:pt>
                <c:pt idx="42">
                  <c:v>9/12/2022</c:v>
                </c:pt>
                <c:pt idx="43">
                  <c:v>9/13/2022</c:v>
                </c:pt>
                <c:pt idx="44">
                  <c:v>9/14/2022</c:v>
                </c:pt>
                <c:pt idx="45">
                  <c:v>9/15/2022</c:v>
                </c:pt>
                <c:pt idx="46">
                  <c:v>9/16/2022</c:v>
                </c:pt>
                <c:pt idx="47">
                  <c:v> 9/17/22</c:v>
                </c:pt>
                <c:pt idx="48">
                  <c:v>9/17/2022</c:v>
                </c:pt>
                <c:pt idx="49">
                  <c:v>9/18/2022</c:v>
                </c:pt>
                <c:pt idx="50">
                  <c:v>9/19/2022</c:v>
                </c:pt>
                <c:pt idx="51">
                  <c:v>9/20/2022</c:v>
                </c:pt>
                <c:pt idx="52">
                  <c:v>9/21/2022</c:v>
                </c:pt>
                <c:pt idx="53">
                  <c:v>9/22/2022</c:v>
                </c:pt>
                <c:pt idx="54">
                  <c:v>9/23/2022</c:v>
                </c:pt>
                <c:pt idx="55">
                  <c:v>9/24/2022</c:v>
                </c:pt>
                <c:pt idx="56">
                  <c:v>9/25/2022</c:v>
                </c:pt>
                <c:pt idx="57">
                  <c:v>9/26/2022</c:v>
                </c:pt>
                <c:pt idx="58">
                  <c:v>9/27/2022</c:v>
                </c:pt>
                <c:pt idx="59">
                  <c:v>9/28/2022</c:v>
                </c:pt>
                <c:pt idx="60">
                  <c:v>9/29/2022</c:v>
                </c:pt>
                <c:pt idx="61">
                  <c:v>9/30/2022</c:v>
                </c:pt>
                <c:pt idx="62">
                  <c:v>10/1/2022</c:v>
                </c:pt>
                <c:pt idx="63">
                  <c:v>10/2/2022</c:v>
                </c:pt>
                <c:pt idx="64">
                  <c:v>10/3/2022</c:v>
                </c:pt>
                <c:pt idx="65">
                  <c:v>10/4/2022</c:v>
                </c:pt>
                <c:pt idx="66">
                  <c:v>10/5/2022</c:v>
                </c:pt>
                <c:pt idx="67">
                  <c:v>10/6/2022</c:v>
                </c:pt>
                <c:pt idx="68">
                  <c:v>10/7/2022</c:v>
                </c:pt>
                <c:pt idx="69">
                  <c:v>10/8/2022</c:v>
                </c:pt>
                <c:pt idx="70">
                  <c:v>10/9/2022</c:v>
                </c:pt>
                <c:pt idx="71">
                  <c:v>10/10/2022</c:v>
                </c:pt>
                <c:pt idx="72">
                  <c:v>10/11/2022</c:v>
                </c:pt>
                <c:pt idx="73">
                  <c:v>10/12/2022</c:v>
                </c:pt>
                <c:pt idx="74">
                  <c:v>10/13/2022</c:v>
                </c:pt>
                <c:pt idx="75">
                  <c:v>10/14/2022</c:v>
                </c:pt>
                <c:pt idx="76">
                  <c:v>10/15/2022</c:v>
                </c:pt>
                <c:pt idx="77">
                  <c:v>10/16/2022</c:v>
                </c:pt>
                <c:pt idx="78">
                  <c:v>10/17/2022</c:v>
                </c:pt>
                <c:pt idx="79">
                  <c:v>10/18/2022</c:v>
                </c:pt>
                <c:pt idx="80">
                  <c:v>10/19/2022</c:v>
                </c:pt>
                <c:pt idx="81">
                  <c:v>10/20/2022</c:v>
                </c:pt>
                <c:pt idx="82">
                  <c:v>10/21/2022</c:v>
                </c:pt>
                <c:pt idx="83">
                  <c:v>10/22/2022</c:v>
                </c:pt>
                <c:pt idx="84">
                  <c:v>10/23/2022</c:v>
                </c:pt>
                <c:pt idx="85">
                  <c:v>10/24/2022</c:v>
                </c:pt>
                <c:pt idx="86">
                  <c:v>10/25/2022</c:v>
                </c:pt>
                <c:pt idx="87">
                  <c:v>10/26/2022</c:v>
                </c:pt>
                <c:pt idx="88">
                  <c:v>10/27/2022</c:v>
                </c:pt>
                <c:pt idx="89">
                  <c:v>10/28/2022</c:v>
                </c:pt>
                <c:pt idx="90">
                  <c:v>10/29/2022</c:v>
                </c:pt>
                <c:pt idx="91">
                  <c:v> 10/30/2022</c:v>
                </c:pt>
                <c:pt idx="92">
                  <c:v>10/31/2022</c:v>
                </c:pt>
                <c:pt idx="93">
                  <c:v>11/1/2022</c:v>
                </c:pt>
                <c:pt idx="94">
                  <c:v>11/2/2022</c:v>
                </c:pt>
                <c:pt idx="95">
                  <c:v>11/3/2022</c:v>
                </c:pt>
                <c:pt idx="96">
                  <c:v>11/4/2022</c:v>
                </c:pt>
                <c:pt idx="97">
                  <c:v> 11/5/2022</c:v>
                </c:pt>
                <c:pt idx="98">
                  <c:v>11/6/2022</c:v>
                </c:pt>
                <c:pt idx="99">
                  <c:v>11/7/2022</c:v>
                </c:pt>
                <c:pt idx="100">
                  <c:v>11/8/2022</c:v>
                </c:pt>
                <c:pt idx="101">
                  <c:v>11/9/2022</c:v>
                </c:pt>
                <c:pt idx="102">
                  <c:v>11/10/2022</c:v>
                </c:pt>
                <c:pt idx="103">
                  <c:v>11/11/2022</c:v>
                </c:pt>
                <c:pt idx="104">
                  <c:v>11/12/2022</c:v>
                </c:pt>
                <c:pt idx="105">
                  <c:v>11/13/2022</c:v>
                </c:pt>
                <c:pt idx="106">
                  <c:v>11/14/2022</c:v>
                </c:pt>
                <c:pt idx="107">
                  <c:v>11/15/2022</c:v>
                </c:pt>
                <c:pt idx="108">
                  <c:v>11/16/2022</c:v>
                </c:pt>
                <c:pt idx="109">
                  <c:v>11/17/2022</c:v>
                </c:pt>
                <c:pt idx="110">
                  <c:v>11/18/2022</c:v>
                </c:pt>
                <c:pt idx="111">
                  <c:v>11/19/2022</c:v>
                </c:pt>
                <c:pt idx="112">
                  <c:v>11/20/2022</c:v>
                </c:pt>
                <c:pt idx="113">
                  <c:v>11/21/2022</c:v>
                </c:pt>
                <c:pt idx="114">
                  <c:v>11/22/2022</c:v>
                </c:pt>
                <c:pt idx="115">
                  <c:v>11/23/2022</c:v>
                </c:pt>
                <c:pt idx="116">
                  <c:v>11/25/2022</c:v>
                </c:pt>
                <c:pt idx="117">
                  <c:v>11/26/2022</c:v>
                </c:pt>
                <c:pt idx="118">
                  <c:v>11/27/2022</c:v>
                </c:pt>
                <c:pt idx="119">
                  <c:v>11/28/2022</c:v>
                </c:pt>
                <c:pt idx="120">
                  <c:v>11/29/2022</c:v>
                </c:pt>
                <c:pt idx="121">
                  <c:v>11/30/2022</c:v>
                </c:pt>
              </c:strCache>
            </c:strRef>
          </c:cat>
          <c:val>
            <c:numRef>
              <c:f>Sales!$C$2:$C$124</c:f>
              <c:numCache>
                <c:formatCode>"$"#,##0.00</c:formatCode>
                <c:ptCount val="122"/>
                <c:pt idx="0">
                  <c:v>250.98000000000002</c:v>
                </c:pt>
                <c:pt idx="1">
                  <c:v>595.02</c:v>
                </c:pt>
                <c:pt idx="2">
                  <c:v>90.454999999999984</c:v>
                </c:pt>
                <c:pt idx="3">
                  <c:v>871.8599999999999</c:v>
                </c:pt>
                <c:pt idx="4">
                  <c:v>469.76</c:v>
                </c:pt>
                <c:pt idx="5">
                  <c:v>223.78</c:v>
                </c:pt>
                <c:pt idx="6">
                  <c:v>370.81250000000006</c:v>
                </c:pt>
                <c:pt idx="7">
                  <c:v>286.29499999999996</c:v>
                </c:pt>
                <c:pt idx="8">
                  <c:v>359.36</c:v>
                </c:pt>
                <c:pt idx="9">
                  <c:v>197.86</c:v>
                </c:pt>
                <c:pt idx="10">
                  <c:v>274.02999999999997</c:v>
                </c:pt>
                <c:pt idx="11">
                  <c:v>325.46999999999997</c:v>
                </c:pt>
                <c:pt idx="12">
                  <c:v>141.62</c:v>
                </c:pt>
                <c:pt idx="13">
                  <c:v>465.53999999999996</c:v>
                </c:pt>
                <c:pt idx="14">
                  <c:v>171.45999999999998</c:v>
                </c:pt>
                <c:pt idx="15">
                  <c:v>325.755</c:v>
                </c:pt>
                <c:pt idx="16">
                  <c:v>141.68</c:v>
                </c:pt>
                <c:pt idx="17">
                  <c:v>1008.035</c:v>
                </c:pt>
                <c:pt idx="18">
                  <c:v>209.86</c:v>
                </c:pt>
                <c:pt idx="19">
                  <c:v>512.45500000000004</c:v>
                </c:pt>
                <c:pt idx="20">
                  <c:v>288.255</c:v>
                </c:pt>
                <c:pt idx="21">
                  <c:v>518.75</c:v>
                </c:pt>
                <c:pt idx="22">
                  <c:v>108.83000000000001</c:v>
                </c:pt>
                <c:pt idx="23">
                  <c:v>193.98999999999995</c:v>
                </c:pt>
                <c:pt idx="24">
                  <c:v>237.30500000000001</c:v>
                </c:pt>
                <c:pt idx="25">
                  <c:v>129.36499999999998</c:v>
                </c:pt>
                <c:pt idx="26">
                  <c:v>794.17</c:v>
                </c:pt>
                <c:pt idx="27">
                  <c:v>281.38</c:v>
                </c:pt>
                <c:pt idx="28">
                  <c:v>418.36500000000001</c:v>
                </c:pt>
                <c:pt idx="29">
                  <c:v>242.92999999999995</c:v>
                </c:pt>
                <c:pt idx="30">
                  <c:v>440.34000000000003</c:v>
                </c:pt>
                <c:pt idx="31">
                  <c:v>270.44</c:v>
                </c:pt>
                <c:pt idx="32">
                  <c:v>564.5</c:v>
                </c:pt>
                <c:pt idx="33">
                  <c:v>393.98</c:v>
                </c:pt>
                <c:pt idx="34">
                  <c:v>748.96</c:v>
                </c:pt>
                <c:pt idx="35">
                  <c:v>576.38</c:v>
                </c:pt>
                <c:pt idx="36">
                  <c:v>159.86000000000001</c:v>
                </c:pt>
                <c:pt idx="37">
                  <c:v>288.58</c:v>
                </c:pt>
                <c:pt idx="38">
                  <c:v>387.99</c:v>
                </c:pt>
                <c:pt idx="39">
                  <c:v>806.84</c:v>
                </c:pt>
                <c:pt idx="40">
                  <c:v>578.35874999999999</c:v>
                </c:pt>
                <c:pt idx="41">
                  <c:v>994.98</c:v>
                </c:pt>
                <c:pt idx="42">
                  <c:v>367.48</c:v>
                </c:pt>
                <c:pt idx="43">
                  <c:v>523</c:v>
                </c:pt>
                <c:pt idx="44">
                  <c:v>473.91</c:v>
                </c:pt>
                <c:pt idx="45">
                  <c:v>174.25</c:v>
                </c:pt>
                <c:pt idx="46">
                  <c:v>239.38</c:v>
                </c:pt>
                <c:pt idx="47">
                  <c:v>142</c:v>
                </c:pt>
                <c:pt idx="48">
                  <c:v>496.33000000000004</c:v>
                </c:pt>
                <c:pt idx="49">
                  <c:v>700.29</c:v>
                </c:pt>
                <c:pt idx="50">
                  <c:v>496.69</c:v>
                </c:pt>
                <c:pt idx="51">
                  <c:v>634.92000000000007</c:v>
                </c:pt>
                <c:pt idx="52">
                  <c:v>934.54</c:v>
                </c:pt>
                <c:pt idx="53">
                  <c:v>545.41</c:v>
                </c:pt>
                <c:pt idx="54">
                  <c:v>813.92000000000007</c:v>
                </c:pt>
                <c:pt idx="55">
                  <c:v>306.38</c:v>
                </c:pt>
                <c:pt idx="56">
                  <c:v>666.57999999999993</c:v>
                </c:pt>
                <c:pt idx="57">
                  <c:v>448.26</c:v>
                </c:pt>
                <c:pt idx="58">
                  <c:v>646.32500000000005</c:v>
                </c:pt>
                <c:pt idx="59">
                  <c:v>721.99999999999989</c:v>
                </c:pt>
                <c:pt idx="60">
                  <c:v>588.71</c:v>
                </c:pt>
                <c:pt idx="61">
                  <c:v>502.44000000000005</c:v>
                </c:pt>
                <c:pt idx="62">
                  <c:v>469.96000000000004</c:v>
                </c:pt>
                <c:pt idx="63">
                  <c:v>987.12</c:v>
                </c:pt>
                <c:pt idx="64">
                  <c:v>541.92499999999995</c:v>
                </c:pt>
                <c:pt idx="65">
                  <c:v>765.36500000000001</c:v>
                </c:pt>
                <c:pt idx="66">
                  <c:v>322.92500000000001</c:v>
                </c:pt>
                <c:pt idx="67">
                  <c:v>338.09999999999997</c:v>
                </c:pt>
                <c:pt idx="68">
                  <c:v>640.09500000000003</c:v>
                </c:pt>
                <c:pt idx="69">
                  <c:v>960.45800000000008</c:v>
                </c:pt>
                <c:pt idx="70">
                  <c:v>518.81500000000005</c:v>
                </c:pt>
                <c:pt idx="71">
                  <c:v>819.48500000000001</c:v>
                </c:pt>
                <c:pt idx="72">
                  <c:v>811.58749999999975</c:v>
                </c:pt>
                <c:pt idx="73">
                  <c:v>441.57999999999993</c:v>
                </c:pt>
                <c:pt idx="74">
                  <c:v>187.39999999999998</c:v>
                </c:pt>
                <c:pt idx="75">
                  <c:v>340.43499999999995</c:v>
                </c:pt>
                <c:pt idx="76">
                  <c:v>803.15500000000009</c:v>
                </c:pt>
                <c:pt idx="77">
                  <c:v>552.48500000000001</c:v>
                </c:pt>
                <c:pt idx="78">
                  <c:v>562.83999999999992</c:v>
                </c:pt>
                <c:pt idx="79">
                  <c:v>832.58499999999992</c:v>
                </c:pt>
                <c:pt idx="80">
                  <c:v>578.39499999999998</c:v>
                </c:pt>
                <c:pt idx="81">
                  <c:v>455.03999999999996</c:v>
                </c:pt>
                <c:pt idx="82">
                  <c:v>636.51499999999999</c:v>
                </c:pt>
                <c:pt idx="83">
                  <c:v>404.34000000000003</c:v>
                </c:pt>
                <c:pt idx="84">
                  <c:v>743.3</c:v>
                </c:pt>
                <c:pt idx="85">
                  <c:v>422.625</c:v>
                </c:pt>
                <c:pt idx="86">
                  <c:v>778.47</c:v>
                </c:pt>
                <c:pt idx="87">
                  <c:v>181.60499999999996</c:v>
                </c:pt>
                <c:pt idx="88">
                  <c:v>515.28</c:v>
                </c:pt>
                <c:pt idx="89">
                  <c:v>443.05000000000007</c:v>
                </c:pt>
                <c:pt idx="90">
                  <c:v>253.24</c:v>
                </c:pt>
                <c:pt idx="91">
                  <c:v>738.73</c:v>
                </c:pt>
                <c:pt idx="92">
                  <c:v>255.68499999999995</c:v>
                </c:pt>
                <c:pt idx="93">
                  <c:v>396.84</c:v>
                </c:pt>
                <c:pt idx="94">
                  <c:v>399.05500000000001</c:v>
                </c:pt>
                <c:pt idx="95">
                  <c:v>947.65</c:v>
                </c:pt>
                <c:pt idx="96">
                  <c:v>607.23</c:v>
                </c:pt>
                <c:pt idx="97">
                  <c:v>1168.0600000000002</c:v>
                </c:pt>
                <c:pt idx="98">
                  <c:v>923.72</c:v>
                </c:pt>
                <c:pt idx="99">
                  <c:v>1313.385</c:v>
                </c:pt>
                <c:pt idx="100">
                  <c:v>572.65</c:v>
                </c:pt>
                <c:pt idx="101">
                  <c:v>343.26</c:v>
                </c:pt>
                <c:pt idx="102">
                  <c:v>352.78500000000003</c:v>
                </c:pt>
                <c:pt idx="103">
                  <c:v>492.43</c:v>
                </c:pt>
                <c:pt idx="104">
                  <c:v>1002.08</c:v>
                </c:pt>
                <c:pt idx="105">
                  <c:v>584.37499999999989</c:v>
                </c:pt>
                <c:pt idx="106">
                  <c:v>1024.3200000000002</c:v>
                </c:pt>
                <c:pt idx="107">
                  <c:v>810.93000000000006</c:v>
                </c:pt>
                <c:pt idx="108">
                  <c:v>376.2</c:v>
                </c:pt>
                <c:pt idx="109">
                  <c:v>469.97000000000008</c:v>
                </c:pt>
                <c:pt idx="110">
                  <c:v>799.14</c:v>
                </c:pt>
                <c:pt idx="111">
                  <c:v>524.26800000000003</c:v>
                </c:pt>
                <c:pt idx="112">
                  <c:v>702.22500000000002</c:v>
                </c:pt>
                <c:pt idx="113">
                  <c:v>737.46999999999991</c:v>
                </c:pt>
                <c:pt idx="114">
                  <c:v>267</c:v>
                </c:pt>
                <c:pt idx="115">
                  <c:v>1068.93</c:v>
                </c:pt>
                <c:pt idx="116">
                  <c:v>673.77</c:v>
                </c:pt>
                <c:pt idx="117">
                  <c:v>324.58000000000004</c:v>
                </c:pt>
                <c:pt idx="118">
                  <c:v>416.18500000000006</c:v>
                </c:pt>
                <c:pt idx="119">
                  <c:v>439.94999999999993</c:v>
                </c:pt>
                <c:pt idx="120">
                  <c:v>284.83</c:v>
                </c:pt>
                <c:pt idx="121">
                  <c:v>280.14</c:v>
                </c:pt>
              </c:numCache>
            </c:numRef>
          </c:val>
          <c:smooth val="0"/>
          <c:extLst>
            <c:ext xmlns:c16="http://schemas.microsoft.com/office/drawing/2014/chart" uri="{C3380CC4-5D6E-409C-BE32-E72D297353CC}">
              <c16:uniqueId val="{00000001-055C-41AD-B92D-E1BA4452CE15}"/>
            </c:ext>
          </c:extLst>
        </c:ser>
        <c:dLbls>
          <c:showLegendKey val="0"/>
          <c:showVal val="0"/>
          <c:showCatName val="0"/>
          <c:showSerName val="0"/>
          <c:showPercent val="0"/>
          <c:showBubbleSize val="0"/>
        </c:dLbls>
        <c:smooth val="0"/>
        <c:axId val="552539807"/>
        <c:axId val="552739215"/>
      </c:lineChart>
      <c:catAx>
        <c:axId val="55253980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3000000" spcFirstLastPara="1" vertOverflow="ellipsis"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52739215"/>
        <c:crosses val="autoZero"/>
        <c:auto val="1"/>
        <c:lblAlgn val="ctr"/>
        <c:lblOffset val="100"/>
        <c:tickLblSkip val="7"/>
        <c:noMultiLvlLbl val="0"/>
      </c:catAx>
      <c:valAx>
        <c:axId val="552739215"/>
        <c:scaling>
          <c:orientation val="minMax"/>
        </c:scaling>
        <c:delete val="0"/>
        <c:axPos val="l"/>
        <c:majorGridlines>
          <c:spPr>
            <a:ln w="9525" cap="flat" cmpd="sng" algn="ctr">
              <a:solidFill>
                <a:schemeClr val="tx1">
                  <a:lumMod val="15000"/>
                  <a:lumOff val="85000"/>
                </a:schemeClr>
              </a:solidFill>
              <a:round/>
            </a:ln>
            <a:effectLst/>
          </c:spPr>
        </c:majorGridlines>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5253980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August KPI</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lotArea>
      <c:layout/>
      <c:doughnutChart>
        <c:varyColors val="1"/>
        <c:ser>
          <c:idx val="0"/>
          <c:order val="0"/>
          <c:tx>
            <c:strRef>
              <c:f>KPI!$B$2:$B$4</c:f>
              <c:strCache>
                <c:ptCount val="3"/>
                <c:pt idx="0">
                  <c:v>33.33%</c:v>
                </c:pt>
                <c:pt idx="1">
                  <c:v>22.22%</c:v>
                </c:pt>
                <c:pt idx="2">
                  <c:v>44.44%</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07FA-40BA-8A04-2700673C541E}"/>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2-07FA-40BA-8A04-2700673C541E}"/>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4-07FA-40BA-8A04-2700673C541E}"/>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KPI!$A$2:$A$5</c:f>
              <c:strCache>
                <c:ptCount val="4"/>
                <c:pt idx="0">
                  <c:v> Hit KPI</c:v>
                </c:pt>
                <c:pt idx="1">
                  <c:v>Outperform</c:v>
                </c:pt>
                <c:pt idx="2">
                  <c:v> Unfinished</c:v>
                </c:pt>
                <c:pt idx="3">
                  <c:v>Finished</c:v>
                </c:pt>
              </c:strCache>
            </c:strRef>
          </c:cat>
          <c:val>
            <c:numRef>
              <c:f>KPI!$C$2:$C$4</c:f>
              <c:numCache>
                <c:formatCode>0.00%</c:formatCode>
                <c:ptCount val="3"/>
                <c:pt idx="0">
                  <c:v>0.77777777777777779</c:v>
                </c:pt>
                <c:pt idx="1">
                  <c:v>0.22222222222222221</c:v>
                </c:pt>
                <c:pt idx="2">
                  <c:v>0</c:v>
                </c:pt>
              </c:numCache>
            </c:numRef>
          </c:val>
          <c:extLst>
            <c:ext xmlns:c16="http://schemas.microsoft.com/office/drawing/2014/chart" uri="{C3380CC4-5D6E-409C-BE32-E72D297353CC}">
              <c16:uniqueId val="{00000000-07FA-40BA-8A04-2700673C541E}"/>
            </c:ext>
          </c:extLst>
        </c:ser>
        <c:dLbls>
          <c:showLegendKey val="0"/>
          <c:showVal val="1"/>
          <c:showCatName val="0"/>
          <c:showSerName val="0"/>
          <c:showPercent val="0"/>
          <c:showBubbleSize val="0"/>
          <c:showLeaderLines val="1"/>
        </c:dLbls>
        <c:firstSliceAng val="0"/>
        <c:holeSize val="75"/>
      </c:doughnut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userShapes r:id="rId3"/>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September KPI</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lotArea>
      <c:layout/>
      <c:doughnutChart>
        <c:varyColors val="1"/>
        <c:ser>
          <c:idx val="0"/>
          <c:order val="0"/>
          <c:tx>
            <c:v>September</c:v>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3694-41B9-9F78-3A4363C4F7C1}"/>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3694-41B9-9F78-3A4363C4F7C1}"/>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5-3694-41B9-9F78-3A4363C4F7C1}"/>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KPI!$A$2:$A$5</c:f>
              <c:strCache>
                <c:ptCount val="4"/>
                <c:pt idx="0">
                  <c:v> Hit KPI</c:v>
                </c:pt>
                <c:pt idx="1">
                  <c:v>Outperform</c:v>
                </c:pt>
                <c:pt idx="2">
                  <c:v> Unfinished</c:v>
                </c:pt>
                <c:pt idx="3">
                  <c:v>Finished</c:v>
                </c:pt>
              </c:strCache>
            </c:strRef>
          </c:cat>
          <c:val>
            <c:numRef>
              <c:f>KPI!$C$2:$C$4</c:f>
              <c:numCache>
                <c:formatCode>0.00%</c:formatCode>
                <c:ptCount val="3"/>
                <c:pt idx="0">
                  <c:v>0.77777777777777779</c:v>
                </c:pt>
                <c:pt idx="1">
                  <c:v>0.22222222222222221</c:v>
                </c:pt>
                <c:pt idx="2">
                  <c:v>0</c:v>
                </c:pt>
              </c:numCache>
            </c:numRef>
          </c:val>
          <c:extLst>
            <c:ext xmlns:c16="http://schemas.microsoft.com/office/drawing/2014/chart" uri="{C3380CC4-5D6E-409C-BE32-E72D297353CC}">
              <c16:uniqueId val="{00000008-3694-41B9-9F78-3A4363C4F7C1}"/>
            </c:ext>
          </c:extLst>
        </c:ser>
        <c:dLbls>
          <c:showLegendKey val="0"/>
          <c:showVal val="1"/>
          <c:showCatName val="0"/>
          <c:showSerName val="0"/>
          <c:showPercent val="0"/>
          <c:showBubbleSize val="0"/>
          <c:showLeaderLines val="1"/>
        </c:dLbls>
        <c:firstSliceAng val="0"/>
        <c:holeSize val="75"/>
      </c:doughnut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userShapes r:id="rId3"/>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October KPI</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lotArea>
      <c:layout/>
      <c:doughnutChart>
        <c:varyColors val="1"/>
        <c:ser>
          <c:idx val="0"/>
          <c:order val="0"/>
          <c:tx>
            <c:v>Oct</c:v>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2A32-48D6-9E1B-CDC63C9F7DB4}"/>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2A32-48D6-9E1B-CDC63C9F7DB4}"/>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5-2A32-48D6-9E1B-CDC63C9F7DB4}"/>
              </c:ext>
            </c:extLst>
          </c:dPt>
          <c:dLbls>
            <c:delete val="1"/>
          </c:dLbls>
          <c:cat>
            <c:strRef>
              <c:f>KPI!$A$2:$A$5</c:f>
              <c:strCache>
                <c:ptCount val="4"/>
                <c:pt idx="0">
                  <c:v> Hit KPI</c:v>
                </c:pt>
                <c:pt idx="1">
                  <c:v>Outperform</c:v>
                </c:pt>
                <c:pt idx="2">
                  <c:v> Unfinished</c:v>
                </c:pt>
                <c:pt idx="3">
                  <c:v>Finished</c:v>
                </c:pt>
              </c:strCache>
            </c:strRef>
          </c:cat>
          <c:val>
            <c:numRef>
              <c:f>KPI!$D$2:$D$4</c:f>
              <c:numCache>
                <c:formatCode>0.00%</c:formatCode>
                <c:ptCount val="3"/>
                <c:pt idx="0">
                  <c:v>0.1111111111111111</c:v>
                </c:pt>
                <c:pt idx="1">
                  <c:v>0.88888888888888884</c:v>
                </c:pt>
                <c:pt idx="2">
                  <c:v>0</c:v>
                </c:pt>
              </c:numCache>
            </c:numRef>
          </c:val>
          <c:extLst>
            <c:ext xmlns:c16="http://schemas.microsoft.com/office/drawing/2014/chart" uri="{C3380CC4-5D6E-409C-BE32-E72D297353CC}">
              <c16:uniqueId val="{00000006-2A32-48D6-9E1B-CDC63C9F7DB4}"/>
            </c:ext>
          </c:extLst>
        </c:ser>
        <c:dLbls>
          <c:showLegendKey val="0"/>
          <c:showVal val="1"/>
          <c:showCatName val="0"/>
          <c:showSerName val="0"/>
          <c:showPercent val="0"/>
          <c:showBubbleSize val="0"/>
          <c:showLeaderLines val="1"/>
        </c:dLbls>
        <c:firstSliceAng val="0"/>
        <c:holeSize val="75"/>
      </c:doughnut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userShapes r:id="rId3"/>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October KPI</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lotArea>
      <c:layout/>
      <c:doughnutChart>
        <c:varyColors val="1"/>
        <c:ser>
          <c:idx val="0"/>
          <c:order val="0"/>
          <c:tx>
            <c:v>nov</c:v>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7F76-4E5C-8D5B-15C990B3B7A2}"/>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7F76-4E5C-8D5B-15C990B3B7A2}"/>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5-7F76-4E5C-8D5B-15C990B3B7A2}"/>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KPI!$A$2:$A$5</c:f>
              <c:strCache>
                <c:ptCount val="4"/>
                <c:pt idx="0">
                  <c:v> Hit KPI</c:v>
                </c:pt>
                <c:pt idx="1">
                  <c:v>Outperform</c:v>
                </c:pt>
                <c:pt idx="2">
                  <c:v> Unfinished</c:v>
                </c:pt>
                <c:pt idx="3">
                  <c:v>Finished</c:v>
                </c:pt>
              </c:strCache>
            </c:strRef>
          </c:cat>
          <c:val>
            <c:numRef>
              <c:f>KPI!$E$2:$E$4</c:f>
              <c:numCache>
                <c:formatCode>0.00%</c:formatCode>
                <c:ptCount val="3"/>
                <c:pt idx="0">
                  <c:v>0</c:v>
                </c:pt>
                <c:pt idx="1">
                  <c:v>0.55555555555555558</c:v>
                </c:pt>
                <c:pt idx="2">
                  <c:v>0.44444444444444442</c:v>
                </c:pt>
              </c:numCache>
            </c:numRef>
          </c:val>
          <c:extLst>
            <c:ext xmlns:c16="http://schemas.microsoft.com/office/drawing/2014/chart" uri="{C3380CC4-5D6E-409C-BE32-E72D297353CC}">
              <c16:uniqueId val="{00000006-7F76-4E5C-8D5B-15C990B3B7A2}"/>
            </c:ext>
          </c:extLst>
        </c:ser>
        <c:dLbls>
          <c:showLegendKey val="0"/>
          <c:showVal val="1"/>
          <c:showCatName val="0"/>
          <c:showSerName val="0"/>
          <c:showPercent val="0"/>
          <c:showBubbleSize val="0"/>
          <c:showLeaderLines val="1"/>
        </c:dLbls>
        <c:firstSliceAng val="0"/>
        <c:holeSize val="75"/>
      </c:doughnut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userShapes r:id="rId3"/>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[Wireless Service Corp Business Performance .xlsx]Profits!PivotTable9</c:name>
    <c:fmtId val="26"/>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2609462790918469"/>
          <c:y val="9.4126972928080879E-2"/>
          <c:w val="0.84906767055784726"/>
          <c:h val="0.69072775874021553"/>
        </c:manualLayout>
      </c:layout>
      <c:barChart>
        <c:barDir val="col"/>
        <c:grouping val="clustered"/>
        <c:varyColors val="0"/>
        <c:ser>
          <c:idx val="0"/>
          <c:order val="0"/>
          <c:tx>
            <c:strRef>
              <c:f>Profits!$B$14</c:f>
              <c:strCache>
                <c:ptCount val="1"/>
                <c:pt idx="0">
                  <c:v>Sum of Gross Profit</c:v>
                </c:pt>
              </c:strCache>
            </c:strRef>
          </c:tx>
          <c:spPr>
            <a:solidFill>
              <a:schemeClr val="accent1"/>
            </a:solidFill>
            <a:ln>
              <a:noFill/>
            </a:ln>
            <a:effectLst/>
          </c:spPr>
          <c:invertIfNegative val="0"/>
          <c:cat>
            <c:strRef>
              <c:f>Profits!$A$15:$A$22</c:f>
              <c:strCache>
                <c:ptCount val="7"/>
                <c:pt idx="0">
                  <c:v>Brand New Phone</c:v>
                </c:pt>
                <c:pt idx="1">
                  <c:v>Device Repair</c:v>
                </c:pt>
                <c:pt idx="2">
                  <c:v>Refurbished Phone or Device</c:v>
                </c:pt>
                <c:pt idx="3">
                  <c:v>Software Service</c:v>
                </c:pt>
                <c:pt idx="4">
                  <c:v>Tech Accessories</c:v>
                </c:pt>
                <c:pt idx="5">
                  <c:v>TV Box</c:v>
                </c:pt>
                <c:pt idx="6">
                  <c:v>Wireless Service</c:v>
                </c:pt>
              </c:strCache>
            </c:strRef>
          </c:cat>
          <c:val>
            <c:numRef>
              <c:f>Profits!$B$15:$B$22</c:f>
              <c:numCache>
                <c:formatCode>"$"#,##0.00</c:formatCode>
                <c:ptCount val="7"/>
                <c:pt idx="0">
                  <c:v>6733</c:v>
                </c:pt>
                <c:pt idx="1">
                  <c:v>12437.885</c:v>
                </c:pt>
                <c:pt idx="2">
                  <c:v>12164.8</c:v>
                </c:pt>
                <c:pt idx="3">
                  <c:v>2469.29</c:v>
                </c:pt>
                <c:pt idx="4">
                  <c:v>7105.8687499999996</c:v>
                </c:pt>
                <c:pt idx="5">
                  <c:v>2105</c:v>
                </c:pt>
                <c:pt idx="6">
                  <c:v>19729.625999999967</c:v>
                </c:pt>
              </c:numCache>
            </c:numRef>
          </c:val>
          <c:extLst>
            <c:ext xmlns:c16="http://schemas.microsoft.com/office/drawing/2014/chart" uri="{C3380CC4-5D6E-409C-BE32-E72D297353CC}">
              <c16:uniqueId val="{00000000-16BD-47F9-A2F0-5FEC27F2A4C9}"/>
            </c:ext>
          </c:extLst>
        </c:ser>
        <c:ser>
          <c:idx val="1"/>
          <c:order val="1"/>
          <c:tx>
            <c:strRef>
              <c:f>Profits!$C$14</c:f>
              <c:strCache>
                <c:ptCount val="1"/>
                <c:pt idx="0">
                  <c:v>Sum of Net Earnings</c:v>
                </c:pt>
              </c:strCache>
            </c:strRef>
          </c:tx>
          <c:spPr>
            <a:solidFill>
              <a:schemeClr val="accent2"/>
            </a:solidFill>
            <a:ln>
              <a:noFill/>
            </a:ln>
            <a:effectLst/>
          </c:spPr>
          <c:invertIfNegative val="0"/>
          <c:cat>
            <c:strRef>
              <c:f>Profits!$A$15:$A$22</c:f>
              <c:strCache>
                <c:ptCount val="7"/>
                <c:pt idx="0">
                  <c:v>Brand New Phone</c:v>
                </c:pt>
                <c:pt idx="1">
                  <c:v>Device Repair</c:v>
                </c:pt>
                <c:pt idx="2">
                  <c:v>Refurbished Phone or Device</c:v>
                </c:pt>
                <c:pt idx="3">
                  <c:v>Software Service</c:v>
                </c:pt>
                <c:pt idx="4">
                  <c:v>Tech Accessories</c:v>
                </c:pt>
                <c:pt idx="5">
                  <c:v>TV Box</c:v>
                </c:pt>
                <c:pt idx="6">
                  <c:v>Wireless Service</c:v>
                </c:pt>
              </c:strCache>
            </c:strRef>
          </c:cat>
          <c:val>
            <c:numRef>
              <c:f>Profits!$C$15:$C$22</c:f>
              <c:numCache>
                <c:formatCode>"$"#,##0.00</c:formatCode>
                <c:ptCount val="7"/>
                <c:pt idx="0">
                  <c:v>4039.7999999999979</c:v>
                </c:pt>
                <c:pt idx="1">
                  <c:v>7462.7310000000007</c:v>
                </c:pt>
                <c:pt idx="2">
                  <c:v>7298.88</c:v>
                </c:pt>
                <c:pt idx="3">
                  <c:v>1481.5740000000003</c:v>
                </c:pt>
                <c:pt idx="4">
                  <c:v>4263.5212500000016</c:v>
                </c:pt>
                <c:pt idx="5">
                  <c:v>1262.9999999999998</c:v>
                </c:pt>
                <c:pt idx="6">
                  <c:v>11837.775599999992</c:v>
                </c:pt>
              </c:numCache>
            </c:numRef>
          </c:val>
          <c:extLst>
            <c:ext xmlns:c16="http://schemas.microsoft.com/office/drawing/2014/chart" uri="{C3380CC4-5D6E-409C-BE32-E72D297353CC}">
              <c16:uniqueId val="{00000001-16BD-47F9-A2F0-5FEC27F2A4C9}"/>
            </c:ext>
          </c:extLst>
        </c:ser>
        <c:dLbls>
          <c:showLegendKey val="0"/>
          <c:showVal val="0"/>
          <c:showCatName val="0"/>
          <c:showSerName val="0"/>
          <c:showPercent val="0"/>
          <c:showBubbleSize val="0"/>
        </c:dLbls>
        <c:gapWidth val="219"/>
        <c:overlap val="-27"/>
        <c:axId val="621604495"/>
        <c:axId val="433812191"/>
      </c:barChart>
      <c:catAx>
        <c:axId val="621604495"/>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33812191"/>
        <c:crosses val="autoZero"/>
        <c:auto val="1"/>
        <c:lblAlgn val="ctr"/>
        <c:lblOffset val="100"/>
        <c:noMultiLvlLbl val="0"/>
      </c:catAx>
      <c:valAx>
        <c:axId val="433812191"/>
        <c:scaling>
          <c:orientation val="minMax"/>
        </c:scaling>
        <c:delete val="0"/>
        <c:axPos val="l"/>
        <c:numFmt formatCode="&quot;$&quot;#,##0.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21604495"/>
        <c:crosses val="autoZero"/>
        <c:crossBetween val="between"/>
      </c:valAx>
      <c:spPr>
        <a:noFill/>
        <a:ln>
          <a:noFill/>
        </a:ln>
        <a:effectLst/>
      </c:spPr>
    </c:plotArea>
    <c:legend>
      <c:legendPos val="b"/>
      <c:layout>
        <c:manualLayout>
          <c:xMode val="edge"/>
          <c:yMode val="edge"/>
          <c:x val="0.27718021503724588"/>
          <c:y val="0.88017075292668912"/>
          <c:w val="0.26380971897306749"/>
          <c:h val="9.6038648645850211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[Wireless Service Corp Business Performance .xlsx]Items Sold!PivotTable1</c:name>
    <c:fmtId val="3"/>
  </c:pivotSource>
  <c:chart>
    <c:title>
      <c:tx>
        <c:rich>
          <a:bodyPr rot="0" spcFirstLastPara="1" vertOverflow="ellipsis" vert="horz" wrap="square" anchor="ctr" anchorCtr="1"/>
          <a:lstStyle/>
          <a:p>
            <a:pPr>
              <a:defRPr sz="18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sz="1800"/>
              <a:t>Total Items Sold</a:t>
            </a:r>
          </a:p>
        </c:rich>
      </c:tx>
      <c:layout>
        <c:manualLayout>
          <c:xMode val="edge"/>
          <c:yMode val="edge"/>
          <c:x val="0.39493163797543041"/>
          <c:y val="3.9854020416645319E-2"/>
        </c:manualLayout>
      </c:layout>
      <c:overlay val="0"/>
      <c:spPr>
        <a:noFill/>
        <a:ln>
          <a:noFill/>
        </a:ln>
        <a:effectLst/>
      </c:spPr>
      <c:txPr>
        <a:bodyPr rot="0" spcFirstLastPara="1" vertOverflow="ellipsis" vert="horz" wrap="square" anchor="ctr" anchorCtr="1"/>
        <a:lstStyle/>
        <a:p>
          <a:pPr>
            <a:defRPr sz="18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dLbl>
          <c:idx val="0"/>
          <c:showLegendKey val="0"/>
          <c:showVal val="0"/>
          <c:showCatName val="0"/>
          <c:showSerName val="0"/>
          <c:showPercent val="0"/>
          <c:showBubbleSize val="0"/>
          <c:extLst>
            <c:ext xmlns:c15="http://schemas.microsoft.com/office/drawing/2012/chart" uri="{CE6537A1-D6FC-4f65-9D91-7224C49458BB}"/>
          </c:extLst>
        </c:dLbl>
      </c:pivotFmt>
      <c:pivotFmt>
        <c:idx val="7"/>
        <c:dLbl>
          <c:idx val="0"/>
          <c:showLegendKey val="0"/>
          <c:showVal val="0"/>
          <c:showCatName val="0"/>
          <c:showSerName val="0"/>
          <c:showPercent val="0"/>
          <c:showBubbleSize val="0"/>
          <c:extLst>
            <c:ext xmlns:c15="http://schemas.microsoft.com/office/drawing/2012/chart" uri="{CE6537A1-D6FC-4f65-9D91-7224C49458BB}"/>
          </c:extLst>
        </c:dLbl>
      </c:pivotFmt>
      <c:pivotFmt>
        <c:idx val="8"/>
        <c:dLbl>
          <c:idx val="0"/>
          <c:showLegendKey val="0"/>
          <c:showVal val="0"/>
          <c:showCatName val="0"/>
          <c:showSerName val="0"/>
          <c:showPercent val="0"/>
          <c:showBubbleSize val="0"/>
          <c:extLst>
            <c:ext xmlns:c15="http://schemas.microsoft.com/office/drawing/2012/chart" uri="{CE6537A1-D6FC-4f65-9D91-7224C49458BB}"/>
          </c:extLst>
        </c:dLbl>
      </c:pivotFmt>
      <c:pivotFmt>
        <c:idx val="9"/>
        <c:spPr>
          <a:ln w="34925" cap="rnd">
            <a:solidFill>
              <a:schemeClr val="accent1"/>
            </a:solidFill>
            <a:round/>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'Items Sold'!$B$1</c:f>
              <c:strCache>
                <c:ptCount val="1"/>
                <c:pt idx="0">
                  <c:v>Total</c:v>
                </c:pt>
              </c:strCache>
            </c:strRef>
          </c:tx>
          <c:spPr>
            <a:ln w="34925" cap="rnd">
              <a:solidFill>
                <a:schemeClr val="accent1"/>
              </a:solidFill>
              <a:round/>
            </a:ln>
            <a:effectLst>
              <a:outerShdw blurRad="57150" dist="19050" dir="5400000" algn="ctr" rotWithShape="0">
                <a:srgbClr val="000000">
                  <a:alpha val="63000"/>
                </a:srgbClr>
              </a:outerShdw>
            </a:effectLst>
          </c:spPr>
          <c:marker>
            <c:symbol val="none"/>
          </c:marker>
          <c:cat>
            <c:strRef>
              <c:f>'Items Sold'!$A$2:$A$124</c:f>
              <c:strCache>
                <c:ptCount val="122"/>
                <c:pt idx="0">
                  <c:v>8/1/2022</c:v>
                </c:pt>
                <c:pt idx="1">
                  <c:v>8/2/2022</c:v>
                </c:pt>
                <c:pt idx="2">
                  <c:v>8/3/2022</c:v>
                </c:pt>
                <c:pt idx="3">
                  <c:v>8/4/2022</c:v>
                </c:pt>
                <c:pt idx="4">
                  <c:v>8/5/2022</c:v>
                </c:pt>
                <c:pt idx="5">
                  <c:v>8/6/2022</c:v>
                </c:pt>
                <c:pt idx="6">
                  <c:v>8/7/2022</c:v>
                </c:pt>
                <c:pt idx="7">
                  <c:v>8/8/2022</c:v>
                </c:pt>
                <c:pt idx="8">
                  <c:v>8/9/2022</c:v>
                </c:pt>
                <c:pt idx="9">
                  <c:v>8/10/2022</c:v>
                </c:pt>
                <c:pt idx="10">
                  <c:v>8/11/2022</c:v>
                </c:pt>
                <c:pt idx="11">
                  <c:v>8/12/2022</c:v>
                </c:pt>
                <c:pt idx="12">
                  <c:v>8/13/2022</c:v>
                </c:pt>
                <c:pt idx="13">
                  <c:v>8/14/2022</c:v>
                </c:pt>
                <c:pt idx="14">
                  <c:v>8/15/2022</c:v>
                </c:pt>
                <c:pt idx="15">
                  <c:v>8/16/2022</c:v>
                </c:pt>
                <c:pt idx="16">
                  <c:v>8/17/2022</c:v>
                </c:pt>
                <c:pt idx="17">
                  <c:v>8/18/2022</c:v>
                </c:pt>
                <c:pt idx="18">
                  <c:v>8/19/2022</c:v>
                </c:pt>
                <c:pt idx="19">
                  <c:v>8/20/2022</c:v>
                </c:pt>
                <c:pt idx="20">
                  <c:v>8/21/2022</c:v>
                </c:pt>
                <c:pt idx="21">
                  <c:v>8/22/2022</c:v>
                </c:pt>
                <c:pt idx="22">
                  <c:v>8/23/2022</c:v>
                </c:pt>
                <c:pt idx="23">
                  <c:v>8/24/2022</c:v>
                </c:pt>
                <c:pt idx="24">
                  <c:v>8/25/2022</c:v>
                </c:pt>
                <c:pt idx="25">
                  <c:v>8/26/2022</c:v>
                </c:pt>
                <c:pt idx="26">
                  <c:v>8/27/2022</c:v>
                </c:pt>
                <c:pt idx="27">
                  <c:v>8/28/2022</c:v>
                </c:pt>
                <c:pt idx="28">
                  <c:v>8/29/2022</c:v>
                </c:pt>
                <c:pt idx="29">
                  <c:v>8/30/2022</c:v>
                </c:pt>
                <c:pt idx="30">
                  <c:v>8/31/2022</c:v>
                </c:pt>
                <c:pt idx="31">
                  <c:v>9/1/2022</c:v>
                </c:pt>
                <c:pt idx="32">
                  <c:v>9/2/2022</c:v>
                </c:pt>
                <c:pt idx="33">
                  <c:v>9/3/2022</c:v>
                </c:pt>
                <c:pt idx="34">
                  <c:v>9/4/2022</c:v>
                </c:pt>
                <c:pt idx="35">
                  <c:v>9/5/2022</c:v>
                </c:pt>
                <c:pt idx="36">
                  <c:v>9/6/2022</c:v>
                </c:pt>
                <c:pt idx="37">
                  <c:v>9/7/2022</c:v>
                </c:pt>
                <c:pt idx="38">
                  <c:v>9/8/2022</c:v>
                </c:pt>
                <c:pt idx="39">
                  <c:v>9/9/2022</c:v>
                </c:pt>
                <c:pt idx="40">
                  <c:v>9/10/2022</c:v>
                </c:pt>
                <c:pt idx="41">
                  <c:v>9/11/2022</c:v>
                </c:pt>
                <c:pt idx="42">
                  <c:v>9/12/2022</c:v>
                </c:pt>
                <c:pt idx="43">
                  <c:v>9/13/2022</c:v>
                </c:pt>
                <c:pt idx="44">
                  <c:v>9/14/2022</c:v>
                </c:pt>
                <c:pt idx="45">
                  <c:v>9/15/2022</c:v>
                </c:pt>
                <c:pt idx="46">
                  <c:v>9/16/2022</c:v>
                </c:pt>
                <c:pt idx="47">
                  <c:v> 9/17/22</c:v>
                </c:pt>
                <c:pt idx="48">
                  <c:v>9/17/2022</c:v>
                </c:pt>
                <c:pt idx="49">
                  <c:v>9/18/2022</c:v>
                </c:pt>
                <c:pt idx="50">
                  <c:v>9/19/2022</c:v>
                </c:pt>
                <c:pt idx="51">
                  <c:v>9/20/2022</c:v>
                </c:pt>
                <c:pt idx="52">
                  <c:v>9/21/2022</c:v>
                </c:pt>
                <c:pt idx="53">
                  <c:v>9/22/2022</c:v>
                </c:pt>
                <c:pt idx="54">
                  <c:v>9/23/2022</c:v>
                </c:pt>
                <c:pt idx="55">
                  <c:v>9/24/2022</c:v>
                </c:pt>
                <c:pt idx="56">
                  <c:v>9/25/2022</c:v>
                </c:pt>
                <c:pt idx="57">
                  <c:v>9/26/2022</c:v>
                </c:pt>
                <c:pt idx="58">
                  <c:v>9/27/2022</c:v>
                </c:pt>
                <c:pt idx="59">
                  <c:v>9/28/2022</c:v>
                </c:pt>
                <c:pt idx="60">
                  <c:v>9/29/2022</c:v>
                </c:pt>
                <c:pt idx="61">
                  <c:v>9/30/2022</c:v>
                </c:pt>
                <c:pt idx="62">
                  <c:v>10/1/2022</c:v>
                </c:pt>
                <c:pt idx="63">
                  <c:v>10/2/2022</c:v>
                </c:pt>
                <c:pt idx="64">
                  <c:v>10/3/2022</c:v>
                </c:pt>
                <c:pt idx="65">
                  <c:v>10/4/2022</c:v>
                </c:pt>
                <c:pt idx="66">
                  <c:v>10/5/2022</c:v>
                </c:pt>
                <c:pt idx="67">
                  <c:v>10/6/2022</c:v>
                </c:pt>
                <c:pt idx="68">
                  <c:v>10/7/2022</c:v>
                </c:pt>
                <c:pt idx="69">
                  <c:v>10/8/2022</c:v>
                </c:pt>
                <c:pt idx="70">
                  <c:v>10/9/2022</c:v>
                </c:pt>
                <c:pt idx="71">
                  <c:v>10/10/2022</c:v>
                </c:pt>
                <c:pt idx="72">
                  <c:v>10/11/2022</c:v>
                </c:pt>
                <c:pt idx="73">
                  <c:v>10/12/2022</c:v>
                </c:pt>
                <c:pt idx="74">
                  <c:v>10/13/2022</c:v>
                </c:pt>
                <c:pt idx="75">
                  <c:v>10/14/2022</c:v>
                </c:pt>
                <c:pt idx="76">
                  <c:v>10/15/2022</c:v>
                </c:pt>
                <c:pt idx="77">
                  <c:v>10/16/2022</c:v>
                </c:pt>
                <c:pt idx="78">
                  <c:v>10/17/2022</c:v>
                </c:pt>
                <c:pt idx="79">
                  <c:v>10/18/2022</c:v>
                </c:pt>
                <c:pt idx="80">
                  <c:v>10/19/2022</c:v>
                </c:pt>
                <c:pt idx="81">
                  <c:v>10/20/2022</c:v>
                </c:pt>
                <c:pt idx="82">
                  <c:v>10/21/2022</c:v>
                </c:pt>
                <c:pt idx="83">
                  <c:v>10/22/2022</c:v>
                </c:pt>
                <c:pt idx="84">
                  <c:v>10/23/2022</c:v>
                </c:pt>
                <c:pt idx="85">
                  <c:v>10/24/2022</c:v>
                </c:pt>
                <c:pt idx="86">
                  <c:v>10/25/2022</c:v>
                </c:pt>
                <c:pt idx="87">
                  <c:v>10/26/2022</c:v>
                </c:pt>
                <c:pt idx="88">
                  <c:v>10/27/2022</c:v>
                </c:pt>
                <c:pt idx="89">
                  <c:v>10/28/2022</c:v>
                </c:pt>
                <c:pt idx="90">
                  <c:v>10/29/2022</c:v>
                </c:pt>
                <c:pt idx="91">
                  <c:v> 10/30/2022</c:v>
                </c:pt>
                <c:pt idx="92">
                  <c:v>10/31/2022</c:v>
                </c:pt>
                <c:pt idx="93">
                  <c:v>11/1/2022</c:v>
                </c:pt>
                <c:pt idx="94">
                  <c:v>11/2/2022</c:v>
                </c:pt>
                <c:pt idx="95">
                  <c:v>11/3/2022</c:v>
                </c:pt>
                <c:pt idx="96">
                  <c:v>11/4/2022</c:v>
                </c:pt>
                <c:pt idx="97">
                  <c:v> 11/5/2022</c:v>
                </c:pt>
                <c:pt idx="98">
                  <c:v>11/6/2022</c:v>
                </c:pt>
                <c:pt idx="99">
                  <c:v>11/7/2022</c:v>
                </c:pt>
                <c:pt idx="100">
                  <c:v>11/8/2022</c:v>
                </c:pt>
                <c:pt idx="101">
                  <c:v>11/9/2022</c:v>
                </c:pt>
                <c:pt idx="102">
                  <c:v>11/10/2022</c:v>
                </c:pt>
                <c:pt idx="103">
                  <c:v>11/11/2022</c:v>
                </c:pt>
                <c:pt idx="104">
                  <c:v>11/12/2022</c:v>
                </c:pt>
                <c:pt idx="105">
                  <c:v>11/13/2022</c:v>
                </c:pt>
                <c:pt idx="106">
                  <c:v>11/14/2022</c:v>
                </c:pt>
                <c:pt idx="107">
                  <c:v>11/15/2022</c:v>
                </c:pt>
                <c:pt idx="108">
                  <c:v>11/16/2022</c:v>
                </c:pt>
                <c:pt idx="109">
                  <c:v>11/17/2022</c:v>
                </c:pt>
                <c:pt idx="110">
                  <c:v>11/18/2022</c:v>
                </c:pt>
                <c:pt idx="111">
                  <c:v>11/19/2022</c:v>
                </c:pt>
                <c:pt idx="112">
                  <c:v>11/20/2022</c:v>
                </c:pt>
                <c:pt idx="113">
                  <c:v>11/21/2022</c:v>
                </c:pt>
                <c:pt idx="114">
                  <c:v>11/22/2022</c:v>
                </c:pt>
                <c:pt idx="115">
                  <c:v>11/23/2022</c:v>
                </c:pt>
                <c:pt idx="116">
                  <c:v>11/25/2022</c:v>
                </c:pt>
                <c:pt idx="117">
                  <c:v>11/26/2022</c:v>
                </c:pt>
                <c:pt idx="118">
                  <c:v>11/27/2022</c:v>
                </c:pt>
                <c:pt idx="119">
                  <c:v>11/28/2022</c:v>
                </c:pt>
                <c:pt idx="120">
                  <c:v>11/29/2022</c:v>
                </c:pt>
                <c:pt idx="121">
                  <c:v>11/30/2022</c:v>
                </c:pt>
              </c:strCache>
            </c:strRef>
          </c:cat>
          <c:val>
            <c:numRef>
              <c:f>'Items Sold'!$B$2:$B$124</c:f>
              <c:numCache>
                <c:formatCode>General</c:formatCode>
                <c:ptCount val="122"/>
                <c:pt idx="0">
                  <c:v>8</c:v>
                </c:pt>
                <c:pt idx="1">
                  <c:v>15</c:v>
                </c:pt>
                <c:pt idx="2">
                  <c:v>9</c:v>
                </c:pt>
                <c:pt idx="3">
                  <c:v>15</c:v>
                </c:pt>
                <c:pt idx="4">
                  <c:v>10</c:v>
                </c:pt>
                <c:pt idx="5">
                  <c:v>17</c:v>
                </c:pt>
                <c:pt idx="6">
                  <c:v>21</c:v>
                </c:pt>
                <c:pt idx="7">
                  <c:v>19</c:v>
                </c:pt>
                <c:pt idx="8">
                  <c:v>10</c:v>
                </c:pt>
                <c:pt idx="9">
                  <c:v>6</c:v>
                </c:pt>
                <c:pt idx="10">
                  <c:v>15</c:v>
                </c:pt>
                <c:pt idx="11">
                  <c:v>13</c:v>
                </c:pt>
                <c:pt idx="12">
                  <c:v>9</c:v>
                </c:pt>
                <c:pt idx="13">
                  <c:v>13</c:v>
                </c:pt>
                <c:pt idx="14">
                  <c:v>10</c:v>
                </c:pt>
                <c:pt idx="15">
                  <c:v>15</c:v>
                </c:pt>
                <c:pt idx="16">
                  <c:v>5</c:v>
                </c:pt>
                <c:pt idx="17">
                  <c:v>23</c:v>
                </c:pt>
                <c:pt idx="18">
                  <c:v>6</c:v>
                </c:pt>
                <c:pt idx="19">
                  <c:v>22</c:v>
                </c:pt>
                <c:pt idx="20">
                  <c:v>14</c:v>
                </c:pt>
                <c:pt idx="21">
                  <c:v>18</c:v>
                </c:pt>
                <c:pt idx="22">
                  <c:v>8</c:v>
                </c:pt>
                <c:pt idx="23">
                  <c:v>7</c:v>
                </c:pt>
                <c:pt idx="24">
                  <c:v>11</c:v>
                </c:pt>
                <c:pt idx="25">
                  <c:v>9</c:v>
                </c:pt>
                <c:pt idx="26">
                  <c:v>23</c:v>
                </c:pt>
                <c:pt idx="27">
                  <c:v>15</c:v>
                </c:pt>
                <c:pt idx="28">
                  <c:v>14</c:v>
                </c:pt>
                <c:pt idx="29">
                  <c:v>13</c:v>
                </c:pt>
                <c:pt idx="30">
                  <c:v>14</c:v>
                </c:pt>
                <c:pt idx="31">
                  <c:v>16</c:v>
                </c:pt>
                <c:pt idx="32">
                  <c:v>14</c:v>
                </c:pt>
                <c:pt idx="33">
                  <c:v>20</c:v>
                </c:pt>
                <c:pt idx="34">
                  <c:v>30</c:v>
                </c:pt>
                <c:pt idx="35">
                  <c:v>19</c:v>
                </c:pt>
                <c:pt idx="36">
                  <c:v>8</c:v>
                </c:pt>
                <c:pt idx="37">
                  <c:v>16</c:v>
                </c:pt>
                <c:pt idx="38">
                  <c:v>19</c:v>
                </c:pt>
                <c:pt idx="39">
                  <c:v>18</c:v>
                </c:pt>
                <c:pt idx="40">
                  <c:v>19</c:v>
                </c:pt>
                <c:pt idx="41">
                  <c:v>25</c:v>
                </c:pt>
                <c:pt idx="42">
                  <c:v>14</c:v>
                </c:pt>
                <c:pt idx="43">
                  <c:v>14</c:v>
                </c:pt>
                <c:pt idx="44">
                  <c:v>16</c:v>
                </c:pt>
                <c:pt idx="45">
                  <c:v>9</c:v>
                </c:pt>
                <c:pt idx="46">
                  <c:v>16</c:v>
                </c:pt>
                <c:pt idx="47">
                  <c:v>2</c:v>
                </c:pt>
                <c:pt idx="48">
                  <c:v>29</c:v>
                </c:pt>
                <c:pt idx="49">
                  <c:v>17</c:v>
                </c:pt>
                <c:pt idx="50">
                  <c:v>17</c:v>
                </c:pt>
                <c:pt idx="51">
                  <c:v>23</c:v>
                </c:pt>
                <c:pt idx="52">
                  <c:v>35</c:v>
                </c:pt>
                <c:pt idx="53">
                  <c:v>18</c:v>
                </c:pt>
                <c:pt idx="54">
                  <c:v>30</c:v>
                </c:pt>
                <c:pt idx="55">
                  <c:v>23</c:v>
                </c:pt>
                <c:pt idx="56">
                  <c:v>22</c:v>
                </c:pt>
                <c:pt idx="57">
                  <c:v>20</c:v>
                </c:pt>
                <c:pt idx="58">
                  <c:v>22</c:v>
                </c:pt>
                <c:pt idx="59">
                  <c:v>27</c:v>
                </c:pt>
                <c:pt idx="60">
                  <c:v>25</c:v>
                </c:pt>
                <c:pt idx="61">
                  <c:v>17</c:v>
                </c:pt>
                <c:pt idx="62">
                  <c:v>18</c:v>
                </c:pt>
                <c:pt idx="63">
                  <c:v>23</c:v>
                </c:pt>
                <c:pt idx="64">
                  <c:v>19</c:v>
                </c:pt>
                <c:pt idx="65">
                  <c:v>36</c:v>
                </c:pt>
                <c:pt idx="66">
                  <c:v>21</c:v>
                </c:pt>
                <c:pt idx="67">
                  <c:v>18</c:v>
                </c:pt>
                <c:pt idx="68">
                  <c:v>31</c:v>
                </c:pt>
                <c:pt idx="69">
                  <c:v>28</c:v>
                </c:pt>
                <c:pt idx="70">
                  <c:v>25</c:v>
                </c:pt>
                <c:pt idx="71">
                  <c:v>24</c:v>
                </c:pt>
                <c:pt idx="72">
                  <c:v>25</c:v>
                </c:pt>
                <c:pt idx="73">
                  <c:v>16</c:v>
                </c:pt>
                <c:pt idx="74">
                  <c:v>11</c:v>
                </c:pt>
                <c:pt idx="75">
                  <c:v>19</c:v>
                </c:pt>
                <c:pt idx="76">
                  <c:v>18</c:v>
                </c:pt>
                <c:pt idx="77">
                  <c:v>28</c:v>
                </c:pt>
                <c:pt idx="78">
                  <c:v>25</c:v>
                </c:pt>
                <c:pt idx="79">
                  <c:v>33</c:v>
                </c:pt>
                <c:pt idx="80">
                  <c:v>22</c:v>
                </c:pt>
                <c:pt idx="81">
                  <c:v>21</c:v>
                </c:pt>
                <c:pt idx="82">
                  <c:v>17</c:v>
                </c:pt>
                <c:pt idx="83">
                  <c:v>20</c:v>
                </c:pt>
                <c:pt idx="84">
                  <c:v>21</c:v>
                </c:pt>
                <c:pt idx="85">
                  <c:v>23</c:v>
                </c:pt>
                <c:pt idx="86">
                  <c:v>33</c:v>
                </c:pt>
                <c:pt idx="87">
                  <c:v>13</c:v>
                </c:pt>
                <c:pt idx="88">
                  <c:v>21</c:v>
                </c:pt>
                <c:pt idx="89">
                  <c:v>20</c:v>
                </c:pt>
                <c:pt idx="90">
                  <c:v>17</c:v>
                </c:pt>
                <c:pt idx="91">
                  <c:v>27</c:v>
                </c:pt>
                <c:pt idx="92">
                  <c:v>23</c:v>
                </c:pt>
                <c:pt idx="93">
                  <c:v>29</c:v>
                </c:pt>
                <c:pt idx="94">
                  <c:v>21</c:v>
                </c:pt>
                <c:pt idx="95">
                  <c:v>33</c:v>
                </c:pt>
                <c:pt idx="96">
                  <c:v>19</c:v>
                </c:pt>
                <c:pt idx="97">
                  <c:v>39</c:v>
                </c:pt>
                <c:pt idx="98">
                  <c:v>28</c:v>
                </c:pt>
                <c:pt idx="99">
                  <c:v>36</c:v>
                </c:pt>
                <c:pt idx="100">
                  <c:v>24</c:v>
                </c:pt>
                <c:pt idx="101">
                  <c:v>14</c:v>
                </c:pt>
                <c:pt idx="102">
                  <c:v>17</c:v>
                </c:pt>
                <c:pt idx="103">
                  <c:v>14</c:v>
                </c:pt>
                <c:pt idx="104">
                  <c:v>21</c:v>
                </c:pt>
                <c:pt idx="105">
                  <c:v>32</c:v>
                </c:pt>
                <c:pt idx="106">
                  <c:v>28</c:v>
                </c:pt>
                <c:pt idx="107">
                  <c:v>30</c:v>
                </c:pt>
                <c:pt idx="108">
                  <c:v>16</c:v>
                </c:pt>
                <c:pt idx="109">
                  <c:v>18</c:v>
                </c:pt>
                <c:pt idx="110">
                  <c:v>34</c:v>
                </c:pt>
                <c:pt idx="111">
                  <c:v>26</c:v>
                </c:pt>
                <c:pt idx="112">
                  <c:v>23</c:v>
                </c:pt>
                <c:pt idx="113">
                  <c:v>23</c:v>
                </c:pt>
                <c:pt idx="114">
                  <c:v>20</c:v>
                </c:pt>
                <c:pt idx="115">
                  <c:v>33</c:v>
                </c:pt>
                <c:pt idx="116">
                  <c:v>24</c:v>
                </c:pt>
                <c:pt idx="117">
                  <c:v>20</c:v>
                </c:pt>
                <c:pt idx="118">
                  <c:v>19</c:v>
                </c:pt>
                <c:pt idx="119">
                  <c:v>26</c:v>
                </c:pt>
                <c:pt idx="120">
                  <c:v>12</c:v>
                </c:pt>
                <c:pt idx="121">
                  <c:v>13</c:v>
                </c:pt>
              </c:numCache>
            </c:numRef>
          </c:val>
          <c:smooth val="0"/>
          <c:extLst>
            <c:ext xmlns:c16="http://schemas.microsoft.com/office/drawing/2014/chart" uri="{C3380CC4-5D6E-409C-BE32-E72D297353CC}">
              <c16:uniqueId val="{00000000-1B5C-401C-B762-492AABB54680}"/>
            </c:ext>
          </c:extLst>
        </c:ser>
        <c:dLbls>
          <c:showLegendKey val="0"/>
          <c:showVal val="0"/>
          <c:showCatName val="0"/>
          <c:showSerName val="0"/>
          <c:showPercent val="0"/>
          <c:showBubbleSize val="0"/>
        </c:dLbls>
        <c:smooth val="0"/>
        <c:axId val="534584191"/>
        <c:axId val="252756591"/>
      </c:lineChart>
      <c:catAx>
        <c:axId val="534584191"/>
        <c:scaling>
          <c:orientation val="minMax"/>
        </c:scaling>
        <c:delete val="0"/>
        <c:axPos val="b"/>
        <c:numFmt formatCode="General" sourceLinked="1"/>
        <c:majorTickMark val="none"/>
        <c:minorTickMark val="none"/>
        <c:tickLblPos val="nextTo"/>
        <c:spPr>
          <a:noFill/>
          <a:ln w="9525" cap="flat" cmpd="sng" algn="ctr">
            <a:solidFill>
              <a:schemeClr val="lt1">
                <a:lumMod val="95000"/>
                <a:alpha val="10000"/>
              </a:schemeClr>
            </a:solidFill>
            <a:round/>
          </a:ln>
          <a:effectLst/>
        </c:spPr>
        <c:txPr>
          <a:bodyPr rot="-3000000" spcFirstLastPara="1" vertOverflow="ellipsis"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252756591"/>
        <c:crosses val="autoZero"/>
        <c:auto val="1"/>
        <c:lblAlgn val="ctr"/>
        <c:lblOffset val="100"/>
        <c:noMultiLvlLbl val="0"/>
      </c:catAx>
      <c:valAx>
        <c:axId val="252756591"/>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53458419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August KPI Results</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lotArea>
      <c:layout/>
      <c:doughnutChart>
        <c:varyColors val="1"/>
        <c:ser>
          <c:idx val="0"/>
          <c:order val="0"/>
          <c:tx>
            <c:strRef>
              <c:f>KPI!$B$2:$B$4</c:f>
              <c:strCache>
                <c:ptCount val="3"/>
                <c:pt idx="0">
                  <c:v>33.33%</c:v>
                </c:pt>
                <c:pt idx="1">
                  <c:v>22.22%</c:v>
                </c:pt>
                <c:pt idx="2">
                  <c:v>44.44%</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C82C-44EC-8877-A6A162FCF501}"/>
              </c:ext>
            </c:extLst>
          </c:dPt>
          <c:dPt>
            <c:idx val="1"/>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C82C-44EC-8877-A6A162FCF501}"/>
              </c:ext>
            </c:extLst>
          </c:dPt>
          <c:dPt>
            <c:idx val="2"/>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5-C82C-44EC-8877-A6A162FCF501}"/>
              </c:ext>
            </c:extLst>
          </c:dPt>
          <c:dLbls>
            <c:dLbl>
              <c:idx val="0"/>
              <c:layout>
                <c:manualLayout>
                  <c:x val="0.17331361172478355"/>
                  <c:y val="-0.1317522509923954"/>
                </c:manualLayout>
              </c:layout>
              <c:showLegendKey val="0"/>
              <c:showVal val="1"/>
              <c:showCatName val="1"/>
              <c:showSerName val="0"/>
              <c:showPercent val="0"/>
              <c:showBubbleSize val="0"/>
              <c:separator>
</c:separator>
              <c:extLst>
                <c:ext xmlns:c15="http://schemas.microsoft.com/office/drawing/2012/chart" uri="{CE6537A1-D6FC-4f65-9D91-7224C49458BB}"/>
                <c:ext xmlns:c16="http://schemas.microsoft.com/office/drawing/2014/chart" uri="{C3380CC4-5D6E-409C-BE32-E72D297353CC}">
                  <c16:uniqueId val="{00000001-C82C-44EC-8877-A6A162FCF501}"/>
                </c:ext>
              </c:extLst>
            </c:dLbl>
            <c:dLbl>
              <c:idx val="1"/>
              <c:layout>
                <c:manualLayout>
                  <c:x val="-0.18119150316681934"/>
                  <c:y val="0"/>
                </c:manualLayout>
              </c:layout>
              <c:showLegendKey val="0"/>
              <c:showVal val="1"/>
              <c:showCatName val="1"/>
              <c:showSerName val="0"/>
              <c:showPercent val="0"/>
              <c:showBubbleSize val="0"/>
              <c:separator>
</c:separator>
              <c:extLst>
                <c:ext xmlns:c15="http://schemas.microsoft.com/office/drawing/2012/chart" uri="{CE6537A1-D6FC-4f65-9D91-7224C49458BB}"/>
                <c:ext xmlns:c16="http://schemas.microsoft.com/office/drawing/2014/chart" uri="{C3380CC4-5D6E-409C-BE32-E72D297353CC}">
                  <c16:uniqueId val="{00000003-C82C-44EC-8877-A6A162FCF501}"/>
                </c:ext>
              </c:extLst>
            </c:dLbl>
            <c:dLbl>
              <c:idx val="2"/>
              <c:layout>
                <c:manualLayout>
                  <c:x val="1.5755782884071246E-2"/>
                  <c:y val="-8.9591530674828834E-2"/>
                </c:manualLayout>
              </c:layout>
              <c:showLegendKey val="0"/>
              <c:showVal val="1"/>
              <c:showCatName val="1"/>
              <c:showSerName val="0"/>
              <c:showPercent val="0"/>
              <c:showBubbleSize val="0"/>
              <c:separator>
</c:separator>
              <c:extLst>
                <c:ext xmlns:c15="http://schemas.microsoft.com/office/drawing/2012/chart" uri="{CE6537A1-D6FC-4f65-9D91-7224C49458BB}"/>
                <c:ext xmlns:c16="http://schemas.microsoft.com/office/drawing/2014/chart" uri="{C3380CC4-5D6E-409C-BE32-E72D297353CC}">
                  <c16:uniqueId val="{00000005-C82C-44EC-8877-A6A162FCF501}"/>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1"/>
            <c:showSerName val="0"/>
            <c:showPercent val="0"/>
            <c:showBubbleSize val="0"/>
            <c:separator>
</c:separator>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KPI!$A$2:$A$5</c:f>
              <c:strCache>
                <c:ptCount val="4"/>
                <c:pt idx="0">
                  <c:v> Hit KPI</c:v>
                </c:pt>
                <c:pt idx="1">
                  <c:v>Outperform</c:v>
                </c:pt>
                <c:pt idx="2">
                  <c:v> Unfinished</c:v>
                </c:pt>
                <c:pt idx="3">
                  <c:v>Finished</c:v>
                </c:pt>
              </c:strCache>
            </c:strRef>
          </c:cat>
          <c:val>
            <c:numRef>
              <c:f>KPI!$C$2:$C$4</c:f>
              <c:numCache>
                <c:formatCode>0.00%</c:formatCode>
                <c:ptCount val="3"/>
                <c:pt idx="0">
                  <c:v>0.77777777777777779</c:v>
                </c:pt>
                <c:pt idx="1">
                  <c:v>0.22222222222222221</c:v>
                </c:pt>
                <c:pt idx="2">
                  <c:v>0</c:v>
                </c:pt>
              </c:numCache>
            </c:numRef>
          </c:val>
          <c:extLst>
            <c:ext xmlns:c16="http://schemas.microsoft.com/office/drawing/2014/chart" uri="{C3380CC4-5D6E-409C-BE32-E72D297353CC}">
              <c16:uniqueId val="{00000006-C82C-44EC-8877-A6A162FCF501}"/>
            </c:ext>
          </c:extLst>
        </c:ser>
        <c:dLbls>
          <c:showLegendKey val="0"/>
          <c:showVal val="1"/>
          <c:showCatName val="0"/>
          <c:showSerName val="0"/>
          <c:showPercent val="0"/>
          <c:showBubbleSize val="0"/>
          <c:showLeaderLines val="1"/>
        </c:dLbls>
        <c:firstSliceAng val="0"/>
        <c:holeSize val="75"/>
      </c:doughnut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userShapes r:id="rId3"/>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September KPI Results</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lotArea>
      <c:layout/>
      <c:doughnutChart>
        <c:varyColors val="1"/>
        <c:ser>
          <c:idx val="0"/>
          <c:order val="0"/>
          <c:tx>
            <c:v>September</c:v>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2BB1-4BE8-AD02-CC37618021A5}"/>
              </c:ext>
            </c:extLst>
          </c:dPt>
          <c:dPt>
            <c:idx val="1"/>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2BB1-4BE8-AD02-CC37618021A5}"/>
              </c:ext>
            </c:extLst>
          </c:dPt>
          <c:dPt>
            <c:idx val="2"/>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5-2BB1-4BE8-AD02-CC37618021A5}"/>
              </c:ext>
            </c:extLst>
          </c:dPt>
          <c:dLbls>
            <c:dLbl>
              <c:idx val="0"/>
              <c:layout>
                <c:manualLayout>
                  <c:x val="0.11816837163053434"/>
                  <c:y val="6.8511170516045564E-2"/>
                </c:manualLayout>
              </c:layout>
              <c:showLegendKey val="0"/>
              <c:showVal val="1"/>
              <c:showCatName val="1"/>
              <c:showSerName val="0"/>
              <c:showPercent val="0"/>
              <c:showBubbleSize val="0"/>
              <c:separator>
</c:separator>
              <c:extLst>
                <c:ext xmlns:c15="http://schemas.microsoft.com/office/drawing/2012/chart" uri="{CE6537A1-D6FC-4f65-9D91-7224C49458BB}"/>
                <c:ext xmlns:c16="http://schemas.microsoft.com/office/drawing/2014/chart" uri="{C3380CC4-5D6E-409C-BE32-E72D297353CC}">
                  <c16:uniqueId val="{00000001-2BB1-4BE8-AD02-CC37618021A5}"/>
                </c:ext>
              </c:extLst>
            </c:dLbl>
            <c:dLbl>
              <c:idx val="1"/>
              <c:layout>
                <c:manualLayout>
                  <c:x val="-0.14574099167765903"/>
                  <c:y val="-5.2700900396958121E-2"/>
                </c:manualLayout>
              </c:layout>
              <c:showLegendKey val="0"/>
              <c:showVal val="1"/>
              <c:showCatName val="1"/>
              <c:showSerName val="0"/>
              <c:showPercent val="0"/>
              <c:showBubbleSize val="0"/>
              <c:separator>
</c:separator>
              <c:extLst>
                <c:ext xmlns:c15="http://schemas.microsoft.com/office/drawing/2012/chart" uri="{CE6537A1-D6FC-4f65-9D91-7224C49458BB}"/>
                <c:ext xmlns:c16="http://schemas.microsoft.com/office/drawing/2014/chart" uri="{C3380CC4-5D6E-409C-BE32-E72D297353CC}">
                  <c16:uniqueId val="{00000003-2BB1-4BE8-AD02-CC37618021A5}"/>
                </c:ext>
              </c:extLst>
            </c:dLbl>
            <c:dLbl>
              <c:idx val="2"/>
              <c:layout>
                <c:manualLayout>
                  <c:x val="4.7267348652213735E-2"/>
                  <c:y val="-6.8511170516045564E-2"/>
                </c:manualLayout>
              </c:layout>
              <c:showLegendKey val="0"/>
              <c:showVal val="1"/>
              <c:showCatName val="1"/>
              <c:showSerName val="0"/>
              <c:showPercent val="0"/>
              <c:showBubbleSize val="0"/>
              <c:separator>
</c:separator>
              <c:extLst>
                <c:ext xmlns:c15="http://schemas.microsoft.com/office/drawing/2012/chart" uri="{CE6537A1-D6FC-4f65-9D91-7224C49458BB}"/>
                <c:ext xmlns:c16="http://schemas.microsoft.com/office/drawing/2014/chart" uri="{C3380CC4-5D6E-409C-BE32-E72D297353CC}">
                  <c16:uniqueId val="{00000005-2BB1-4BE8-AD02-CC37618021A5}"/>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1"/>
            <c:showSerName val="0"/>
            <c:showPercent val="0"/>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KPI!$A$2:$A$5</c:f>
              <c:strCache>
                <c:ptCount val="4"/>
                <c:pt idx="0">
                  <c:v> Hit KPI</c:v>
                </c:pt>
                <c:pt idx="1">
                  <c:v>Outperform</c:v>
                </c:pt>
                <c:pt idx="2">
                  <c:v> Unfinished</c:v>
                </c:pt>
                <c:pt idx="3">
                  <c:v>Finished</c:v>
                </c:pt>
              </c:strCache>
            </c:strRef>
          </c:cat>
          <c:val>
            <c:numRef>
              <c:f>KPI!$C$2:$C$4</c:f>
              <c:numCache>
                <c:formatCode>0.00%</c:formatCode>
                <c:ptCount val="3"/>
                <c:pt idx="0">
                  <c:v>0.77777777777777779</c:v>
                </c:pt>
                <c:pt idx="1">
                  <c:v>0.22222222222222221</c:v>
                </c:pt>
                <c:pt idx="2">
                  <c:v>0</c:v>
                </c:pt>
              </c:numCache>
            </c:numRef>
          </c:val>
          <c:extLst>
            <c:ext xmlns:c16="http://schemas.microsoft.com/office/drawing/2014/chart" uri="{C3380CC4-5D6E-409C-BE32-E72D297353CC}">
              <c16:uniqueId val="{00000006-2BB1-4BE8-AD02-CC37618021A5}"/>
            </c:ext>
          </c:extLst>
        </c:ser>
        <c:dLbls>
          <c:showLegendKey val="0"/>
          <c:showVal val="1"/>
          <c:showCatName val="0"/>
          <c:showSerName val="0"/>
          <c:showPercent val="0"/>
          <c:showBubbleSize val="0"/>
          <c:showLeaderLines val="1"/>
        </c:dLbls>
        <c:firstSliceAng val="0"/>
        <c:holeSize val="75"/>
      </c:doughnut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userShapes r:id="rId3"/>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October KPI Results</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lotArea>
      <c:layout>
        <c:manualLayout>
          <c:layoutTarget val="inner"/>
          <c:xMode val="edge"/>
          <c:yMode val="edge"/>
          <c:x val="0.31025121479257106"/>
          <c:y val="0.24521728954704614"/>
          <c:w val="0.40313124474096468"/>
          <c:h val="0.53936715762880805"/>
        </c:manualLayout>
      </c:layout>
      <c:doughnutChart>
        <c:varyColors val="1"/>
        <c:ser>
          <c:idx val="0"/>
          <c:order val="0"/>
          <c:tx>
            <c:v>Oct</c:v>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9641-4809-9189-8033C6A187F0}"/>
              </c:ext>
            </c:extLst>
          </c:dPt>
          <c:dPt>
            <c:idx val="1"/>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9641-4809-9189-8033C6A187F0}"/>
              </c:ext>
            </c:extLst>
          </c:dPt>
          <c:dPt>
            <c:idx val="2"/>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5-9641-4809-9189-8033C6A187F0}"/>
              </c:ext>
            </c:extLst>
          </c:dPt>
          <c:dLbls>
            <c:dLbl>
              <c:idx val="0"/>
              <c:layout>
                <c:manualLayout>
                  <c:x val="0.1890693946088548"/>
                  <c:y val="-7.3781260555741399E-2"/>
                </c:manualLayout>
              </c:layout>
              <c:showLegendKey val="0"/>
              <c:showVal val="1"/>
              <c:showCatName val="1"/>
              <c:showSerName val="0"/>
              <c:showPercent val="0"/>
              <c:showBubbleSize val="0"/>
              <c:separator>
</c:separator>
              <c:extLst>
                <c:ext xmlns:c15="http://schemas.microsoft.com/office/drawing/2012/chart" uri="{CE6537A1-D6FC-4f65-9D91-7224C49458BB}"/>
                <c:ext xmlns:c16="http://schemas.microsoft.com/office/drawing/2014/chart" uri="{C3380CC4-5D6E-409C-BE32-E72D297353CC}">
                  <c16:uniqueId val="{00000001-9641-4809-9189-8033C6A187F0}"/>
                </c:ext>
              </c:extLst>
            </c:dLbl>
            <c:dLbl>
              <c:idx val="1"/>
              <c:layout>
                <c:manualLayout>
                  <c:x val="-0.22058096037699743"/>
                  <c:y val="-0.10013171075422053"/>
                </c:manualLayout>
              </c:layout>
              <c:showLegendKey val="0"/>
              <c:showVal val="1"/>
              <c:showCatName val="1"/>
              <c:showSerName val="0"/>
              <c:showPercent val="0"/>
              <c:showBubbleSize val="0"/>
              <c:separator>
</c:separator>
              <c:extLst>
                <c:ext xmlns:c15="http://schemas.microsoft.com/office/drawing/2012/chart" uri="{CE6537A1-D6FC-4f65-9D91-7224C49458BB}"/>
                <c:ext xmlns:c16="http://schemas.microsoft.com/office/drawing/2014/chart" uri="{C3380CC4-5D6E-409C-BE32-E72D297353CC}">
                  <c16:uniqueId val="{00000003-9641-4809-9189-8033C6A187F0}"/>
                </c:ext>
              </c:extLst>
            </c:dLbl>
            <c:dLbl>
              <c:idx val="2"/>
              <c:layout>
                <c:manualLayout>
                  <c:x val="-0.16937466600376588"/>
                  <c:y val="-8.9591530674828834E-2"/>
                </c:manualLayout>
              </c:layout>
              <c:showLegendKey val="0"/>
              <c:showVal val="1"/>
              <c:showCatName val="1"/>
              <c:showSerName val="0"/>
              <c:showPercent val="0"/>
              <c:showBubbleSize val="0"/>
              <c:separator>
</c:separator>
              <c:extLst>
                <c:ext xmlns:c15="http://schemas.microsoft.com/office/drawing/2012/chart" uri="{CE6537A1-D6FC-4f65-9D91-7224C49458BB}"/>
                <c:ext xmlns:c16="http://schemas.microsoft.com/office/drawing/2014/chart" uri="{C3380CC4-5D6E-409C-BE32-E72D297353CC}">
                  <c16:uniqueId val="{00000005-9641-4809-9189-8033C6A187F0}"/>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1"/>
            <c:showSerName val="0"/>
            <c:showPercent val="0"/>
            <c:showBubbleSize val="0"/>
            <c:separator>
</c:separator>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KPI!$A$2:$A$5</c:f>
              <c:strCache>
                <c:ptCount val="4"/>
                <c:pt idx="0">
                  <c:v> Hit KPI</c:v>
                </c:pt>
                <c:pt idx="1">
                  <c:v>Outperform</c:v>
                </c:pt>
                <c:pt idx="2">
                  <c:v> Unfinished</c:v>
                </c:pt>
                <c:pt idx="3">
                  <c:v>Finished</c:v>
                </c:pt>
              </c:strCache>
            </c:strRef>
          </c:cat>
          <c:val>
            <c:numRef>
              <c:f>KPI!$D$2:$D$4</c:f>
              <c:numCache>
                <c:formatCode>0.00%</c:formatCode>
                <c:ptCount val="3"/>
                <c:pt idx="0">
                  <c:v>0.1111111111111111</c:v>
                </c:pt>
                <c:pt idx="1">
                  <c:v>0.88888888888888884</c:v>
                </c:pt>
                <c:pt idx="2">
                  <c:v>0</c:v>
                </c:pt>
              </c:numCache>
            </c:numRef>
          </c:val>
          <c:extLst>
            <c:ext xmlns:c16="http://schemas.microsoft.com/office/drawing/2014/chart" uri="{C3380CC4-5D6E-409C-BE32-E72D297353CC}">
              <c16:uniqueId val="{00000006-9641-4809-9189-8033C6A187F0}"/>
            </c:ext>
          </c:extLst>
        </c:ser>
        <c:dLbls>
          <c:showLegendKey val="0"/>
          <c:showVal val="1"/>
          <c:showCatName val="0"/>
          <c:showSerName val="0"/>
          <c:showPercent val="0"/>
          <c:showBubbleSize val="0"/>
          <c:showLeaderLines val="1"/>
        </c:dLbls>
        <c:firstSliceAng val="0"/>
        <c:holeSize val="75"/>
      </c:doughnut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userShapes r:id="rId3"/>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November KPI Results</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lotArea>
      <c:layout/>
      <c:doughnutChart>
        <c:varyColors val="1"/>
        <c:ser>
          <c:idx val="0"/>
          <c:order val="0"/>
          <c:tx>
            <c:v>nov</c:v>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0BF6-484E-8CB4-7068E76DE098}"/>
              </c:ext>
            </c:extLst>
          </c:dPt>
          <c:dPt>
            <c:idx val="1"/>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0BF6-484E-8CB4-7068E76DE098}"/>
              </c:ext>
            </c:extLst>
          </c:dPt>
          <c:dPt>
            <c:idx val="2"/>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5-0BF6-484E-8CB4-7068E76DE098}"/>
              </c:ext>
            </c:extLst>
          </c:dPt>
          <c:dLbls>
            <c:dLbl>
              <c:idx val="0"/>
              <c:layout>
                <c:manualLayout>
                  <c:x val="-4.3328402931195921E-2"/>
                  <c:y val="-8.4321440635133013E-2"/>
                </c:manualLayout>
              </c:layout>
              <c:showLegendKey val="0"/>
              <c:showVal val="1"/>
              <c:showCatName val="1"/>
              <c:showSerName val="0"/>
              <c:showPercent val="0"/>
              <c:showBubbleSize val="0"/>
              <c:separator>
</c:separator>
              <c:extLst>
                <c:ext xmlns:c15="http://schemas.microsoft.com/office/drawing/2012/chart" uri="{CE6537A1-D6FC-4f65-9D91-7224C49458BB}"/>
                <c:ext xmlns:c16="http://schemas.microsoft.com/office/drawing/2014/chart" uri="{C3380CC4-5D6E-409C-BE32-E72D297353CC}">
                  <c16:uniqueId val="{00000001-0BF6-484E-8CB4-7068E76DE098}"/>
                </c:ext>
              </c:extLst>
            </c:dLbl>
            <c:dLbl>
              <c:idx val="1"/>
              <c:layout>
                <c:manualLayout>
                  <c:x val="0.17725255744580135"/>
                  <c:y val="3.6890630277870685E-2"/>
                </c:manualLayout>
              </c:layout>
              <c:showLegendKey val="0"/>
              <c:showVal val="1"/>
              <c:showCatName val="1"/>
              <c:showSerName val="0"/>
              <c:showPercent val="0"/>
              <c:showBubbleSize val="0"/>
              <c:separator>
</c:separator>
              <c:extLst>
                <c:ext xmlns:c15="http://schemas.microsoft.com/office/drawing/2012/chart" uri="{CE6537A1-D6FC-4f65-9D91-7224C49458BB}"/>
                <c:ext xmlns:c16="http://schemas.microsoft.com/office/drawing/2014/chart" uri="{C3380CC4-5D6E-409C-BE32-E72D297353CC}">
                  <c16:uniqueId val="{00000003-0BF6-484E-8CB4-7068E76DE098}"/>
                </c:ext>
              </c:extLst>
            </c:dLbl>
            <c:dLbl>
              <c:idx val="2"/>
              <c:layout>
                <c:manualLayout>
                  <c:x val="-0.1339241545146056"/>
                  <c:y val="-2.6350450198479109E-2"/>
                </c:manualLayout>
              </c:layout>
              <c:showLegendKey val="0"/>
              <c:showVal val="1"/>
              <c:showCatName val="1"/>
              <c:showSerName val="0"/>
              <c:showPercent val="0"/>
              <c:showBubbleSize val="0"/>
              <c:separator>
</c:separator>
              <c:extLst>
                <c:ext xmlns:c15="http://schemas.microsoft.com/office/drawing/2012/chart" uri="{CE6537A1-D6FC-4f65-9D91-7224C49458BB}"/>
                <c:ext xmlns:c16="http://schemas.microsoft.com/office/drawing/2014/chart" uri="{C3380CC4-5D6E-409C-BE32-E72D297353CC}">
                  <c16:uniqueId val="{00000005-0BF6-484E-8CB4-7068E76DE098}"/>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1"/>
            <c:showSerName val="0"/>
            <c:showPercent val="0"/>
            <c:showBubbleSize val="0"/>
            <c:separator>
</c:separator>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KPI!$A$2:$A$5</c:f>
              <c:strCache>
                <c:ptCount val="4"/>
                <c:pt idx="0">
                  <c:v> Hit KPI</c:v>
                </c:pt>
                <c:pt idx="1">
                  <c:v>Outperform</c:v>
                </c:pt>
                <c:pt idx="2">
                  <c:v> Unfinished</c:v>
                </c:pt>
                <c:pt idx="3">
                  <c:v>Finished</c:v>
                </c:pt>
              </c:strCache>
            </c:strRef>
          </c:cat>
          <c:val>
            <c:numRef>
              <c:f>KPI!$E$2:$E$4</c:f>
              <c:numCache>
                <c:formatCode>0.00%</c:formatCode>
                <c:ptCount val="3"/>
                <c:pt idx="0">
                  <c:v>0</c:v>
                </c:pt>
                <c:pt idx="1">
                  <c:v>0.55555555555555558</c:v>
                </c:pt>
                <c:pt idx="2">
                  <c:v>0.44444444444444442</c:v>
                </c:pt>
              </c:numCache>
            </c:numRef>
          </c:val>
          <c:extLst>
            <c:ext xmlns:c16="http://schemas.microsoft.com/office/drawing/2014/chart" uri="{C3380CC4-5D6E-409C-BE32-E72D297353CC}">
              <c16:uniqueId val="{00000006-0BF6-484E-8CB4-7068E76DE098}"/>
            </c:ext>
          </c:extLst>
        </c:ser>
        <c:dLbls>
          <c:showLegendKey val="0"/>
          <c:showVal val="1"/>
          <c:showCatName val="0"/>
          <c:showSerName val="0"/>
          <c:showPercent val="0"/>
          <c:showBubbleSize val="0"/>
          <c:showLeaderLines val="1"/>
        </c:dLbls>
        <c:firstSliceAng val="0"/>
        <c:holeSize val="75"/>
      </c:doughnut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userShapes r:id="rId3"/>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pivotSource>
    <c:name>[Wireless Service Corp Business Performance .xlsx]Sales!PivotTable3</c:name>
    <c:fmtId val="5"/>
  </c:pivotSource>
  <c:chart>
    <c:title>
      <c:tx>
        <c:rich>
          <a:bodyPr rot="0" spcFirstLastPara="1" vertOverflow="ellipsis" vert="horz" wrap="square" anchor="ctr" anchorCtr="1"/>
          <a:lstStyle/>
          <a:p>
            <a:pPr>
              <a:defRPr sz="18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sz="1800"/>
              <a:t>Sales</a:t>
            </a:r>
            <a:r>
              <a:rPr lang="en-US" sz="1800" baseline="0"/>
              <a:t> vs Profit</a:t>
            </a:r>
          </a:p>
        </c:rich>
      </c:tx>
      <c:layout>
        <c:manualLayout>
          <c:xMode val="edge"/>
          <c:yMode val="edge"/>
          <c:x val="0.38564552219526266"/>
          <c:y val="4.5638546808546988E-2"/>
        </c:manualLayout>
      </c:layout>
      <c:overlay val="0"/>
      <c:spPr>
        <a:noFill/>
        <a:ln>
          <a:noFill/>
        </a:ln>
        <a:effectLst/>
      </c:spPr>
      <c:txPr>
        <a:bodyPr rot="0" spcFirstLastPara="1" vertOverflow="ellipsis" vert="horz" wrap="square" anchor="ctr" anchorCtr="1"/>
        <a:lstStyle/>
        <a:p>
          <a:pPr>
            <a:defRPr sz="18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spPr>
          <a:ln w="34925" cap="rnd">
            <a:solidFill>
              <a:schemeClr val="accent1"/>
            </a:solidFill>
            <a:round/>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ln w="34925" cap="rnd">
            <a:solidFill>
              <a:schemeClr val="accent1"/>
            </a:solidFill>
            <a:round/>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8.5849195377573073E-2"/>
          <c:y val="0.17861046111101622"/>
          <c:w val="0.88794653354886943"/>
          <c:h val="0.57573345631145345"/>
        </c:manualLayout>
      </c:layout>
      <c:lineChart>
        <c:grouping val="standard"/>
        <c:varyColors val="0"/>
        <c:ser>
          <c:idx val="0"/>
          <c:order val="0"/>
          <c:tx>
            <c:strRef>
              <c:f>Sales!$B$1</c:f>
              <c:strCache>
                <c:ptCount val="1"/>
                <c:pt idx="0">
                  <c:v>Sum of Sales Amount</c:v>
                </c:pt>
              </c:strCache>
            </c:strRef>
          </c:tx>
          <c:spPr>
            <a:ln w="34925" cap="rnd">
              <a:solidFill>
                <a:schemeClr val="accent1">
                  <a:shade val="76000"/>
                </a:schemeClr>
              </a:solidFill>
              <a:round/>
            </a:ln>
            <a:effectLst>
              <a:outerShdw blurRad="57150" dist="19050" dir="5400000" algn="ctr" rotWithShape="0">
                <a:srgbClr val="000000">
                  <a:alpha val="63000"/>
                </a:srgbClr>
              </a:outerShdw>
            </a:effectLst>
          </c:spPr>
          <c:marker>
            <c:symbol val="none"/>
          </c:marker>
          <c:cat>
            <c:strRef>
              <c:f>Sales!$A$2:$A$124</c:f>
              <c:strCache>
                <c:ptCount val="122"/>
                <c:pt idx="0">
                  <c:v>8/1/2022</c:v>
                </c:pt>
                <c:pt idx="1">
                  <c:v>8/2/2022</c:v>
                </c:pt>
                <c:pt idx="2">
                  <c:v>8/3/2022</c:v>
                </c:pt>
                <c:pt idx="3">
                  <c:v>8/4/2022</c:v>
                </c:pt>
                <c:pt idx="4">
                  <c:v>8/5/2022</c:v>
                </c:pt>
                <c:pt idx="5">
                  <c:v>8/6/2022</c:v>
                </c:pt>
                <c:pt idx="6">
                  <c:v>8/7/2022</c:v>
                </c:pt>
                <c:pt idx="7">
                  <c:v>8/8/2022</c:v>
                </c:pt>
                <c:pt idx="8">
                  <c:v>8/9/2022</c:v>
                </c:pt>
                <c:pt idx="9">
                  <c:v>8/10/2022</c:v>
                </c:pt>
                <c:pt idx="10">
                  <c:v>8/11/2022</c:v>
                </c:pt>
                <c:pt idx="11">
                  <c:v>8/12/2022</c:v>
                </c:pt>
                <c:pt idx="12">
                  <c:v>8/13/2022</c:v>
                </c:pt>
                <c:pt idx="13">
                  <c:v>8/14/2022</c:v>
                </c:pt>
                <c:pt idx="14">
                  <c:v>8/15/2022</c:v>
                </c:pt>
                <c:pt idx="15">
                  <c:v>8/16/2022</c:v>
                </c:pt>
                <c:pt idx="16">
                  <c:v>8/17/2022</c:v>
                </c:pt>
                <c:pt idx="17">
                  <c:v>8/18/2022</c:v>
                </c:pt>
                <c:pt idx="18">
                  <c:v>8/19/2022</c:v>
                </c:pt>
                <c:pt idx="19">
                  <c:v>8/20/2022</c:v>
                </c:pt>
                <c:pt idx="20">
                  <c:v>8/21/2022</c:v>
                </c:pt>
                <c:pt idx="21">
                  <c:v>8/22/2022</c:v>
                </c:pt>
                <c:pt idx="22">
                  <c:v>8/23/2022</c:v>
                </c:pt>
                <c:pt idx="23">
                  <c:v>8/24/2022</c:v>
                </c:pt>
                <c:pt idx="24">
                  <c:v>8/25/2022</c:v>
                </c:pt>
                <c:pt idx="25">
                  <c:v>8/26/2022</c:v>
                </c:pt>
                <c:pt idx="26">
                  <c:v>8/27/2022</c:v>
                </c:pt>
                <c:pt idx="27">
                  <c:v>8/28/2022</c:v>
                </c:pt>
                <c:pt idx="28">
                  <c:v>8/29/2022</c:v>
                </c:pt>
                <c:pt idx="29">
                  <c:v>8/30/2022</c:v>
                </c:pt>
                <c:pt idx="30">
                  <c:v>8/31/2022</c:v>
                </c:pt>
                <c:pt idx="31">
                  <c:v>9/1/2022</c:v>
                </c:pt>
                <c:pt idx="32">
                  <c:v>9/2/2022</c:v>
                </c:pt>
                <c:pt idx="33">
                  <c:v>9/3/2022</c:v>
                </c:pt>
                <c:pt idx="34">
                  <c:v>9/4/2022</c:v>
                </c:pt>
                <c:pt idx="35">
                  <c:v>9/5/2022</c:v>
                </c:pt>
                <c:pt idx="36">
                  <c:v>9/6/2022</c:v>
                </c:pt>
                <c:pt idx="37">
                  <c:v>9/7/2022</c:v>
                </c:pt>
                <c:pt idx="38">
                  <c:v>9/8/2022</c:v>
                </c:pt>
                <c:pt idx="39">
                  <c:v>9/9/2022</c:v>
                </c:pt>
                <c:pt idx="40">
                  <c:v>9/10/2022</c:v>
                </c:pt>
                <c:pt idx="41">
                  <c:v>9/11/2022</c:v>
                </c:pt>
                <c:pt idx="42">
                  <c:v>9/12/2022</c:v>
                </c:pt>
                <c:pt idx="43">
                  <c:v>9/13/2022</c:v>
                </c:pt>
                <c:pt idx="44">
                  <c:v>9/14/2022</c:v>
                </c:pt>
                <c:pt idx="45">
                  <c:v>9/15/2022</c:v>
                </c:pt>
                <c:pt idx="46">
                  <c:v>9/16/2022</c:v>
                </c:pt>
                <c:pt idx="47">
                  <c:v> 9/17/22</c:v>
                </c:pt>
                <c:pt idx="48">
                  <c:v>9/17/2022</c:v>
                </c:pt>
                <c:pt idx="49">
                  <c:v>9/18/2022</c:v>
                </c:pt>
                <c:pt idx="50">
                  <c:v>9/19/2022</c:v>
                </c:pt>
                <c:pt idx="51">
                  <c:v>9/20/2022</c:v>
                </c:pt>
                <c:pt idx="52">
                  <c:v>9/21/2022</c:v>
                </c:pt>
                <c:pt idx="53">
                  <c:v>9/22/2022</c:v>
                </c:pt>
                <c:pt idx="54">
                  <c:v>9/23/2022</c:v>
                </c:pt>
                <c:pt idx="55">
                  <c:v>9/24/2022</c:v>
                </c:pt>
                <c:pt idx="56">
                  <c:v>9/25/2022</c:v>
                </c:pt>
                <c:pt idx="57">
                  <c:v>9/26/2022</c:v>
                </c:pt>
                <c:pt idx="58">
                  <c:v>9/27/2022</c:v>
                </c:pt>
                <c:pt idx="59">
                  <c:v>9/28/2022</c:v>
                </c:pt>
                <c:pt idx="60">
                  <c:v>9/29/2022</c:v>
                </c:pt>
                <c:pt idx="61">
                  <c:v>9/30/2022</c:v>
                </c:pt>
                <c:pt idx="62">
                  <c:v>10/1/2022</c:v>
                </c:pt>
                <c:pt idx="63">
                  <c:v>10/2/2022</c:v>
                </c:pt>
                <c:pt idx="64">
                  <c:v>10/3/2022</c:v>
                </c:pt>
                <c:pt idx="65">
                  <c:v>10/4/2022</c:v>
                </c:pt>
                <c:pt idx="66">
                  <c:v>10/5/2022</c:v>
                </c:pt>
                <c:pt idx="67">
                  <c:v>10/6/2022</c:v>
                </c:pt>
                <c:pt idx="68">
                  <c:v>10/7/2022</c:v>
                </c:pt>
                <c:pt idx="69">
                  <c:v>10/8/2022</c:v>
                </c:pt>
                <c:pt idx="70">
                  <c:v>10/9/2022</c:v>
                </c:pt>
                <c:pt idx="71">
                  <c:v>10/10/2022</c:v>
                </c:pt>
                <c:pt idx="72">
                  <c:v>10/11/2022</c:v>
                </c:pt>
                <c:pt idx="73">
                  <c:v>10/12/2022</c:v>
                </c:pt>
                <c:pt idx="74">
                  <c:v>10/13/2022</c:v>
                </c:pt>
                <c:pt idx="75">
                  <c:v>10/14/2022</c:v>
                </c:pt>
                <c:pt idx="76">
                  <c:v>10/15/2022</c:v>
                </c:pt>
                <c:pt idx="77">
                  <c:v>10/16/2022</c:v>
                </c:pt>
                <c:pt idx="78">
                  <c:v>10/17/2022</c:v>
                </c:pt>
                <c:pt idx="79">
                  <c:v>10/18/2022</c:v>
                </c:pt>
                <c:pt idx="80">
                  <c:v>10/19/2022</c:v>
                </c:pt>
                <c:pt idx="81">
                  <c:v>10/20/2022</c:v>
                </c:pt>
                <c:pt idx="82">
                  <c:v>10/21/2022</c:v>
                </c:pt>
                <c:pt idx="83">
                  <c:v>10/22/2022</c:v>
                </c:pt>
                <c:pt idx="84">
                  <c:v>10/23/2022</c:v>
                </c:pt>
                <c:pt idx="85">
                  <c:v>10/24/2022</c:v>
                </c:pt>
                <c:pt idx="86">
                  <c:v>10/25/2022</c:v>
                </c:pt>
                <c:pt idx="87">
                  <c:v>10/26/2022</c:v>
                </c:pt>
                <c:pt idx="88">
                  <c:v>10/27/2022</c:v>
                </c:pt>
                <c:pt idx="89">
                  <c:v>10/28/2022</c:v>
                </c:pt>
                <c:pt idx="90">
                  <c:v>10/29/2022</c:v>
                </c:pt>
                <c:pt idx="91">
                  <c:v> 10/30/2022</c:v>
                </c:pt>
                <c:pt idx="92">
                  <c:v>10/31/2022</c:v>
                </c:pt>
                <c:pt idx="93">
                  <c:v>11/1/2022</c:v>
                </c:pt>
                <c:pt idx="94">
                  <c:v>11/2/2022</c:v>
                </c:pt>
                <c:pt idx="95">
                  <c:v>11/3/2022</c:v>
                </c:pt>
                <c:pt idx="96">
                  <c:v>11/4/2022</c:v>
                </c:pt>
                <c:pt idx="97">
                  <c:v> 11/5/2022</c:v>
                </c:pt>
                <c:pt idx="98">
                  <c:v>11/6/2022</c:v>
                </c:pt>
                <c:pt idx="99">
                  <c:v>11/7/2022</c:v>
                </c:pt>
                <c:pt idx="100">
                  <c:v>11/8/2022</c:v>
                </c:pt>
                <c:pt idx="101">
                  <c:v>11/9/2022</c:v>
                </c:pt>
                <c:pt idx="102">
                  <c:v>11/10/2022</c:v>
                </c:pt>
                <c:pt idx="103">
                  <c:v>11/11/2022</c:v>
                </c:pt>
                <c:pt idx="104">
                  <c:v>11/12/2022</c:v>
                </c:pt>
                <c:pt idx="105">
                  <c:v>11/13/2022</c:v>
                </c:pt>
                <c:pt idx="106">
                  <c:v>11/14/2022</c:v>
                </c:pt>
                <c:pt idx="107">
                  <c:v>11/15/2022</c:v>
                </c:pt>
                <c:pt idx="108">
                  <c:v>11/16/2022</c:v>
                </c:pt>
                <c:pt idx="109">
                  <c:v>11/17/2022</c:v>
                </c:pt>
                <c:pt idx="110">
                  <c:v>11/18/2022</c:v>
                </c:pt>
                <c:pt idx="111">
                  <c:v>11/19/2022</c:v>
                </c:pt>
                <c:pt idx="112">
                  <c:v>11/20/2022</c:v>
                </c:pt>
                <c:pt idx="113">
                  <c:v>11/21/2022</c:v>
                </c:pt>
                <c:pt idx="114">
                  <c:v>11/22/2022</c:v>
                </c:pt>
                <c:pt idx="115">
                  <c:v>11/23/2022</c:v>
                </c:pt>
                <c:pt idx="116">
                  <c:v>11/25/2022</c:v>
                </c:pt>
                <c:pt idx="117">
                  <c:v>11/26/2022</c:v>
                </c:pt>
                <c:pt idx="118">
                  <c:v>11/27/2022</c:v>
                </c:pt>
                <c:pt idx="119">
                  <c:v>11/28/2022</c:v>
                </c:pt>
                <c:pt idx="120">
                  <c:v>11/29/2022</c:v>
                </c:pt>
                <c:pt idx="121">
                  <c:v>11/30/2022</c:v>
                </c:pt>
              </c:strCache>
            </c:strRef>
          </c:cat>
          <c:val>
            <c:numRef>
              <c:f>Sales!$B$2:$B$124</c:f>
              <c:numCache>
                <c:formatCode>"$"#,##0.00</c:formatCode>
                <c:ptCount val="122"/>
                <c:pt idx="0">
                  <c:v>746</c:v>
                </c:pt>
                <c:pt idx="1">
                  <c:v>2555</c:v>
                </c:pt>
                <c:pt idx="2">
                  <c:v>575</c:v>
                </c:pt>
                <c:pt idx="3">
                  <c:v>3649</c:v>
                </c:pt>
                <c:pt idx="4">
                  <c:v>1851</c:v>
                </c:pt>
                <c:pt idx="5">
                  <c:v>763</c:v>
                </c:pt>
                <c:pt idx="6">
                  <c:v>1152</c:v>
                </c:pt>
                <c:pt idx="7">
                  <c:v>921</c:v>
                </c:pt>
                <c:pt idx="8">
                  <c:v>808</c:v>
                </c:pt>
                <c:pt idx="9">
                  <c:v>424</c:v>
                </c:pt>
                <c:pt idx="10">
                  <c:v>1853</c:v>
                </c:pt>
                <c:pt idx="11">
                  <c:v>929</c:v>
                </c:pt>
                <c:pt idx="12">
                  <c:v>377</c:v>
                </c:pt>
                <c:pt idx="13">
                  <c:v>1875</c:v>
                </c:pt>
                <c:pt idx="14">
                  <c:v>489</c:v>
                </c:pt>
                <c:pt idx="15">
                  <c:v>1511.5</c:v>
                </c:pt>
                <c:pt idx="16">
                  <c:v>868</c:v>
                </c:pt>
                <c:pt idx="17">
                  <c:v>2821.5</c:v>
                </c:pt>
                <c:pt idx="18">
                  <c:v>494</c:v>
                </c:pt>
                <c:pt idx="19">
                  <c:v>1511</c:v>
                </c:pt>
                <c:pt idx="20">
                  <c:v>741</c:v>
                </c:pt>
                <c:pt idx="21">
                  <c:v>1739</c:v>
                </c:pt>
                <c:pt idx="22">
                  <c:v>263</c:v>
                </c:pt>
                <c:pt idx="23">
                  <c:v>575</c:v>
                </c:pt>
                <c:pt idx="24">
                  <c:v>639</c:v>
                </c:pt>
                <c:pt idx="25">
                  <c:v>341</c:v>
                </c:pt>
                <c:pt idx="26">
                  <c:v>1545</c:v>
                </c:pt>
                <c:pt idx="27">
                  <c:v>1027</c:v>
                </c:pt>
                <c:pt idx="28">
                  <c:v>1251</c:v>
                </c:pt>
                <c:pt idx="29">
                  <c:v>834</c:v>
                </c:pt>
                <c:pt idx="30">
                  <c:v>1534</c:v>
                </c:pt>
                <c:pt idx="31">
                  <c:v>715</c:v>
                </c:pt>
                <c:pt idx="32">
                  <c:v>1247</c:v>
                </c:pt>
                <c:pt idx="33">
                  <c:v>857</c:v>
                </c:pt>
                <c:pt idx="34">
                  <c:v>2057</c:v>
                </c:pt>
                <c:pt idx="35">
                  <c:v>1874</c:v>
                </c:pt>
                <c:pt idx="36">
                  <c:v>537</c:v>
                </c:pt>
                <c:pt idx="37">
                  <c:v>1605</c:v>
                </c:pt>
                <c:pt idx="38">
                  <c:v>987</c:v>
                </c:pt>
                <c:pt idx="39">
                  <c:v>2828.34</c:v>
                </c:pt>
                <c:pt idx="40">
                  <c:v>1581.39</c:v>
                </c:pt>
                <c:pt idx="41">
                  <c:v>3070</c:v>
                </c:pt>
                <c:pt idx="42">
                  <c:v>1006</c:v>
                </c:pt>
                <c:pt idx="43">
                  <c:v>1298</c:v>
                </c:pt>
                <c:pt idx="44">
                  <c:v>1794</c:v>
                </c:pt>
                <c:pt idx="45">
                  <c:v>571</c:v>
                </c:pt>
                <c:pt idx="46">
                  <c:v>597</c:v>
                </c:pt>
                <c:pt idx="47">
                  <c:v>552</c:v>
                </c:pt>
                <c:pt idx="48">
                  <c:v>1365</c:v>
                </c:pt>
                <c:pt idx="49">
                  <c:v>3633</c:v>
                </c:pt>
                <c:pt idx="50">
                  <c:v>1800</c:v>
                </c:pt>
                <c:pt idx="51">
                  <c:v>2135</c:v>
                </c:pt>
                <c:pt idx="52">
                  <c:v>3745.5</c:v>
                </c:pt>
                <c:pt idx="53">
                  <c:v>4331.5</c:v>
                </c:pt>
                <c:pt idx="54">
                  <c:v>2541</c:v>
                </c:pt>
                <c:pt idx="55">
                  <c:v>877</c:v>
                </c:pt>
                <c:pt idx="56">
                  <c:v>1971</c:v>
                </c:pt>
                <c:pt idx="57">
                  <c:v>1113</c:v>
                </c:pt>
                <c:pt idx="58">
                  <c:v>1732</c:v>
                </c:pt>
                <c:pt idx="59">
                  <c:v>1873</c:v>
                </c:pt>
                <c:pt idx="60">
                  <c:v>2685</c:v>
                </c:pt>
                <c:pt idx="61">
                  <c:v>1543</c:v>
                </c:pt>
                <c:pt idx="62">
                  <c:v>1142</c:v>
                </c:pt>
                <c:pt idx="63">
                  <c:v>6136</c:v>
                </c:pt>
                <c:pt idx="64">
                  <c:v>1395</c:v>
                </c:pt>
                <c:pt idx="65">
                  <c:v>2867.5</c:v>
                </c:pt>
                <c:pt idx="66">
                  <c:v>1150</c:v>
                </c:pt>
                <c:pt idx="67">
                  <c:v>1072</c:v>
                </c:pt>
                <c:pt idx="68">
                  <c:v>2495</c:v>
                </c:pt>
                <c:pt idx="69">
                  <c:v>4645</c:v>
                </c:pt>
                <c:pt idx="70">
                  <c:v>1851</c:v>
                </c:pt>
                <c:pt idx="71">
                  <c:v>3486.5</c:v>
                </c:pt>
                <c:pt idx="72">
                  <c:v>4725</c:v>
                </c:pt>
                <c:pt idx="73">
                  <c:v>1834</c:v>
                </c:pt>
                <c:pt idx="74">
                  <c:v>489</c:v>
                </c:pt>
                <c:pt idx="75">
                  <c:v>1104</c:v>
                </c:pt>
                <c:pt idx="76">
                  <c:v>4161.875</c:v>
                </c:pt>
                <c:pt idx="77">
                  <c:v>1295</c:v>
                </c:pt>
                <c:pt idx="78">
                  <c:v>1712</c:v>
                </c:pt>
                <c:pt idx="79">
                  <c:v>2157</c:v>
                </c:pt>
                <c:pt idx="80">
                  <c:v>2027</c:v>
                </c:pt>
                <c:pt idx="81">
                  <c:v>1452</c:v>
                </c:pt>
                <c:pt idx="82">
                  <c:v>1905</c:v>
                </c:pt>
                <c:pt idx="83">
                  <c:v>1304</c:v>
                </c:pt>
                <c:pt idx="84">
                  <c:v>3607</c:v>
                </c:pt>
                <c:pt idx="85">
                  <c:v>1158</c:v>
                </c:pt>
                <c:pt idx="86">
                  <c:v>2300.5</c:v>
                </c:pt>
                <c:pt idx="87">
                  <c:v>638</c:v>
                </c:pt>
                <c:pt idx="88">
                  <c:v>1638</c:v>
                </c:pt>
                <c:pt idx="89">
                  <c:v>1195</c:v>
                </c:pt>
                <c:pt idx="90">
                  <c:v>787</c:v>
                </c:pt>
                <c:pt idx="91">
                  <c:v>2196</c:v>
                </c:pt>
                <c:pt idx="92">
                  <c:v>880</c:v>
                </c:pt>
                <c:pt idx="93">
                  <c:v>1977</c:v>
                </c:pt>
                <c:pt idx="94">
                  <c:v>1375</c:v>
                </c:pt>
                <c:pt idx="95">
                  <c:v>2113</c:v>
                </c:pt>
                <c:pt idx="96">
                  <c:v>2192</c:v>
                </c:pt>
                <c:pt idx="97">
                  <c:v>3765</c:v>
                </c:pt>
                <c:pt idx="98">
                  <c:v>5184</c:v>
                </c:pt>
                <c:pt idx="99">
                  <c:v>4324</c:v>
                </c:pt>
                <c:pt idx="100">
                  <c:v>1912</c:v>
                </c:pt>
                <c:pt idx="101">
                  <c:v>863</c:v>
                </c:pt>
                <c:pt idx="102">
                  <c:v>1471</c:v>
                </c:pt>
                <c:pt idx="103">
                  <c:v>3384</c:v>
                </c:pt>
                <c:pt idx="104">
                  <c:v>2394</c:v>
                </c:pt>
                <c:pt idx="105">
                  <c:v>2393</c:v>
                </c:pt>
                <c:pt idx="106">
                  <c:v>4512.5</c:v>
                </c:pt>
                <c:pt idx="107">
                  <c:v>3267</c:v>
                </c:pt>
                <c:pt idx="108">
                  <c:v>1060</c:v>
                </c:pt>
                <c:pt idx="109">
                  <c:v>1403</c:v>
                </c:pt>
                <c:pt idx="110">
                  <c:v>2931</c:v>
                </c:pt>
                <c:pt idx="111">
                  <c:v>1672</c:v>
                </c:pt>
                <c:pt idx="112">
                  <c:v>1993</c:v>
                </c:pt>
                <c:pt idx="113">
                  <c:v>2018</c:v>
                </c:pt>
                <c:pt idx="114">
                  <c:v>1200</c:v>
                </c:pt>
                <c:pt idx="115">
                  <c:v>2444</c:v>
                </c:pt>
                <c:pt idx="116">
                  <c:v>2066</c:v>
                </c:pt>
                <c:pt idx="117">
                  <c:v>1053</c:v>
                </c:pt>
                <c:pt idx="118">
                  <c:v>1257</c:v>
                </c:pt>
                <c:pt idx="119">
                  <c:v>1250</c:v>
                </c:pt>
                <c:pt idx="120">
                  <c:v>679</c:v>
                </c:pt>
                <c:pt idx="121">
                  <c:v>2517</c:v>
                </c:pt>
              </c:numCache>
            </c:numRef>
          </c:val>
          <c:smooth val="0"/>
          <c:extLst>
            <c:ext xmlns:c16="http://schemas.microsoft.com/office/drawing/2014/chart" uri="{C3380CC4-5D6E-409C-BE32-E72D297353CC}">
              <c16:uniqueId val="{00000000-64EA-4D81-8DB1-895CE3FE52D4}"/>
            </c:ext>
          </c:extLst>
        </c:ser>
        <c:ser>
          <c:idx val="1"/>
          <c:order val="1"/>
          <c:tx>
            <c:strRef>
              <c:f>Sales!$C$1</c:f>
              <c:strCache>
                <c:ptCount val="1"/>
                <c:pt idx="0">
                  <c:v>Sum of Gross Profit</c:v>
                </c:pt>
              </c:strCache>
            </c:strRef>
          </c:tx>
          <c:spPr>
            <a:ln w="34925" cap="rnd">
              <a:solidFill>
                <a:schemeClr val="accent1">
                  <a:tint val="77000"/>
                </a:schemeClr>
              </a:solidFill>
              <a:round/>
            </a:ln>
            <a:effectLst>
              <a:outerShdw blurRad="57150" dist="19050" dir="5400000" algn="ctr" rotWithShape="0">
                <a:srgbClr val="000000">
                  <a:alpha val="63000"/>
                </a:srgbClr>
              </a:outerShdw>
            </a:effectLst>
          </c:spPr>
          <c:marker>
            <c:symbol val="none"/>
          </c:marker>
          <c:cat>
            <c:strRef>
              <c:f>Sales!$A$2:$A$124</c:f>
              <c:strCache>
                <c:ptCount val="122"/>
                <c:pt idx="0">
                  <c:v>8/1/2022</c:v>
                </c:pt>
                <c:pt idx="1">
                  <c:v>8/2/2022</c:v>
                </c:pt>
                <c:pt idx="2">
                  <c:v>8/3/2022</c:v>
                </c:pt>
                <c:pt idx="3">
                  <c:v>8/4/2022</c:v>
                </c:pt>
                <c:pt idx="4">
                  <c:v>8/5/2022</c:v>
                </c:pt>
                <c:pt idx="5">
                  <c:v>8/6/2022</c:v>
                </c:pt>
                <c:pt idx="6">
                  <c:v>8/7/2022</c:v>
                </c:pt>
                <c:pt idx="7">
                  <c:v>8/8/2022</c:v>
                </c:pt>
                <c:pt idx="8">
                  <c:v>8/9/2022</c:v>
                </c:pt>
                <c:pt idx="9">
                  <c:v>8/10/2022</c:v>
                </c:pt>
                <c:pt idx="10">
                  <c:v>8/11/2022</c:v>
                </c:pt>
                <c:pt idx="11">
                  <c:v>8/12/2022</c:v>
                </c:pt>
                <c:pt idx="12">
                  <c:v>8/13/2022</c:v>
                </c:pt>
                <c:pt idx="13">
                  <c:v>8/14/2022</c:v>
                </c:pt>
                <c:pt idx="14">
                  <c:v>8/15/2022</c:v>
                </c:pt>
                <c:pt idx="15">
                  <c:v>8/16/2022</c:v>
                </c:pt>
                <c:pt idx="16">
                  <c:v>8/17/2022</c:v>
                </c:pt>
                <c:pt idx="17">
                  <c:v>8/18/2022</c:v>
                </c:pt>
                <c:pt idx="18">
                  <c:v>8/19/2022</c:v>
                </c:pt>
                <c:pt idx="19">
                  <c:v>8/20/2022</c:v>
                </c:pt>
                <c:pt idx="20">
                  <c:v>8/21/2022</c:v>
                </c:pt>
                <c:pt idx="21">
                  <c:v>8/22/2022</c:v>
                </c:pt>
                <c:pt idx="22">
                  <c:v>8/23/2022</c:v>
                </c:pt>
                <c:pt idx="23">
                  <c:v>8/24/2022</c:v>
                </c:pt>
                <c:pt idx="24">
                  <c:v>8/25/2022</c:v>
                </c:pt>
                <c:pt idx="25">
                  <c:v>8/26/2022</c:v>
                </c:pt>
                <c:pt idx="26">
                  <c:v>8/27/2022</c:v>
                </c:pt>
                <c:pt idx="27">
                  <c:v>8/28/2022</c:v>
                </c:pt>
                <c:pt idx="28">
                  <c:v>8/29/2022</c:v>
                </c:pt>
                <c:pt idx="29">
                  <c:v>8/30/2022</c:v>
                </c:pt>
                <c:pt idx="30">
                  <c:v>8/31/2022</c:v>
                </c:pt>
                <c:pt idx="31">
                  <c:v>9/1/2022</c:v>
                </c:pt>
                <c:pt idx="32">
                  <c:v>9/2/2022</c:v>
                </c:pt>
                <c:pt idx="33">
                  <c:v>9/3/2022</c:v>
                </c:pt>
                <c:pt idx="34">
                  <c:v>9/4/2022</c:v>
                </c:pt>
                <c:pt idx="35">
                  <c:v>9/5/2022</c:v>
                </c:pt>
                <c:pt idx="36">
                  <c:v>9/6/2022</c:v>
                </c:pt>
                <c:pt idx="37">
                  <c:v>9/7/2022</c:v>
                </c:pt>
                <c:pt idx="38">
                  <c:v>9/8/2022</c:v>
                </c:pt>
                <c:pt idx="39">
                  <c:v>9/9/2022</c:v>
                </c:pt>
                <c:pt idx="40">
                  <c:v>9/10/2022</c:v>
                </c:pt>
                <c:pt idx="41">
                  <c:v>9/11/2022</c:v>
                </c:pt>
                <c:pt idx="42">
                  <c:v>9/12/2022</c:v>
                </c:pt>
                <c:pt idx="43">
                  <c:v>9/13/2022</c:v>
                </c:pt>
                <c:pt idx="44">
                  <c:v>9/14/2022</c:v>
                </c:pt>
                <c:pt idx="45">
                  <c:v>9/15/2022</c:v>
                </c:pt>
                <c:pt idx="46">
                  <c:v>9/16/2022</c:v>
                </c:pt>
                <c:pt idx="47">
                  <c:v> 9/17/22</c:v>
                </c:pt>
                <c:pt idx="48">
                  <c:v>9/17/2022</c:v>
                </c:pt>
                <c:pt idx="49">
                  <c:v>9/18/2022</c:v>
                </c:pt>
                <c:pt idx="50">
                  <c:v>9/19/2022</c:v>
                </c:pt>
                <c:pt idx="51">
                  <c:v>9/20/2022</c:v>
                </c:pt>
                <c:pt idx="52">
                  <c:v>9/21/2022</c:v>
                </c:pt>
                <c:pt idx="53">
                  <c:v>9/22/2022</c:v>
                </c:pt>
                <c:pt idx="54">
                  <c:v>9/23/2022</c:v>
                </c:pt>
                <c:pt idx="55">
                  <c:v>9/24/2022</c:v>
                </c:pt>
                <c:pt idx="56">
                  <c:v>9/25/2022</c:v>
                </c:pt>
                <c:pt idx="57">
                  <c:v>9/26/2022</c:v>
                </c:pt>
                <c:pt idx="58">
                  <c:v>9/27/2022</c:v>
                </c:pt>
                <c:pt idx="59">
                  <c:v>9/28/2022</c:v>
                </c:pt>
                <c:pt idx="60">
                  <c:v>9/29/2022</c:v>
                </c:pt>
                <c:pt idx="61">
                  <c:v>9/30/2022</c:v>
                </c:pt>
                <c:pt idx="62">
                  <c:v>10/1/2022</c:v>
                </c:pt>
                <c:pt idx="63">
                  <c:v>10/2/2022</c:v>
                </c:pt>
                <c:pt idx="64">
                  <c:v>10/3/2022</c:v>
                </c:pt>
                <c:pt idx="65">
                  <c:v>10/4/2022</c:v>
                </c:pt>
                <c:pt idx="66">
                  <c:v>10/5/2022</c:v>
                </c:pt>
                <c:pt idx="67">
                  <c:v>10/6/2022</c:v>
                </c:pt>
                <c:pt idx="68">
                  <c:v>10/7/2022</c:v>
                </c:pt>
                <c:pt idx="69">
                  <c:v>10/8/2022</c:v>
                </c:pt>
                <c:pt idx="70">
                  <c:v>10/9/2022</c:v>
                </c:pt>
                <c:pt idx="71">
                  <c:v>10/10/2022</c:v>
                </c:pt>
                <c:pt idx="72">
                  <c:v>10/11/2022</c:v>
                </c:pt>
                <c:pt idx="73">
                  <c:v>10/12/2022</c:v>
                </c:pt>
                <c:pt idx="74">
                  <c:v>10/13/2022</c:v>
                </c:pt>
                <c:pt idx="75">
                  <c:v>10/14/2022</c:v>
                </c:pt>
                <c:pt idx="76">
                  <c:v>10/15/2022</c:v>
                </c:pt>
                <c:pt idx="77">
                  <c:v>10/16/2022</c:v>
                </c:pt>
                <c:pt idx="78">
                  <c:v>10/17/2022</c:v>
                </c:pt>
                <c:pt idx="79">
                  <c:v>10/18/2022</c:v>
                </c:pt>
                <c:pt idx="80">
                  <c:v>10/19/2022</c:v>
                </c:pt>
                <c:pt idx="81">
                  <c:v>10/20/2022</c:v>
                </c:pt>
                <c:pt idx="82">
                  <c:v>10/21/2022</c:v>
                </c:pt>
                <c:pt idx="83">
                  <c:v>10/22/2022</c:v>
                </c:pt>
                <c:pt idx="84">
                  <c:v>10/23/2022</c:v>
                </c:pt>
                <c:pt idx="85">
                  <c:v>10/24/2022</c:v>
                </c:pt>
                <c:pt idx="86">
                  <c:v>10/25/2022</c:v>
                </c:pt>
                <c:pt idx="87">
                  <c:v>10/26/2022</c:v>
                </c:pt>
                <c:pt idx="88">
                  <c:v>10/27/2022</c:v>
                </c:pt>
                <c:pt idx="89">
                  <c:v>10/28/2022</c:v>
                </c:pt>
                <c:pt idx="90">
                  <c:v>10/29/2022</c:v>
                </c:pt>
                <c:pt idx="91">
                  <c:v> 10/30/2022</c:v>
                </c:pt>
                <c:pt idx="92">
                  <c:v>10/31/2022</c:v>
                </c:pt>
                <c:pt idx="93">
                  <c:v>11/1/2022</c:v>
                </c:pt>
                <c:pt idx="94">
                  <c:v>11/2/2022</c:v>
                </c:pt>
                <c:pt idx="95">
                  <c:v>11/3/2022</c:v>
                </c:pt>
                <c:pt idx="96">
                  <c:v>11/4/2022</c:v>
                </c:pt>
                <c:pt idx="97">
                  <c:v> 11/5/2022</c:v>
                </c:pt>
                <c:pt idx="98">
                  <c:v>11/6/2022</c:v>
                </c:pt>
                <c:pt idx="99">
                  <c:v>11/7/2022</c:v>
                </c:pt>
                <c:pt idx="100">
                  <c:v>11/8/2022</c:v>
                </c:pt>
                <c:pt idx="101">
                  <c:v>11/9/2022</c:v>
                </c:pt>
                <c:pt idx="102">
                  <c:v>11/10/2022</c:v>
                </c:pt>
                <c:pt idx="103">
                  <c:v>11/11/2022</c:v>
                </c:pt>
                <c:pt idx="104">
                  <c:v>11/12/2022</c:v>
                </c:pt>
                <c:pt idx="105">
                  <c:v>11/13/2022</c:v>
                </c:pt>
                <c:pt idx="106">
                  <c:v>11/14/2022</c:v>
                </c:pt>
                <c:pt idx="107">
                  <c:v>11/15/2022</c:v>
                </c:pt>
                <c:pt idx="108">
                  <c:v>11/16/2022</c:v>
                </c:pt>
                <c:pt idx="109">
                  <c:v>11/17/2022</c:v>
                </c:pt>
                <c:pt idx="110">
                  <c:v>11/18/2022</c:v>
                </c:pt>
                <c:pt idx="111">
                  <c:v>11/19/2022</c:v>
                </c:pt>
                <c:pt idx="112">
                  <c:v>11/20/2022</c:v>
                </c:pt>
                <c:pt idx="113">
                  <c:v>11/21/2022</c:v>
                </c:pt>
                <c:pt idx="114">
                  <c:v>11/22/2022</c:v>
                </c:pt>
                <c:pt idx="115">
                  <c:v>11/23/2022</c:v>
                </c:pt>
                <c:pt idx="116">
                  <c:v>11/25/2022</c:v>
                </c:pt>
                <c:pt idx="117">
                  <c:v>11/26/2022</c:v>
                </c:pt>
                <c:pt idx="118">
                  <c:v>11/27/2022</c:v>
                </c:pt>
                <c:pt idx="119">
                  <c:v>11/28/2022</c:v>
                </c:pt>
                <c:pt idx="120">
                  <c:v>11/29/2022</c:v>
                </c:pt>
                <c:pt idx="121">
                  <c:v>11/30/2022</c:v>
                </c:pt>
              </c:strCache>
            </c:strRef>
          </c:cat>
          <c:val>
            <c:numRef>
              <c:f>Sales!$C$2:$C$124</c:f>
              <c:numCache>
                <c:formatCode>"$"#,##0.00</c:formatCode>
                <c:ptCount val="122"/>
                <c:pt idx="0">
                  <c:v>250.98000000000002</c:v>
                </c:pt>
                <c:pt idx="1">
                  <c:v>595.02</c:v>
                </c:pt>
                <c:pt idx="2">
                  <c:v>90.454999999999984</c:v>
                </c:pt>
                <c:pt idx="3">
                  <c:v>871.8599999999999</c:v>
                </c:pt>
                <c:pt idx="4">
                  <c:v>469.76</c:v>
                </c:pt>
                <c:pt idx="5">
                  <c:v>223.78</c:v>
                </c:pt>
                <c:pt idx="6">
                  <c:v>370.81250000000006</c:v>
                </c:pt>
                <c:pt idx="7">
                  <c:v>286.29499999999996</c:v>
                </c:pt>
                <c:pt idx="8">
                  <c:v>359.36</c:v>
                </c:pt>
                <c:pt idx="9">
                  <c:v>197.86</c:v>
                </c:pt>
                <c:pt idx="10">
                  <c:v>274.02999999999997</c:v>
                </c:pt>
                <c:pt idx="11">
                  <c:v>325.46999999999997</c:v>
                </c:pt>
                <c:pt idx="12">
                  <c:v>141.62</c:v>
                </c:pt>
                <c:pt idx="13">
                  <c:v>465.53999999999996</c:v>
                </c:pt>
                <c:pt idx="14">
                  <c:v>171.45999999999998</c:v>
                </c:pt>
                <c:pt idx="15">
                  <c:v>325.755</c:v>
                </c:pt>
                <c:pt idx="16">
                  <c:v>141.68</c:v>
                </c:pt>
                <c:pt idx="17">
                  <c:v>1008.035</c:v>
                </c:pt>
                <c:pt idx="18">
                  <c:v>209.86</c:v>
                </c:pt>
                <c:pt idx="19">
                  <c:v>512.45500000000004</c:v>
                </c:pt>
                <c:pt idx="20">
                  <c:v>288.255</c:v>
                </c:pt>
                <c:pt idx="21">
                  <c:v>518.75</c:v>
                </c:pt>
                <c:pt idx="22">
                  <c:v>108.83000000000001</c:v>
                </c:pt>
                <c:pt idx="23">
                  <c:v>193.98999999999995</c:v>
                </c:pt>
                <c:pt idx="24">
                  <c:v>237.30500000000001</c:v>
                </c:pt>
                <c:pt idx="25">
                  <c:v>129.36499999999998</c:v>
                </c:pt>
                <c:pt idx="26">
                  <c:v>794.17</c:v>
                </c:pt>
                <c:pt idx="27">
                  <c:v>281.38</c:v>
                </c:pt>
                <c:pt idx="28">
                  <c:v>418.36500000000001</c:v>
                </c:pt>
                <c:pt idx="29">
                  <c:v>242.92999999999995</c:v>
                </c:pt>
                <c:pt idx="30">
                  <c:v>440.34000000000003</c:v>
                </c:pt>
                <c:pt idx="31">
                  <c:v>270.44</c:v>
                </c:pt>
                <c:pt idx="32">
                  <c:v>564.5</c:v>
                </c:pt>
                <c:pt idx="33">
                  <c:v>393.98</c:v>
                </c:pt>
                <c:pt idx="34">
                  <c:v>748.96</c:v>
                </c:pt>
                <c:pt idx="35">
                  <c:v>576.38</c:v>
                </c:pt>
                <c:pt idx="36">
                  <c:v>159.86000000000001</c:v>
                </c:pt>
                <c:pt idx="37">
                  <c:v>288.58</c:v>
                </c:pt>
                <c:pt idx="38">
                  <c:v>387.99</c:v>
                </c:pt>
                <c:pt idx="39">
                  <c:v>806.84</c:v>
                </c:pt>
                <c:pt idx="40">
                  <c:v>578.35874999999999</c:v>
                </c:pt>
                <c:pt idx="41">
                  <c:v>994.98</c:v>
                </c:pt>
                <c:pt idx="42">
                  <c:v>367.48</c:v>
                </c:pt>
                <c:pt idx="43">
                  <c:v>523</c:v>
                </c:pt>
                <c:pt idx="44">
                  <c:v>473.91</c:v>
                </c:pt>
                <c:pt idx="45">
                  <c:v>174.25</c:v>
                </c:pt>
                <c:pt idx="46">
                  <c:v>239.38</c:v>
                </c:pt>
                <c:pt idx="47">
                  <c:v>142</c:v>
                </c:pt>
                <c:pt idx="48">
                  <c:v>496.33000000000004</c:v>
                </c:pt>
                <c:pt idx="49">
                  <c:v>700.29</c:v>
                </c:pt>
                <c:pt idx="50">
                  <c:v>496.69</c:v>
                </c:pt>
                <c:pt idx="51">
                  <c:v>634.92000000000007</c:v>
                </c:pt>
                <c:pt idx="52">
                  <c:v>934.54</c:v>
                </c:pt>
                <c:pt idx="53">
                  <c:v>545.41</c:v>
                </c:pt>
                <c:pt idx="54">
                  <c:v>813.92000000000007</c:v>
                </c:pt>
                <c:pt idx="55">
                  <c:v>306.38</c:v>
                </c:pt>
                <c:pt idx="56">
                  <c:v>666.57999999999993</c:v>
                </c:pt>
                <c:pt idx="57">
                  <c:v>448.26</c:v>
                </c:pt>
                <c:pt idx="58">
                  <c:v>646.32500000000005</c:v>
                </c:pt>
                <c:pt idx="59">
                  <c:v>721.99999999999989</c:v>
                </c:pt>
                <c:pt idx="60">
                  <c:v>588.71</c:v>
                </c:pt>
                <c:pt idx="61">
                  <c:v>502.44000000000005</c:v>
                </c:pt>
                <c:pt idx="62">
                  <c:v>469.96000000000004</c:v>
                </c:pt>
                <c:pt idx="63">
                  <c:v>987.12</c:v>
                </c:pt>
                <c:pt idx="64">
                  <c:v>541.92499999999995</c:v>
                </c:pt>
                <c:pt idx="65">
                  <c:v>765.36500000000001</c:v>
                </c:pt>
                <c:pt idx="66">
                  <c:v>322.92500000000001</c:v>
                </c:pt>
                <c:pt idx="67">
                  <c:v>338.09999999999997</c:v>
                </c:pt>
                <c:pt idx="68">
                  <c:v>640.09500000000003</c:v>
                </c:pt>
                <c:pt idx="69">
                  <c:v>960.45800000000008</c:v>
                </c:pt>
                <c:pt idx="70">
                  <c:v>518.81500000000005</c:v>
                </c:pt>
                <c:pt idx="71">
                  <c:v>819.48500000000001</c:v>
                </c:pt>
                <c:pt idx="72">
                  <c:v>811.58749999999975</c:v>
                </c:pt>
                <c:pt idx="73">
                  <c:v>441.57999999999993</c:v>
                </c:pt>
                <c:pt idx="74">
                  <c:v>187.39999999999998</c:v>
                </c:pt>
                <c:pt idx="75">
                  <c:v>340.43499999999995</c:v>
                </c:pt>
                <c:pt idx="76">
                  <c:v>803.15500000000009</c:v>
                </c:pt>
                <c:pt idx="77">
                  <c:v>552.48500000000001</c:v>
                </c:pt>
                <c:pt idx="78">
                  <c:v>562.83999999999992</c:v>
                </c:pt>
                <c:pt idx="79">
                  <c:v>832.58499999999992</c:v>
                </c:pt>
                <c:pt idx="80">
                  <c:v>578.39499999999998</c:v>
                </c:pt>
                <c:pt idx="81">
                  <c:v>455.03999999999996</c:v>
                </c:pt>
                <c:pt idx="82">
                  <c:v>636.51499999999999</c:v>
                </c:pt>
                <c:pt idx="83">
                  <c:v>404.34000000000003</c:v>
                </c:pt>
                <c:pt idx="84">
                  <c:v>743.3</c:v>
                </c:pt>
                <c:pt idx="85">
                  <c:v>422.625</c:v>
                </c:pt>
                <c:pt idx="86">
                  <c:v>778.47</c:v>
                </c:pt>
                <c:pt idx="87">
                  <c:v>181.60499999999996</c:v>
                </c:pt>
                <c:pt idx="88">
                  <c:v>515.28</c:v>
                </c:pt>
                <c:pt idx="89">
                  <c:v>443.05000000000007</c:v>
                </c:pt>
                <c:pt idx="90">
                  <c:v>253.24</c:v>
                </c:pt>
                <c:pt idx="91">
                  <c:v>738.73</c:v>
                </c:pt>
                <c:pt idx="92">
                  <c:v>255.68499999999995</c:v>
                </c:pt>
                <c:pt idx="93">
                  <c:v>396.84</c:v>
                </c:pt>
                <c:pt idx="94">
                  <c:v>399.05500000000001</c:v>
                </c:pt>
                <c:pt idx="95">
                  <c:v>947.65</c:v>
                </c:pt>
                <c:pt idx="96">
                  <c:v>607.23</c:v>
                </c:pt>
                <c:pt idx="97">
                  <c:v>1168.0600000000002</c:v>
                </c:pt>
                <c:pt idx="98">
                  <c:v>923.72</c:v>
                </c:pt>
                <c:pt idx="99">
                  <c:v>1313.385</c:v>
                </c:pt>
                <c:pt idx="100">
                  <c:v>572.65</c:v>
                </c:pt>
                <c:pt idx="101">
                  <c:v>343.26</c:v>
                </c:pt>
                <c:pt idx="102">
                  <c:v>352.78500000000003</c:v>
                </c:pt>
                <c:pt idx="103">
                  <c:v>492.43</c:v>
                </c:pt>
                <c:pt idx="104">
                  <c:v>1002.08</c:v>
                </c:pt>
                <c:pt idx="105">
                  <c:v>584.37499999999989</c:v>
                </c:pt>
                <c:pt idx="106">
                  <c:v>1024.3200000000002</c:v>
                </c:pt>
                <c:pt idx="107">
                  <c:v>810.93000000000006</c:v>
                </c:pt>
                <c:pt idx="108">
                  <c:v>376.2</c:v>
                </c:pt>
                <c:pt idx="109">
                  <c:v>469.97000000000008</c:v>
                </c:pt>
                <c:pt idx="110">
                  <c:v>799.14</c:v>
                </c:pt>
                <c:pt idx="111">
                  <c:v>524.26800000000003</c:v>
                </c:pt>
                <c:pt idx="112">
                  <c:v>702.22500000000002</c:v>
                </c:pt>
                <c:pt idx="113">
                  <c:v>737.46999999999991</c:v>
                </c:pt>
                <c:pt idx="114">
                  <c:v>267</c:v>
                </c:pt>
                <c:pt idx="115">
                  <c:v>1068.93</c:v>
                </c:pt>
                <c:pt idx="116">
                  <c:v>673.77</c:v>
                </c:pt>
                <c:pt idx="117">
                  <c:v>324.58000000000004</c:v>
                </c:pt>
                <c:pt idx="118">
                  <c:v>416.18500000000006</c:v>
                </c:pt>
                <c:pt idx="119">
                  <c:v>439.94999999999993</c:v>
                </c:pt>
                <c:pt idx="120">
                  <c:v>284.83</c:v>
                </c:pt>
                <c:pt idx="121">
                  <c:v>280.14</c:v>
                </c:pt>
              </c:numCache>
            </c:numRef>
          </c:val>
          <c:smooth val="0"/>
          <c:extLst>
            <c:ext xmlns:c16="http://schemas.microsoft.com/office/drawing/2014/chart" uri="{C3380CC4-5D6E-409C-BE32-E72D297353CC}">
              <c16:uniqueId val="{00000001-64EA-4D81-8DB1-895CE3FE52D4}"/>
            </c:ext>
          </c:extLst>
        </c:ser>
        <c:dLbls>
          <c:showLegendKey val="0"/>
          <c:showVal val="0"/>
          <c:showCatName val="0"/>
          <c:showSerName val="0"/>
          <c:showPercent val="0"/>
          <c:showBubbleSize val="0"/>
        </c:dLbls>
        <c:smooth val="0"/>
        <c:axId val="552539807"/>
        <c:axId val="552739215"/>
      </c:lineChart>
      <c:catAx>
        <c:axId val="552539807"/>
        <c:scaling>
          <c:orientation val="minMax"/>
        </c:scaling>
        <c:delete val="0"/>
        <c:axPos val="b"/>
        <c:numFmt formatCode="General" sourceLinked="1"/>
        <c:majorTickMark val="none"/>
        <c:minorTickMark val="none"/>
        <c:tickLblPos val="nextTo"/>
        <c:spPr>
          <a:noFill/>
          <a:ln w="9525" cap="flat" cmpd="sng" algn="ctr">
            <a:solidFill>
              <a:schemeClr val="lt1">
                <a:lumMod val="95000"/>
                <a:alpha val="10000"/>
              </a:schemeClr>
            </a:solidFill>
            <a:round/>
          </a:ln>
          <a:effectLst/>
        </c:spPr>
        <c:txPr>
          <a:bodyPr rot="-3000000" spcFirstLastPara="1" vertOverflow="ellipsis"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552739215"/>
        <c:crosses val="autoZero"/>
        <c:auto val="1"/>
        <c:lblAlgn val="ctr"/>
        <c:lblOffset val="100"/>
        <c:noMultiLvlLbl val="0"/>
      </c:catAx>
      <c:valAx>
        <c:axId val="552739215"/>
        <c:scaling>
          <c:orientation val="minMax"/>
        </c:scaling>
        <c:delete val="0"/>
        <c:axPos val="l"/>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552539807"/>
        <c:crosses val="autoZero"/>
        <c:crossBetween val="between"/>
      </c:valAx>
      <c:spPr>
        <a:noFill/>
        <a:ln>
          <a:noFill/>
        </a:ln>
        <a:effectLst/>
      </c:spPr>
    </c:plotArea>
    <c:legend>
      <c:legendPos val="b"/>
      <c:layout>
        <c:manualLayout>
          <c:xMode val="edge"/>
          <c:yMode val="edge"/>
          <c:x val="0.28618889672720449"/>
          <c:y val="0.87739126969215631"/>
          <c:w val="0.42762220654559108"/>
          <c:h val="9.4323762675001852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pivotSource>
    <c:name>[Wireless Service Corp Business Performance .xlsx]Profits!PivotTable9</c:name>
    <c:fmtId val="28"/>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Gross Profit vs Net</a:t>
            </a:r>
            <a:r>
              <a:rPr lang="en-US" baseline="0"/>
              <a:t> Earnings</a:t>
            </a:r>
            <a:endParaRPr lang="en-US"/>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2609462790918469"/>
          <c:y val="9.4126972928080879E-2"/>
          <c:w val="0.84906767055784726"/>
          <c:h val="0.69072775874021553"/>
        </c:manualLayout>
      </c:layout>
      <c:barChart>
        <c:barDir val="col"/>
        <c:grouping val="clustered"/>
        <c:varyColors val="0"/>
        <c:ser>
          <c:idx val="0"/>
          <c:order val="0"/>
          <c:tx>
            <c:strRef>
              <c:f>Profits!$B$14</c:f>
              <c:strCache>
                <c:ptCount val="1"/>
                <c:pt idx="0">
                  <c:v>Sum of Gross Profit</c:v>
                </c:pt>
              </c:strCache>
            </c:strRef>
          </c:tx>
          <c:spPr>
            <a:gradFill rotWithShape="1">
              <a:gsLst>
                <a:gs pos="0">
                  <a:schemeClr val="accent1">
                    <a:shade val="76000"/>
                    <a:satMod val="103000"/>
                    <a:lumMod val="102000"/>
                    <a:tint val="94000"/>
                  </a:schemeClr>
                </a:gs>
                <a:gs pos="50000">
                  <a:schemeClr val="accent1">
                    <a:shade val="76000"/>
                    <a:satMod val="110000"/>
                    <a:lumMod val="100000"/>
                    <a:shade val="100000"/>
                  </a:schemeClr>
                </a:gs>
                <a:gs pos="100000">
                  <a:schemeClr val="accent1">
                    <a:shade val="76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Profits!$A$15:$A$22</c:f>
              <c:strCache>
                <c:ptCount val="7"/>
                <c:pt idx="0">
                  <c:v>Brand New Phone</c:v>
                </c:pt>
                <c:pt idx="1">
                  <c:v>Device Repair</c:v>
                </c:pt>
                <c:pt idx="2">
                  <c:v>Refurbished Phone or Device</c:v>
                </c:pt>
                <c:pt idx="3">
                  <c:v>Software Service</c:v>
                </c:pt>
                <c:pt idx="4">
                  <c:v>Tech Accessories</c:v>
                </c:pt>
                <c:pt idx="5">
                  <c:v>TV Box</c:v>
                </c:pt>
                <c:pt idx="6">
                  <c:v>Wireless Service</c:v>
                </c:pt>
              </c:strCache>
            </c:strRef>
          </c:cat>
          <c:val>
            <c:numRef>
              <c:f>Profits!$B$15:$B$22</c:f>
              <c:numCache>
                <c:formatCode>"$"#,##0.00</c:formatCode>
                <c:ptCount val="7"/>
                <c:pt idx="0">
                  <c:v>6733</c:v>
                </c:pt>
                <c:pt idx="1">
                  <c:v>12437.885</c:v>
                </c:pt>
                <c:pt idx="2">
                  <c:v>12164.8</c:v>
                </c:pt>
                <c:pt idx="3">
                  <c:v>2469.29</c:v>
                </c:pt>
                <c:pt idx="4">
                  <c:v>7105.8687499999996</c:v>
                </c:pt>
                <c:pt idx="5">
                  <c:v>2105</c:v>
                </c:pt>
                <c:pt idx="6">
                  <c:v>19729.625999999967</c:v>
                </c:pt>
              </c:numCache>
            </c:numRef>
          </c:val>
          <c:extLst>
            <c:ext xmlns:c16="http://schemas.microsoft.com/office/drawing/2014/chart" uri="{C3380CC4-5D6E-409C-BE32-E72D297353CC}">
              <c16:uniqueId val="{00000000-B151-4B04-A6A5-75209D39CDE6}"/>
            </c:ext>
          </c:extLst>
        </c:ser>
        <c:ser>
          <c:idx val="1"/>
          <c:order val="1"/>
          <c:tx>
            <c:strRef>
              <c:f>Profits!$C$14</c:f>
              <c:strCache>
                <c:ptCount val="1"/>
                <c:pt idx="0">
                  <c:v>Sum of Net Earnings</c:v>
                </c:pt>
              </c:strCache>
            </c:strRef>
          </c:tx>
          <c:spPr>
            <a:gradFill rotWithShape="1">
              <a:gsLst>
                <a:gs pos="0">
                  <a:schemeClr val="accent1">
                    <a:tint val="77000"/>
                    <a:satMod val="103000"/>
                    <a:lumMod val="102000"/>
                    <a:tint val="94000"/>
                  </a:schemeClr>
                </a:gs>
                <a:gs pos="50000">
                  <a:schemeClr val="accent1">
                    <a:tint val="77000"/>
                    <a:satMod val="110000"/>
                    <a:lumMod val="100000"/>
                    <a:shade val="100000"/>
                  </a:schemeClr>
                </a:gs>
                <a:gs pos="100000">
                  <a:schemeClr val="accent1">
                    <a:tint val="77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Profits!$A$15:$A$22</c:f>
              <c:strCache>
                <c:ptCount val="7"/>
                <c:pt idx="0">
                  <c:v>Brand New Phone</c:v>
                </c:pt>
                <c:pt idx="1">
                  <c:v>Device Repair</c:v>
                </c:pt>
                <c:pt idx="2">
                  <c:v>Refurbished Phone or Device</c:v>
                </c:pt>
                <c:pt idx="3">
                  <c:v>Software Service</c:v>
                </c:pt>
                <c:pt idx="4">
                  <c:v>Tech Accessories</c:v>
                </c:pt>
                <c:pt idx="5">
                  <c:v>TV Box</c:v>
                </c:pt>
                <c:pt idx="6">
                  <c:v>Wireless Service</c:v>
                </c:pt>
              </c:strCache>
            </c:strRef>
          </c:cat>
          <c:val>
            <c:numRef>
              <c:f>Profits!$C$15:$C$22</c:f>
              <c:numCache>
                <c:formatCode>"$"#,##0.00</c:formatCode>
                <c:ptCount val="7"/>
                <c:pt idx="0">
                  <c:v>4039.7999999999979</c:v>
                </c:pt>
                <c:pt idx="1">
                  <c:v>7462.7310000000007</c:v>
                </c:pt>
                <c:pt idx="2">
                  <c:v>7298.88</c:v>
                </c:pt>
                <c:pt idx="3">
                  <c:v>1481.5740000000003</c:v>
                </c:pt>
                <c:pt idx="4">
                  <c:v>4263.5212500000016</c:v>
                </c:pt>
                <c:pt idx="5">
                  <c:v>1262.9999999999998</c:v>
                </c:pt>
                <c:pt idx="6">
                  <c:v>11837.775599999992</c:v>
                </c:pt>
              </c:numCache>
            </c:numRef>
          </c:val>
          <c:extLst>
            <c:ext xmlns:c16="http://schemas.microsoft.com/office/drawing/2014/chart" uri="{C3380CC4-5D6E-409C-BE32-E72D297353CC}">
              <c16:uniqueId val="{00000001-B151-4B04-A6A5-75209D39CDE6}"/>
            </c:ext>
          </c:extLst>
        </c:ser>
        <c:dLbls>
          <c:showLegendKey val="0"/>
          <c:showVal val="0"/>
          <c:showCatName val="0"/>
          <c:showSerName val="0"/>
          <c:showPercent val="0"/>
          <c:showBubbleSize val="0"/>
        </c:dLbls>
        <c:gapWidth val="100"/>
        <c:overlap val="-24"/>
        <c:axId val="621604495"/>
        <c:axId val="433812191"/>
      </c:barChart>
      <c:catAx>
        <c:axId val="621604495"/>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433812191"/>
        <c:crosses val="autoZero"/>
        <c:auto val="1"/>
        <c:lblAlgn val="ctr"/>
        <c:lblOffset val="100"/>
        <c:noMultiLvlLbl val="0"/>
      </c:catAx>
      <c:valAx>
        <c:axId val="433812191"/>
        <c:scaling>
          <c:orientation val="minMax"/>
        </c:scaling>
        <c:delete val="0"/>
        <c:axPos val="l"/>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621604495"/>
        <c:crosses val="autoZero"/>
        <c:crossBetween val="between"/>
      </c:valAx>
      <c:spPr>
        <a:noFill/>
        <a:ln>
          <a:noFill/>
        </a:ln>
        <a:effectLst/>
      </c:spPr>
    </c:plotArea>
    <c:legend>
      <c:legendPos val="b"/>
      <c:layout>
        <c:manualLayout>
          <c:xMode val="edge"/>
          <c:yMode val="edge"/>
          <c:x val="0.27718021503724588"/>
          <c:y val="0.88017075292668912"/>
          <c:w val="0.26380971897306749"/>
          <c:h val="9.6038648645850211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KPI Pace per Category</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lotArea>
      <c:layout/>
      <c:barChart>
        <c:barDir val="col"/>
        <c:grouping val="clustered"/>
        <c:varyColors val="0"/>
        <c:ser>
          <c:idx val="0"/>
          <c:order val="0"/>
          <c:tx>
            <c:strRef>
              <c:f>'Sales Data'!$AN$1</c:f>
              <c:strCache>
                <c:ptCount val="1"/>
                <c:pt idx="0">
                  <c:v>Pace August</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'Sales Data'!$AM$2:$AM$10</c:f>
              <c:strCache>
                <c:ptCount val="9"/>
                <c:pt idx="0">
                  <c:v>UltraMobile</c:v>
                </c:pt>
                <c:pt idx="1">
                  <c:v>LycaMobile</c:v>
                </c:pt>
                <c:pt idx="2">
                  <c:v>H20Wireless</c:v>
                </c:pt>
                <c:pt idx="3">
                  <c:v>SimpleMobile</c:v>
                </c:pt>
                <c:pt idx="4">
                  <c:v>Tmobile</c:v>
                </c:pt>
                <c:pt idx="5">
                  <c:v>Brand New Phone</c:v>
                </c:pt>
                <c:pt idx="6">
                  <c:v>Sale of Refurbished Phone</c:v>
                </c:pt>
                <c:pt idx="7">
                  <c:v>Software Service</c:v>
                </c:pt>
                <c:pt idx="8">
                  <c:v>TV Box</c:v>
                </c:pt>
              </c:strCache>
            </c:strRef>
          </c:cat>
          <c:val>
            <c:numRef>
              <c:f>'Sales Data'!$AN$2:$AN$10</c:f>
              <c:numCache>
                <c:formatCode>0.0%</c:formatCode>
                <c:ptCount val="9"/>
                <c:pt idx="0">
                  <c:v>1.1000000000000001</c:v>
                </c:pt>
                <c:pt idx="1">
                  <c:v>1</c:v>
                </c:pt>
                <c:pt idx="2">
                  <c:v>1</c:v>
                </c:pt>
                <c:pt idx="3">
                  <c:v>0</c:v>
                </c:pt>
                <c:pt idx="4">
                  <c:v>0.8</c:v>
                </c:pt>
                <c:pt idx="5">
                  <c:v>0.9</c:v>
                </c:pt>
                <c:pt idx="6">
                  <c:v>1.4</c:v>
                </c:pt>
                <c:pt idx="7">
                  <c:v>0.7</c:v>
                </c:pt>
                <c:pt idx="8">
                  <c:v>1.6</c:v>
                </c:pt>
              </c:numCache>
            </c:numRef>
          </c:val>
          <c:extLst>
            <c:ext xmlns:c16="http://schemas.microsoft.com/office/drawing/2014/chart" uri="{C3380CC4-5D6E-409C-BE32-E72D297353CC}">
              <c16:uniqueId val="{00000000-0FAF-4C5B-B759-B61FFC7BC958}"/>
            </c:ext>
          </c:extLst>
        </c:ser>
        <c:ser>
          <c:idx val="1"/>
          <c:order val="1"/>
          <c:tx>
            <c:strRef>
              <c:f>'Sales Data'!$AQ$1</c:f>
              <c:strCache>
                <c:ptCount val="1"/>
                <c:pt idx="0">
                  <c:v>Pace September</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'Sales Data'!$AM$2:$AM$10</c:f>
              <c:strCache>
                <c:ptCount val="9"/>
                <c:pt idx="0">
                  <c:v>UltraMobile</c:v>
                </c:pt>
                <c:pt idx="1">
                  <c:v>LycaMobile</c:v>
                </c:pt>
                <c:pt idx="2">
                  <c:v>H20Wireless</c:v>
                </c:pt>
                <c:pt idx="3">
                  <c:v>SimpleMobile</c:v>
                </c:pt>
                <c:pt idx="4">
                  <c:v>Tmobile</c:v>
                </c:pt>
                <c:pt idx="5">
                  <c:v>Brand New Phone</c:v>
                </c:pt>
                <c:pt idx="6">
                  <c:v>Sale of Refurbished Phone</c:v>
                </c:pt>
                <c:pt idx="7">
                  <c:v>Software Service</c:v>
                </c:pt>
                <c:pt idx="8">
                  <c:v>TV Box</c:v>
                </c:pt>
              </c:strCache>
            </c:strRef>
          </c:cat>
          <c:val>
            <c:numRef>
              <c:f>'Sales Data'!$AQ$2:$AQ$10</c:f>
              <c:numCache>
                <c:formatCode>0.0%</c:formatCode>
                <c:ptCount val="9"/>
                <c:pt idx="0">
                  <c:v>1.45</c:v>
                </c:pt>
                <c:pt idx="1">
                  <c:v>2.3333333333333335</c:v>
                </c:pt>
                <c:pt idx="2">
                  <c:v>1.3333333333333333</c:v>
                </c:pt>
                <c:pt idx="3">
                  <c:v>1</c:v>
                </c:pt>
                <c:pt idx="4">
                  <c:v>1</c:v>
                </c:pt>
                <c:pt idx="5">
                  <c:v>1.0833333333333333</c:v>
                </c:pt>
                <c:pt idx="6">
                  <c:v>2.3333333333333335</c:v>
                </c:pt>
                <c:pt idx="7">
                  <c:v>1.1142857142857143</c:v>
                </c:pt>
                <c:pt idx="8">
                  <c:v>3</c:v>
                </c:pt>
              </c:numCache>
            </c:numRef>
          </c:val>
          <c:extLst>
            <c:ext xmlns:c16="http://schemas.microsoft.com/office/drawing/2014/chart" uri="{C3380CC4-5D6E-409C-BE32-E72D297353CC}">
              <c16:uniqueId val="{00000001-0FAF-4C5B-B759-B61FFC7BC958}"/>
            </c:ext>
          </c:extLst>
        </c:ser>
        <c:ser>
          <c:idx val="2"/>
          <c:order val="2"/>
          <c:tx>
            <c:strRef>
              <c:f>'Sales Data'!$AT$1</c:f>
              <c:strCache>
                <c:ptCount val="1"/>
                <c:pt idx="0">
                  <c:v>Pace October</c:v>
                </c:pt>
              </c:strCache>
            </c:strRef>
          </c:tx>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'Sales Data'!$AM$2:$AM$10</c:f>
              <c:strCache>
                <c:ptCount val="9"/>
                <c:pt idx="0">
                  <c:v>UltraMobile</c:v>
                </c:pt>
                <c:pt idx="1">
                  <c:v>LycaMobile</c:v>
                </c:pt>
                <c:pt idx="2">
                  <c:v>H20Wireless</c:v>
                </c:pt>
                <c:pt idx="3">
                  <c:v>SimpleMobile</c:v>
                </c:pt>
                <c:pt idx="4">
                  <c:v>Tmobile</c:v>
                </c:pt>
                <c:pt idx="5">
                  <c:v>Brand New Phone</c:v>
                </c:pt>
                <c:pt idx="6">
                  <c:v>Sale of Refurbished Phone</c:v>
                </c:pt>
                <c:pt idx="7">
                  <c:v>Software Service</c:v>
                </c:pt>
                <c:pt idx="8">
                  <c:v>TV Box</c:v>
                </c:pt>
              </c:strCache>
            </c:strRef>
          </c:cat>
          <c:val>
            <c:numRef>
              <c:f>'Sales Data'!$AT$2:$AT$10</c:f>
              <c:numCache>
                <c:formatCode>0.0%</c:formatCode>
                <c:ptCount val="9"/>
                <c:pt idx="0">
                  <c:v>1.55</c:v>
                </c:pt>
                <c:pt idx="1">
                  <c:v>2.5499999999999998</c:v>
                </c:pt>
                <c:pt idx="2">
                  <c:v>1</c:v>
                </c:pt>
                <c:pt idx="3">
                  <c:v>5</c:v>
                </c:pt>
                <c:pt idx="4">
                  <c:v>1.5</c:v>
                </c:pt>
                <c:pt idx="5">
                  <c:v>1.3571428571428572</c:v>
                </c:pt>
                <c:pt idx="6">
                  <c:v>1.45</c:v>
                </c:pt>
                <c:pt idx="7">
                  <c:v>1.375</c:v>
                </c:pt>
                <c:pt idx="8">
                  <c:v>1.4</c:v>
                </c:pt>
              </c:numCache>
            </c:numRef>
          </c:val>
          <c:extLst>
            <c:ext xmlns:c16="http://schemas.microsoft.com/office/drawing/2014/chart" uri="{C3380CC4-5D6E-409C-BE32-E72D297353CC}">
              <c16:uniqueId val="{00000002-0FAF-4C5B-B759-B61FFC7BC958}"/>
            </c:ext>
          </c:extLst>
        </c:ser>
        <c:ser>
          <c:idx val="3"/>
          <c:order val="3"/>
          <c:tx>
            <c:strRef>
              <c:f>'Sales Data'!$AW$1</c:f>
              <c:strCache>
                <c:ptCount val="1"/>
                <c:pt idx="0">
                  <c:v>Pace November</c:v>
                </c:pt>
              </c:strCache>
            </c:strRef>
          </c:tx>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'Sales Data'!$AM$2:$AM$10</c:f>
              <c:strCache>
                <c:ptCount val="9"/>
                <c:pt idx="0">
                  <c:v>UltraMobile</c:v>
                </c:pt>
                <c:pt idx="1">
                  <c:v>LycaMobile</c:v>
                </c:pt>
                <c:pt idx="2">
                  <c:v>H20Wireless</c:v>
                </c:pt>
                <c:pt idx="3">
                  <c:v>SimpleMobile</c:v>
                </c:pt>
                <c:pt idx="4">
                  <c:v>Tmobile</c:v>
                </c:pt>
                <c:pt idx="5">
                  <c:v>Brand New Phone</c:v>
                </c:pt>
                <c:pt idx="6">
                  <c:v>Sale of Refurbished Phone</c:v>
                </c:pt>
                <c:pt idx="7">
                  <c:v>Software Service</c:v>
                </c:pt>
                <c:pt idx="8">
                  <c:v>TV Box</c:v>
                </c:pt>
              </c:strCache>
            </c:strRef>
          </c:cat>
          <c:val>
            <c:numRef>
              <c:f>'Sales Data'!$AW$2:$AW$10</c:f>
              <c:numCache>
                <c:formatCode>0.0%</c:formatCode>
                <c:ptCount val="9"/>
                <c:pt idx="0">
                  <c:v>1.5</c:v>
                </c:pt>
                <c:pt idx="1">
                  <c:v>2.4</c:v>
                </c:pt>
                <c:pt idx="2">
                  <c:v>0.8</c:v>
                </c:pt>
                <c:pt idx="3">
                  <c:v>0</c:v>
                </c:pt>
                <c:pt idx="4">
                  <c:v>1.2</c:v>
                </c:pt>
                <c:pt idx="5">
                  <c:v>0.875</c:v>
                </c:pt>
                <c:pt idx="6">
                  <c:v>1.28</c:v>
                </c:pt>
                <c:pt idx="7">
                  <c:v>0.97777777777777775</c:v>
                </c:pt>
                <c:pt idx="8">
                  <c:v>1.2</c:v>
                </c:pt>
              </c:numCache>
            </c:numRef>
          </c:val>
          <c:extLst>
            <c:ext xmlns:c16="http://schemas.microsoft.com/office/drawing/2014/chart" uri="{C3380CC4-5D6E-409C-BE32-E72D297353CC}">
              <c16:uniqueId val="{00000003-0FAF-4C5B-B759-B61FFC7BC958}"/>
            </c:ext>
          </c:extLst>
        </c:ser>
        <c:dLbls>
          <c:showLegendKey val="0"/>
          <c:showVal val="0"/>
          <c:showCatName val="0"/>
          <c:showSerName val="0"/>
          <c:showPercent val="0"/>
          <c:showBubbleSize val="0"/>
        </c:dLbls>
        <c:gapWidth val="100"/>
        <c:overlap val="-24"/>
        <c:axId val="578674735"/>
        <c:axId val="581898015"/>
      </c:barChart>
      <c:catAx>
        <c:axId val="578674735"/>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581898015"/>
        <c:crosses val="autoZero"/>
        <c:auto val="1"/>
        <c:lblAlgn val="ctr"/>
        <c:lblOffset val="100"/>
        <c:noMultiLvlLbl val="0"/>
      </c:catAx>
      <c:valAx>
        <c:axId val="581898015"/>
        <c:scaling>
          <c:orientation val="minMax"/>
        </c:scaling>
        <c:delete val="0"/>
        <c:axPos val="l"/>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578674735"/>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_xlchart.v1.1</cx:f>
      </cx:numDim>
    </cx:data>
  </cx:chartData>
  <cx:chart>
    <cx:title pos="t" align="ctr" overlay="0">
      <cx:tx>
        <cx:txData>
          <cx:v>Profit Ratio by Company</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Profit Ratio by Company</a:t>
          </a:r>
        </a:p>
      </cx:txPr>
    </cx:title>
    <cx:plotArea>
      <cx:plotAreaRegion>
        <cx:series layoutId="treemap" uniqueId="{9CA8A888-316F-407E-81B9-BDFBBD13BA3A}">
          <cx:dataLabels pos="inEnd">
            <cx:visibility seriesName="0" categoryName="1" value="1"/>
            <cx:separator>
</cx:separator>
          </cx:dataLabels>
          <cx:dataId val="0"/>
          <cx:layoutPr>
            <cx:parentLabelLayout val="overlapping"/>
          </cx:layoutPr>
        </cx:series>
      </cx:plotAreaRegion>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_xlchart.v1.2</cx:f>
      </cx:strDim>
      <cx:numDim type="size">
        <cx:f>_xlchart.v1.3</cx:f>
      </cx:numDim>
    </cx:data>
  </cx:chartData>
  <cx:chart>
    <cx:title pos="t" align="ctr" overlay="0">
      <cx:tx>
        <cx:txData>
          <cx:v>Profit Ratio by Company</cx:v>
        </cx:txData>
      </cx:tx>
      <cx:txPr>
        <a:bodyPr spcFirstLastPara="1" vertOverflow="ellipsis" horzOverflow="overflow" wrap="square" lIns="0" tIns="0" rIns="0" bIns="0" anchor="ctr" anchorCtr="1"/>
        <a:lstStyle/>
        <a:p>
          <a:pPr algn="ctr" rtl="0">
            <a:defRPr/>
          </a:pPr>
          <a:r>
            <a:rPr lang="en-US" sz="1400" b="0" i="0" u="none" strike="noStrike" baseline="0">
              <a:solidFill>
                <a:schemeClr val="bg1"/>
              </a:solidFill>
              <a:latin typeface="Calibri" panose="020F0502020204030204"/>
            </a:rPr>
            <a:t>Profit Ratio by Company</a:t>
          </a:r>
        </a:p>
      </cx:txPr>
    </cx:title>
    <cx:plotArea>
      <cx:plotAreaRegion>
        <cx:series layoutId="treemap" uniqueId="{9CA8A888-316F-407E-81B9-BDFBBD13BA3A}">
          <cx:dataLabels pos="inEnd">
            <cx:txPr>
              <a:bodyPr spcFirstLastPara="1" vertOverflow="ellipsis" horzOverflow="overflow" wrap="square" lIns="0" tIns="0" rIns="0" bIns="0" anchor="ctr" anchorCtr="1"/>
              <a:lstStyle/>
              <a:p>
                <a:pPr algn="ctr" rtl="0">
                  <a:defRPr sz="1200"/>
                </a:pPr>
                <a:endParaRPr lang="en-US" sz="1200" b="0" i="0" u="none" strike="noStrike" baseline="0">
                  <a:solidFill>
                    <a:sysClr val="window" lastClr="FFFFFF">
                      <a:lumMod val="95000"/>
                    </a:sysClr>
                  </a:solidFill>
                  <a:latin typeface="Calibri" panose="020F0502020204030204"/>
                </a:endParaRPr>
              </a:p>
            </cx:txPr>
            <cx:visibility seriesName="0" categoryName="1" value="1"/>
            <cx:separator>
</cx:separator>
            <cx:dataLabel idx="7">
              <cx:txPr>
                <a:bodyPr spcFirstLastPara="1" vertOverflow="ellipsis" horzOverflow="overflow" wrap="square" lIns="0" tIns="0" rIns="0" bIns="0" anchor="ctr" anchorCtr="1"/>
                <a:lstStyle/>
                <a:p>
                  <a:pPr algn="ctr" rtl="0">
                    <a:defRPr>
                      <a:solidFill>
                        <a:schemeClr val="bg2">
                          <a:lumMod val="25000"/>
                        </a:schemeClr>
                      </a:solidFill>
                    </a:defRPr>
                  </a:pPr>
                  <a:r>
                    <a:rPr lang="en-US" sz="1200" b="0" i="0" u="none" strike="noStrike" baseline="0">
                      <a:solidFill>
                        <a:schemeClr val="bg2">
                          <a:lumMod val="25000"/>
                        </a:schemeClr>
                      </a:solidFill>
                      <a:latin typeface="Calibri" panose="020F0502020204030204"/>
                    </a:rPr>
                    <a:t>H20
3.36%</a:t>
                  </a:r>
                </a:p>
              </cx:txPr>
            </cx:dataLabel>
            <cx:dataLabel idx="8">
              <cx:txPr>
                <a:bodyPr spcFirstLastPara="1" vertOverflow="ellipsis" horzOverflow="overflow" wrap="square" lIns="0" tIns="0" rIns="0" bIns="0" anchor="ctr" anchorCtr="1"/>
                <a:lstStyle/>
                <a:p>
                  <a:pPr algn="ctr" rtl="0">
                    <a:defRPr>
                      <a:solidFill>
                        <a:schemeClr val="bg2">
                          <a:lumMod val="25000"/>
                        </a:schemeClr>
                      </a:solidFill>
                    </a:defRPr>
                  </a:pPr>
                  <a:r>
                    <a:rPr lang="en-US" sz="1200" b="0" i="0" u="none" strike="noStrike" baseline="0">
                      <a:solidFill>
                        <a:schemeClr val="bg2">
                          <a:lumMod val="25000"/>
                        </a:schemeClr>
                      </a:solidFill>
                      <a:latin typeface="Calibri" panose="020F0502020204030204"/>
                    </a:rPr>
                    <a:t>TMobile
2.59%</a:t>
                  </a:r>
                </a:p>
              </cx:txPr>
            </cx:dataLabel>
            <cx:dataLabel idx="9">
              <cx:txPr>
                <a:bodyPr spcFirstLastPara="1" vertOverflow="ellipsis" horzOverflow="overflow" wrap="square" lIns="0" tIns="0" rIns="0" bIns="0" anchor="ctr" anchorCtr="1"/>
                <a:lstStyle/>
                <a:p>
                  <a:pPr algn="ctr" rtl="0">
                    <a:defRPr>
                      <a:solidFill>
                        <a:schemeClr val="bg2">
                          <a:lumMod val="25000"/>
                        </a:schemeClr>
                      </a:solidFill>
                    </a:defRPr>
                  </a:pPr>
                  <a:r>
                    <a:rPr lang="en-US" sz="1200" b="0" i="0" u="none" strike="noStrike" baseline="0">
                      <a:solidFill>
                        <a:schemeClr val="bg2">
                          <a:lumMod val="25000"/>
                        </a:schemeClr>
                      </a:solidFill>
                      <a:latin typeface="Calibri" panose="020F0502020204030204"/>
                    </a:rPr>
                    <a:t>Unblock
2.11%</a:t>
                  </a:r>
                </a:p>
              </cx:txPr>
            </cx:dataLabel>
          </cx:dataLabels>
          <cx:dataId val="0"/>
          <cx:layoutPr>
            <cx:parentLabelLayout val="overlapping"/>
          </cx:layoutPr>
        </cx:series>
      </cx:plotAreaRegion>
    </cx:plotArea>
  </cx:chart>
</cx:chartSpace>
</file>

<file path=xl/charts/colors1.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withinLinear" id="14">
  <a:schemeClr val="accent1"/>
</cs:colorStyle>
</file>

<file path=xl/charts/colors16.xml><?xml version="1.0" encoding="utf-8"?>
<cs:colorStyle xmlns:cs="http://schemas.microsoft.com/office/drawing/2012/chartStyle" xmlns:a="http://schemas.openxmlformats.org/drawingml/2006/main" meth="withinLinear" id="14">
  <a:schemeClr val="accent1"/>
</cs:colorStyle>
</file>

<file path=xl/charts/colors17.xml><?xml version="1.0" encoding="utf-8"?>
<cs:colorStyle xmlns:cs="http://schemas.microsoft.com/office/drawing/2012/chartStyle" xmlns:a="http://schemas.openxmlformats.org/drawingml/2006/main" meth="withinLinear" id="14">
  <a:schemeClr val="accent1"/>
</cs:colorStyle>
</file>

<file path=xl/charts/colors18.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5.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7.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8.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3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lt1">
            <a:lumMod val="95000"/>
            <a:alpha val="1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1.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2.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3.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4.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5.xml><?xml version="1.0" encoding="utf-8"?>
<cs:chartStyle xmlns:cs="http://schemas.microsoft.com/office/drawing/2012/chartStyle" xmlns:a="http://schemas.openxmlformats.org/drawingml/2006/main" id="23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lt1">
            <a:lumMod val="95000"/>
            <a:alpha val="1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6.xml><?xml version="1.0" encoding="utf-8"?>
<cs:chartStyle xmlns:cs="http://schemas.microsoft.com/office/drawing/2012/chartStyle" xmlns:a="http://schemas.openxmlformats.org/drawingml/2006/main" id="415">
  <cs:axisTitle>
    <cs:lnRef idx="0"/>
    <cs:fillRef idx="0"/>
    <cs:effectRef idx="0"/>
    <cs:fontRef idx="minor">
      <a:schemeClr val="lt1">
        <a:lumMod val="95000"/>
      </a:schemeClr>
    </cs:fontRef>
    <cs:spPr>
      <a:solidFill>
        <a:schemeClr val="bg1">
          <a:lumMod val="65000"/>
        </a:schemeClr>
      </a:solidFill>
      <a:ln>
        <a:solidFill>
          <a:schemeClr val="tx1"/>
        </a:solidFill>
      </a:ln>
    </cs:spPr>
    <cs:defRPr sz="900"/>
  </cs:axisTitle>
  <cs:categoryAxis>
    <cs:lnRef idx="0"/>
    <cs:fillRef idx="0"/>
    <cs:effectRef idx="0"/>
    <cs:fontRef idx="minor">
      <a:schemeClr val="lt1">
        <a:lumMod val="95000"/>
      </a:schemeClr>
    </cs:fontRef>
    <cs:spPr>
      <a:ln w="12700" cap="flat" cmpd="sng" algn="ctr">
        <a:solidFill>
          <a:schemeClr val="lt1">
            <a:lumMod val="95000"/>
            <a:alpha val="54000"/>
          </a:schemeClr>
        </a:solidFill>
        <a:round/>
      </a:ln>
    </cs:spPr>
    <cs:defRPr sz="9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cs:chartArea>
  <cs:dataLabel>
    <cs:lnRef idx="0"/>
    <cs:fillRef idx="0"/>
    <cs:effectRef idx="0"/>
    <cs:fontRef idx="minor">
      <a:schemeClr val="lt1">
        <a:lumMod val="9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lt1"/>
    </cs:fontRef>
    <cs:spPr>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ln>
        <a:solidFill>
          <a:schemeClr val="tx1"/>
        </a:solidFill>
      </a:ln>
    </cs:spPr>
  </cs:dataPoint>
  <cs:dataPoint3D>
    <cs:lnRef idx="0"/>
    <cs:fillRef idx="0">
      <cs:styleClr val="auto"/>
    </cs:fillRef>
    <cs:effectRef idx="0"/>
    <cs:fontRef idx="minor">
      <a:schemeClr val="lt1"/>
    </cs:fontRef>
    <cs:spPr>
      <a:solidFill>
        <a:schemeClr val="phClr"/>
      </a:solidFill>
    </cs:spPr>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fillRef idx="0">
      <cs:styleClr val="auto"/>
    </cs:fillRef>
    <cs:effectRef idx="0"/>
    <cs:fontRef idx="minor">
      <a:schemeClr val="lt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lt1"/>
    </cs:fontRef>
    <cs:spPr>
      <a:ln w="28575" cap="rnd">
        <a:solidFill>
          <a:schemeClr val="phClr"/>
        </a:solidFill>
        <a:round/>
      </a:ln>
    </cs:spPr>
  </cs:dataPointWireframe>
  <cs:dataTable>
    <cs:lnRef idx="0"/>
    <cs:fillRef idx="0"/>
    <cs:effectRef idx="0"/>
    <cs:fontRef idx="minor">
      <a:schemeClr val="lt1">
        <a:lumMod val="95000"/>
      </a:schemeClr>
    </cs:fontRef>
    <cs:spPr>
      <a:ln w="9525">
        <a:solidFill>
          <a:schemeClr val="lt1">
            <a:lumMod val="95000"/>
            <a:alpha val="54000"/>
          </a:schemeClr>
        </a:solidFill>
      </a:ln>
    </cs:spPr>
    <cs:defRPr sz="9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10000"/>
            <a:lumOff val="1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95000"/>
      </a:schemeClr>
    </cs:fontRef>
    <cs:defRPr sz="9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95000"/>
      </a:schemeClr>
    </cs:fontRef>
    <cs:spPr>
      <a:ln w="12700" cap="flat" cmpd="sng" algn="ctr">
        <a:solidFill>
          <a:schemeClr val="lt1">
            <a:lumMod val="95000"/>
            <a:alpha val="54000"/>
          </a:schemeClr>
        </a:solidFill>
        <a:round/>
      </a:ln>
    </cs:spPr>
    <cs:defRPr sz="900"/>
  </cs:seriesAxis>
  <cs:seriesLine>
    <cs:lnRef idx="0"/>
    <cs:fillRef idx="0"/>
    <cs:effectRef idx="0"/>
    <cs:fontRef idx="minor">
      <a:schemeClr val="lt1"/>
    </cs:fontRef>
    <cs:spPr>
      <a:ln w="9525" cap="flat">
        <a:solidFill>
          <a:srgbClr val="D9D9D9"/>
        </a:solidFill>
        <a:round/>
      </a:ln>
    </cs:spPr>
  </cs:seriesLine>
  <cs:title>
    <cs:lnRef idx="0"/>
    <cs:fillRef idx="0"/>
    <cs:effectRef idx="0"/>
    <cs:fontRef idx="minor">
      <a:schemeClr val="lt1">
        <a:lumMod val="95000"/>
      </a:schemeClr>
    </cs:fontRef>
    <cs:defRPr sz="1600" b="1" spc="10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prstDash val="sysDash"/>
      </a:ln>
    </cs:spPr>
  </cs:trendline>
  <cs:trendlineLabel>
    <cs:lnRef idx="0"/>
    <cs:fillRef idx="0"/>
    <cs:effectRef idx="0"/>
    <cs:fontRef idx="minor">
      <a:schemeClr val="lt1">
        <a:lumMod val="95000"/>
      </a:schemeClr>
    </cs:fontRef>
    <cs:defRPr sz="9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95000"/>
      </a:schemeClr>
    </cs:fontRef>
    <cs:defRPr sz="900"/>
  </cs:valueAxis>
  <cs:wall>
    <cs:lnRef idx="0"/>
    <cs:fillRef idx="0"/>
    <cs:effectRef idx="0"/>
    <cs:fontRef idx="minor">
      <a:schemeClr val="lt1"/>
    </cs:fontRef>
  </cs:wall>
</cs:chartStyle>
</file>

<file path=xl/charts/style17.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18.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microsoft.com/office/2014/relationships/chartEx" Target="../charts/chartEx1.xml"/></Relationships>
</file>

<file path=xl/drawings/_rels/drawing5.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 Id="rId4" Type="http://schemas.openxmlformats.org/officeDocument/2006/relationships/chart" Target="../charts/chart7.xml"/></Relationships>
</file>

<file path=xl/drawings/_rels/drawing10.xml.rels><?xml version="1.0" encoding="UTF-8" standalone="yes"?>
<Relationships xmlns="http://schemas.openxmlformats.org/package/2006/relationships"><Relationship Id="rId1" Type="http://schemas.openxmlformats.org/officeDocument/2006/relationships/chart" Target="../charts/chart8.xml"/></Relationships>
</file>

<file path=xl/drawings/_rels/drawing11.xml.rels><?xml version="1.0" encoding="UTF-8" standalone="yes"?>
<Relationships xmlns="http://schemas.openxmlformats.org/package/2006/relationships"><Relationship Id="rId8" Type="http://schemas.openxmlformats.org/officeDocument/2006/relationships/image" Target="../media/image1.emf"/><Relationship Id="rId3" Type="http://schemas.openxmlformats.org/officeDocument/2006/relationships/chart" Target="../charts/chart11.xml"/><Relationship Id="rId7" Type="http://schemas.microsoft.com/office/2014/relationships/chartEx" Target="../charts/chartEx2.xml"/><Relationship Id="rId12" Type="http://schemas.openxmlformats.org/officeDocument/2006/relationships/hyperlink" Target="#'Sales Data'!A1"/><Relationship Id="rId2" Type="http://schemas.openxmlformats.org/officeDocument/2006/relationships/chart" Target="../charts/chart10.xml"/><Relationship Id="rId1" Type="http://schemas.openxmlformats.org/officeDocument/2006/relationships/chart" Target="../charts/chart9.xml"/><Relationship Id="rId6" Type="http://schemas.openxmlformats.org/officeDocument/2006/relationships/chart" Target="../charts/chart14.xml"/><Relationship Id="rId11" Type="http://schemas.openxmlformats.org/officeDocument/2006/relationships/hyperlink" Target="#Dashboard!A1"/><Relationship Id="rId5" Type="http://schemas.openxmlformats.org/officeDocument/2006/relationships/chart" Target="../charts/chart13.xml"/><Relationship Id="rId10" Type="http://schemas.openxmlformats.org/officeDocument/2006/relationships/chart" Target="../charts/chart16.xml"/><Relationship Id="rId4" Type="http://schemas.openxmlformats.org/officeDocument/2006/relationships/chart" Target="../charts/chart12.xml"/><Relationship Id="rId9" Type="http://schemas.openxmlformats.org/officeDocument/2006/relationships/chart" Target="../charts/chart15.xml"/></Relationships>
</file>

<file path=xl/drawings/drawing1.xml><?xml version="1.0" encoding="utf-8"?>
<xdr:wsDr xmlns:xdr="http://schemas.openxmlformats.org/drawingml/2006/spreadsheetDrawing" xmlns:a="http://schemas.openxmlformats.org/drawingml/2006/main">
  <xdr:twoCellAnchor>
    <xdr:from>
      <xdr:col>7</xdr:col>
      <xdr:colOff>0</xdr:colOff>
      <xdr:row>4</xdr:row>
      <xdr:rowOff>0</xdr:rowOff>
    </xdr:from>
    <xdr:to>
      <xdr:col>20</xdr:col>
      <xdr:colOff>0</xdr:colOff>
      <xdr:row>31</xdr:row>
      <xdr:rowOff>64294</xdr:rowOff>
    </xdr:to>
    <xdr:graphicFrame macro="">
      <xdr:nvGraphicFramePr>
        <xdr:cNvPr id="2" name="Chart 1">
          <a:extLst>
            <a:ext uri="{FF2B5EF4-FFF2-40B4-BE49-F238E27FC236}">
              <a16:creationId xmlns:a16="http://schemas.microsoft.com/office/drawing/2014/main" id="{90992CC4-B9A8-4563-BA8B-9B09A9D48A7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6</xdr:col>
      <xdr:colOff>300036</xdr:colOff>
      <xdr:row>3</xdr:row>
      <xdr:rowOff>9525</xdr:rowOff>
    </xdr:from>
    <xdr:to>
      <xdr:col>16</xdr:col>
      <xdr:colOff>123825</xdr:colOff>
      <xdr:row>25</xdr:row>
      <xdr:rowOff>0</xdr:rowOff>
    </xdr:to>
    <xdr:graphicFrame macro="">
      <xdr:nvGraphicFramePr>
        <xdr:cNvPr id="2" name="Chart 1">
          <a:extLst>
            <a:ext uri="{FF2B5EF4-FFF2-40B4-BE49-F238E27FC236}">
              <a16:creationId xmlns:a16="http://schemas.microsoft.com/office/drawing/2014/main" id="{C82EB452-971E-309F-4116-0DD96803857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4</xdr:col>
      <xdr:colOff>309561</xdr:colOff>
      <xdr:row>2</xdr:row>
      <xdr:rowOff>114300</xdr:rowOff>
    </xdr:from>
    <xdr:to>
      <xdr:col>15</xdr:col>
      <xdr:colOff>19050</xdr:colOff>
      <xdr:row>25</xdr:row>
      <xdr:rowOff>28575</xdr:rowOff>
    </xdr:to>
    <xdr:graphicFrame macro="">
      <xdr:nvGraphicFramePr>
        <xdr:cNvPr id="3" name="Chart 2">
          <a:extLst>
            <a:ext uri="{FF2B5EF4-FFF2-40B4-BE49-F238E27FC236}">
              <a16:creationId xmlns:a16="http://schemas.microsoft.com/office/drawing/2014/main" id="{2D8D1162-6A40-B406-4CE1-198F8262F1C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4</xdr:col>
      <xdr:colOff>304800</xdr:colOff>
      <xdr:row>13</xdr:row>
      <xdr:rowOff>161925</xdr:rowOff>
    </xdr:from>
    <xdr:to>
      <xdr:col>10</xdr:col>
      <xdr:colOff>390525</xdr:colOff>
      <xdr:row>34</xdr:row>
      <xdr:rowOff>114300</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EE2D5E79-43AE-C86D-6EE3-890B902D56A6}"/>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4714875" y="2762250"/>
              <a:ext cx="6000750" cy="41529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5.xml><?xml version="1.0" encoding="utf-8"?>
<xdr:wsDr xmlns:xdr="http://schemas.openxmlformats.org/drawingml/2006/spreadsheetDrawing" xmlns:a="http://schemas.openxmlformats.org/drawingml/2006/main">
  <xdr:twoCellAnchor>
    <xdr:from>
      <xdr:col>5</xdr:col>
      <xdr:colOff>661987</xdr:colOff>
      <xdr:row>0</xdr:row>
      <xdr:rowOff>9525</xdr:rowOff>
    </xdr:from>
    <xdr:to>
      <xdr:col>13</xdr:col>
      <xdr:colOff>523875</xdr:colOff>
      <xdr:row>16</xdr:row>
      <xdr:rowOff>9525</xdr:rowOff>
    </xdr:to>
    <xdr:graphicFrame macro="">
      <xdr:nvGraphicFramePr>
        <xdr:cNvPr id="3" name="Chart 2">
          <a:extLst>
            <a:ext uri="{FF2B5EF4-FFF2-40B4-BE49-F238E27FC236}">
              <a16:creationId xmlns:a16="http://schemas.microsoft.com/office/drawing/2014/main" id="{F1497AC2-202C-8E3D-593F-B171FB9A490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0</xdr:colOff>
      <xdr:row>18</xdr:row>
      <xdr:rowOff>0</xdr:rowOff>
    </xdr:from>
    <xdr:to>
      <xdr:col>13</xdr:col>
      <xdr:colOff>547688</xdr:colOff>
      <xdr:row>34</xdr:row>
      <xdr:rowOff>0</xdr:rowOff>
    </xdr:to>
    <xdr:graphicFrame macro="">
      <xdr:nvGraphicFramePr>
        <xdr:cNvPr id="5" name="Chart 4">
          <a:extLst>
            <a:ext uri="{FF2B5EF4-FFF2-40B4-BE49-F238E27FC236}">
              <a16:creationId xmlns:a16="http://schemas.microsoft.com/office/drawing/2014/main" id="{E8993AE1-905D-4B22-8388-FEEF4F274BB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14</xdr:col>
      <xdr:colOff>485775</xdr:colOff>
      <xdr:row>0</xdr:row>
      <xdr:rowOff>28575</xdr:rowOff>
    </xdr:from>
    <xdr:to>
      <xdr:col>22</xdr:col>
      <xdr:colOff>347663</xdr:colOff>
      <xdr:row>16</xdr:row>
      <xdr:rowOff>28575</xdr:rowOff>
    </xdr:to>
    <xdr:graphicFrame macro="">
      <xdr:nvGraphicFramePr>
        <xdr:cNvPr id="6" name="Chart 5">
          <a:extLst>
            <a:ext uri="{FF2B5EF4-FFF2-40B4-BE49-F238E27FC236}">
              <a16:creationId xmlns:a16="http://schemas.microsoft.com/office/drawing/2014/main" id="{4335CC4B-2BD4-4886-A914-C0CA6E090AB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15</xdr:col>
      <xdr:colOff>0</xdr:colOff>
      <xdr:row>18</xdr:row>
      <xdr:rowOff>0</xdr:rowOff>
    </xdr:from>
    <xdr:to>
      <xdr:col>22</xdr:col>
      <xdr:colOff>547688</xdr:colOff>
      <xdr:row>34</xdr:row>
      <xdr:rowOff>0</xdr:rowOff>
    </xdr:to>
    <xdr:graphicFrame macro="">
      <xdr:nvGraphicFramePr>
        <xdr:cNvPr id="7" name="Chart 6">
          <a:extLst>
            <a:ext uri="{FF2B5EF4-FFF2-40B4-BE49-F238E27FC236}">
              <a16:creationId xmlns:a16="http://schemas.microsoft.com/office/drawing/2014/main" id="{258D7783-0A92-4CCB-BDB8-6FC90521319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6.xml><?xml version="1.0" encoding="utf-8"?>
<c:userShapes xmlns:c="http://schemas.openxmlformats.org/drawingml/2006/chart">
  <cdr:relSizeAnchor xmlns:cdr="http://schemas.openxmlformats.org/drawingml/2006/chartDrawing">
    <cdr:from>
      <cdr:x>0.40873</cdr:x>
      <cdr:y>0.39286</cdr:y>
    </cdr:from>
    <cdr:to>
      <cdr:x>0.5886</cdr:x>
      <cdr:y>0.61905</cdr:y>
    </cdr:to>
    <cdr:sp macro="" textlink="">
      <cdr:nvSpPr>
        <cdr:cNvPr id="2" name="TextBox 1">
          <a:extLst xmlns:a="http://schemas.openxmlformats.org/drawingml/2006/main">
            <a:ext uri="{FF2B5EF4-FFF2-40B4-BE49-F238E27FC236}">
              <a16:creationId xmlns:a16="http://schemas.microsoft.com/office/drawing/2014/main" id="{051D8C58-4699-54BB-5E49-2D12E8C36071}"/>
            </a:ext>
          </a:extLst>
        </cdr:cNvPr>
        <cdr:cNvSpPr txBox="1"/>
      </cdr:nvSpPr>
      <cdr:spPr>
        <a:xfrm xmlns:a="http://schemas.openxmlformats.org/drawingml/2006/main">
          <a:off x="2185988" y="1257300"/>
          <a:ext cx="962025" cy="723900"/>
        </a:xfrm>
        <a:prstGeom xmlns:a="http://schemas.openxmlformats.org/drawingml/2006/main" prst="rect">
          <a:avLst/>
        </a:prstGeom>
      </cdr:spPr>
      <cdr:txBody>
        <a:bodyPr xmlns:a="http://schemas.openxmlformats.org/drawingml/2006/main" vertOverflow="clip" wrap="square" rtlCol="0" anchor="ctr"/>
        <a:lstStyle xmlns:a="http://schemas.openxmlformats.org/drawingml/2006/main"/>
        <a:p xmlns:a="http://schemas.openxmlformats.org/drawingml/2006/main">
          <a:pPr algn="ctr"/>
          <a:r>
            <a:rPr lang="en-US" sz="1400" b="1">
              <a:latin typeface="Arial" panose="020B0604020202020204" pitchFamily="34" charset="0"/>
              <a:cs typeface="Arial" panose="020B0604020202020204" pitchFamily="34" charset="0"/>
            </a:rPr>
            <a:t>55.56% KPI Finished</a:t>
          </a:r>
        </a:p>
      </cdr:txBody>
    </cdr:sp>
  </cdr:relSizeAnchor>
</c:userShapes>
</file>

<file path=xl/drawings/drawing7.xml><?xml version="1.0" encoding="utf-8"?>
<c:userShapes xmlns:c="http://schemas.openxmlformats.org/drawingml/2006/chart">
  <cdr:relSizeAnchor xmlns:cdr="http://schemas.openxmlformats.org/drawingml/2006/chartDrawing">
    <cdr:from>
      <cdr:x>0.40487</cdr:x>
      <cdr:y>0.39087</cdr:y>
    </cdr:from>
    <cdr:to>
      <cdr:x>0.58474</cdr:x>
      <cdr:y>0.61706</cdr:y>
    </cdr:to>
    <cdr:sp macro="" textlink="">
      <cdr:nvSpPr>
        <cdr:cNvPr id="2" name="TextBox 1">
          <a:extLst xmlns:a="http://schemas.openxmlformats.org/drawingml/2006/main">
            <a:ext uri="{FF2B5EF4-FFF2-40B4-BE49-F238E27FC236}">
              <a16:creationId xmlns:a16="http://schemas.microsoft.com/office/drawing/2014/main" id="{0D8D97E3-3D15-935E-3134-3D7E9861F48E}"/>
            </a:ext>
          </a:extLst>
        </cdr:cNvPr>
        <cdr:cNvSpPr txBox="1"/>
      </cdr:nvSpPr>
      <cdr:spPr>
        <a:xfrm xmlns:a="http://schemas.openxmlformats.org/drawingml/2006/main">
          <a:off x="2165350" y="1250950"/>
          <a:ext cx="962025" cy="723900"/>
        </a:xfrm>
        <a:prstGeom xmlns:a="http://schemas.openxmlformats.org/drawingml/2006/main" prst="rect">
          <a:avLst/>
        </a:prstGeom>
      </cdr:spPr>
      <cdr:txBody>
        <a:bodyPr xmlns:a="http://schemas.openxmlformats.org/drawingml/2006/main" wrap="square" rtlCol="0" anchor="ctr"/>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pPr algn="ctr"/>
          <a:r>
            <a:rPr lang="en-US" sz="1400" b="1">
              <a:latin typeface="Arial" panose="020B0604020202020204" pitchFamily="34" charset="0"/>
              <a:cs typeface="Arial" panose="020B0604020202020204" pitchFamily="34" charset="0"/>
            </a:rPr>
            <a:t>100% KPI Finished</a:t>
          </a:r>
        </a:p>
      </cdr:txBody>
    </cdr:sp>
  </cdr:relSizeAnchor>
</c:userShapes>
</file>

<file path=xl/drawings/drawing8.xml><?xml version="1.0" encoding="utf-8"?>
<c:userShapes xmlns:c="http://schemas.openxmlformats.org/drawingml/2006/chart">
  <cdr:relSizeAnchor xmlns:cdr="http://schemas.openxmlformats.org/drawingml/2006/chartDrawing">
    <cdr:from>
      <cdr:x>0.40843</cdr:x>
      <cdr:y>0.39683</cdr:y>
    </cdr:from>
    <cdr:to>
      <cdr:x>0.58831</cdr:x>
      <cdr:y>0.62302</cdr:y>
    </cdr:to>
    <cdr:sp macro="" textlink="">
      <cdr:nvSpPr>
        <cdr:cNvPr id="2" name="TextBox 1">
          <a:extLst xmlns:a="http://schemas.openxmlformats.org/drawingml/2006/main">
            <a:ext uri="{FF2B5EF4-FFF2-40B4-BE49-F238E27FC236}">
              <a16:creationId xmlns:a16="http://schemas.microsoft.com/office/drawing/2014/main" id="{0D8D97E3-3D15-935E-3134-3D7E9861F48E}"/>
            </a:ext>
          </a:extLst>
        </cdr:cNvPr>
        <cdr:cNvSpPr txBox="1"/>
      </cdr:nvSpPr>
      <cdr:spPr>
        <a:xfrm xmlns:a="http://schemas.openxmlformats.org/drawingml/2006/main">
          <a:off x="2184400" y="1270000"/>
          <a:ext cx="962025" cy="723900"/>
        </a:xfrm>
        <a:prstGeom xmlns:a="http://schemas.openxmlformats.org/drawingml/2006/main" prst="rect">
          <a:avLst/>
        </a:prstGeom>
      </cdr:spPr>
      <cdr:txBody>
        <a:bodyPr xmlns:a="http://schemas.openxmlformats.org/drawingml/2006/main" wrap="square" rtlCol="0" anchor="ctr"/>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pPr algn="ctr"/>
          <a:r>
            <a:rPr lang="en-US" sz="1400" b="1">
              <a:latin typeface="Arial" panose="020B0604020202020204" pitchFamily="34" charset="0"/>
              <a:cs typeface="Arial" panose="020B0604020202020204" pitchFamily="34" charset="0"/>
            </a:rPr>
            <a:t>100% KPI Finished</a:t>
          </a:r>
        </a:p>
      </cdr:txBody>
    </cdr:sp>
  </cdr:relSizeAnchor>
</c:userShapes>
</file>

<file path=xl/drawings/drawing9.xml><?xml version="1.0" encoding="utf-8"?>
<c:userShapes xmlns:c="http://schemas.openxmlformats.org/drawingml/2006/chart">
  <cdr:relSizeAnchor xmlns:cdr="http://schemas.openxmlformats.org/drawingml/2006/chartDrawing">
    <cdr:from>
      <cdr:x>0.41377</cdr:x>
      <cdr:y>0.36111</cdr:y>
    </cdr:from>
    <cdr:to>
      <cdr:x>0.59365</cdr:x>
      <cdr:y>0.63988</cdr:y>
    </cdr:to>
    <cdr:sp macro="" textlink="">
      <cdr:nvSpPr>
        <cdr:cNvPr id="2" name="TextBox 1">
          <a:extLst xmlns:a="http://schemas.openxmlformats.org/drawingml/2006/main">
            <a:ext uri="{FF2B5EF4-FFF2-40B4-BE49-F238E27FC236}">
              <a16:creationId xmlns:a16="http://schemas.microsoft.com/office/drawing/2014/main" id="{0D8D97E3-3D15-935E-3134-3D7E9861F48E}"/>
            </a:ext>
          </a:extLst>
        </cdr:cNvPr>
        <cdr:cNvSpPr txBox="1"/>
      </cdr:nvSpPr>
      <cdr:spPr>
        <a:xfrm xmlns:a="http://schemas.openxmlformats.org/drawingml/2006/main">
          <a:off x="2212975" y="1155699"/>
          <a:ext cx="962025" cy="892175"/>
        </a:xfrm>
        <a:prstGeom xmlns:a="http://schemas.openxmlformats.org/drawingml/2006/main" prst="rect">
          <a:avLst/>
        </a:prstGeom>
      </cdr:spPr>
      <cdr:txBody>
        <a:bodyPr xmlns:a="http://schemas.openxmlformats.org/drawingml/2006/main" wrap="square" rtlCol="0" anchor="ctr"/>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pPr algn="ctr"/>
          <a:r>
            <a:rPr lang="en-US" sz="1400" b="1">
              <a:latin typeface="Arial" panose="020B0604020202020204" pitchFamily="34" charset="0"/>
              <a:cs typeface="Arial" panose="020B0604020202020204" pitchFamily="34" charset="0"/>
            </a:rPr>
            <a:t>56%    KPI Finished</a:t>
          </a:r>
        </a:p>
      </cdr:txBody>
    </cdr:sp>
  </cdr:relSizeAnchor>
</c:userShapes>
</file>

<file path=xl/drawings/drawing10.xml><?xml version="1.0" encoding="utf-8"?>
<xdr:wsDr xmlns:xdr="http://schemas.openxmlformats.org/drawingml/2006/spreadsheetDrawing" xmlns:a="http://schemas.openxmlformats.org/drawingml/2006/main">
  <xdr:twoCellAnchor>
    <xdr:from>
      <xdr:col>3</xdr:col>
      <xdr:colOff>319085</xdr:colOff>
      <xdr:row>11</xdr:row>
      <xdr:rowOff>57149</xdr:rowOff>
    </xdr:from>
    <xdr:to>
      <xdr:col>17</xdr:col>
      <xdr:colOff>161924</xdr:colOff>
      <xdr:row>32</xdr:row>
      <xdr:rowOff>9525</xdr:rowOff>
    </xdr:to>
    <xdr:graphicFrame macro="">
      <xdr:nvGraphicFramePr>
        <xdr:cNvPr id="4" name="Chart 3">
          <a:extLst>
            <a:ext uri="{FF2B5EF4-FFF2-40B4-BE49-F238E27FC236}">
              <a16:creationId xmlns:a16="http://schemas.microsoft.com/office/drawing/2014/main" id="{6EFF2D8E-58AC-FB6E-91D6-BD5C5D2C0A9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1.xml><?xml version="1.0" encoding="utf-8"?>
<xdr:wsDr xmlns:xdr="http://schemas.openxmlformats.org/drawingml/2006/spreadsheetDrawing" xmlns:a="http://schemas.openxmlformats.org/drawingml/2006/main">
  <xdr:twoCellAnchor>
    <xdr:from>
      <xdr:col>0</xdr:col>
      <xdr:colOff>0</xdr:colOff>
      <xdr:row>17</xdr:row>
      <xdr:rowOff>76200</xdr:rowOff>
    </xdr:from>
    <xdr:to>
      <xdr:col>10</xdr:col>
      <xdr:colOff>233364</xdr:colOff>
      <xdr:row>39</xdr:row>
      <xdr:rowOff>66675</xdr:rowOff>
    </xdr:to>
    <xdr:graphicFrame macro="">
      <xdr:nvGraphicFramePr>
        <xdr:cNvPr id="3" name="Chart 2">
          <a:extLst>
            <a:ext uri="{FF2B5EF4-FFF2-40B4-BE49-F238E27FC236}">
              <a16:creationId xmlns:a16="http://schemas.microsoft.com/office/drawing/2014/main" id="{2C881F4E-9DD6-41F2-9227-4F4F5CADAC7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133349</xdr:colOff>
      <xdr:row>3</xdr:row>
      <xdr:rowOff>152399</xdr:rowOff>
    </xdr:from>
    <xdr:to>
      <xdr:col>10</xdr:col>
      <xdr:colOff>614362</xdr:colOff>
      <xdr:row>15</xdr:row>
      <xdr:rowOff>161925</xdr:rowOff>
    </xdr:to>
    <xdr:graphicFrame macro="">
      <xdr:nvGraphicFramePr>
        <xdr:cNvPr id="4" name="Chart 3">
          <a:extLst>
            <a:ext uri="{FF2B5EF4-FFF2-40B4-BE49-F238E27FC236}">
              <a16:creationId xmlns:a16="http://schemas.microsoft.com/office/drawing/2014/main" id="{03C4104E-0F9C-4D9D-840B-3D4AB471703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11</xdr:col>
      <xdr:colOff>128588</xdr:colOff>
      <xdr:row>3</xdr:row>
      <xdr:rowOff>152399</xdr:rowOff>
    </xdr:from>
    <xdr:to>
      <xdr:col>15</xdr:col>
      <xdr:colOff>609601</xdr:colOff>
      <xdr:row>15</xdr:row>
      <xdr:rowOff>161925</xdr:rowOff>
    </xdr:to>
    <xdr:graphicFrame macro="">
      <xdr:nvGraphicFramePr>
        <xdr:cNvPr id="5" name="Chart 4">
          <a:extLst>
            <a:ext uri="{FF2B5EF4-FFF2-40B4-BE49-F238E27FC236}">
              <a16:creationId xmlns:a16="http://schemas.microsoft.com/office/drawing/2014/main" id="{FDBAE626-6A33-4D96-8C39-DDF72540806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16</xdr:col>
      <xdr:colOff>47625</xdr:colOff>
      <xdr:row>3</xdr:row>
      <xdr:rowOff>133349</xdr:rowOff>
    </xdr:from>
    <xdr:to>
      <xdr:col>20</xdr:col>
      <xdr:colOff>528638</xdr:colOff>
      <xdr:row>15</xdr:row>
      <xdr:rowOff>142875</xdr:rowOff>
    </xdr:to>
    <xdr:graphicFrame macro="">
      <xdr:nvGraphicFramePr>
        <xdr:cNvPr id="6" name="Chart 5">
          <a:extLst>
            <a:ext uri="{FF2B5EF4-FFF2-40B4-BE49-F238E27FC236}">
              <a16:creationId xmlns:a16="http://schemas.microsoft.com/office/drawing/2014/main" id="{4A201008-124A-4E4A-93FD-B75AF88C641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21</xdr:col>
      <xdr:colOff>4762</xdr:colOff>
      <xdr:row>3</xdr:row>
      <xdr:rowOff>152399</xdr:rowOff>
    </xdr:from>
    <xdr:to>
      <xdr:col>25</xdr:col>
      <xdr:colOff>485775</xdr:colOff>
      <xdr:row>15</xdr:row>
      <xdr:rowOff>161925</xdr:rowOff>
    </xdr:to>
    <xdr:graphicFrame macro="">
      <xdr:nvGraphicFramePr>
        <xdr:cNvPr id="7" name="Chart 6">
          <a:extLst>
            <a:ext uri="{FF2B5EF4-FFF2-40B4-BE49-F238E27FC236}">
              <a16:creationId xmlns:a16="http://schemas.microsoft.com/office/drawing/2014/main" id="{AABFEA2D-17B2-4D32-96EA-0E7A4DF76FD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14</xdr:col>
      <xdr:colOff>442911</xdr:colOff>
      <xdr:row>17</xdr:row>
      <xdr:rowOff>76200</xdr:rowOff>
    </xdr:from>
    <xdr:to>
      <xdr:col>25</xdr:col>
      <xdr:colOff>485775</xdr:colOff>
      <xdr:row>39</xdr:row>
      <xdr:rowOff>66675</xdr:rowOff>
    </xdr:to>
    <xdr:graphicFrame macro="">
      <xdr:nvGraphicFramePr>
        <xdr:cNvPr id="8" name="Chart 7">
          <a:extLst>
            <a:ext uri="{FF2B5EF4-FFF2-40B4-BE49-F238E27FC236}">
              <a16:creationId xmlns:a16="http://schemas.microsoft.com/office/drawing/2014/main" id="{8147BDE4-3C89-49AC-9BBF-66391EFD83F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oneCellAnchor>
    <xdr:from>
      <xdr:col>0</xdr:col>
      <xdr:colOff>0</xdr:colOff>
      <xdr:row>0</xdr:row>
      <xdr:rowOff>25821</xdr:rowOff>
    </xdr:from>
    <xdr:ext cx="17640300" cy="593304"/>
    <xdr:sp macro="" textlink="">
      <xdr:nvSpPr>
        <xdr:cNvPr id="9" name="Rectangle 8">
          <a:extLst>
            <a:ext uri="{FF2B5EF4-FFF2-40B4-BE49-F238E27FC236}">
              <a16:creationId xmlns:a16="http://schemas.microsoft.com/office/drawing/2014/main" id="{F1ECD7E6-22E3-71E2-B6F9-468CC50A98DC}"/>
            </a:ext>
          </a:extLst>
        </xdr:cNvPr>
        <xdr:cNvSpPr/>
      </xdr:nvSpPr>
      <xdr:spPr>
        <a:xfrm>
          <a:off x="0" y="25821"/>
          <a:ext cx="17640300" cy="593304"/>
        </a:xfrm>
        <a:prstGeom prst="rect">
          <a:avLst/>
        </a:prstGeom>
        <a:noFill/>
      </xdr:spPr>
      <xdr:txBody>
        <a:bodyPr wrap="square" lIns="91440" tIns="45720" rIns="91440" bIns="45720">
          <a:spAutoFit/>
        </a:bodyPr>
        <a:lstStyle/>
        <a:p>
          <a:pPr algn="ctr"/>
          <a:r>
            <a:rPr lang="en-US" sz="3200" b="1" cap="none" spc="50">
              <a:ln w="0"/>
              <a:solidFill>
                <a:schemeClr val="bg2"/>
              </a:solidFill>
              <a:effectLst>
                <a:innerShdw blurRad="63500" dist="50800" dir="13500000">
                  <a:srgbClr val="000000">
                    <a:alpha val="50000"/>
                  </a:srgbClr>
                </a:innerShdw>
              </a:effectLst>
              <a:latin typeface="Arial" panose="020B0604020202020204" pitchFamily="34" charset="0"/>
              <a:cs typeface="Arial" panose="020B0604020202020204" pitchFamily="34" charset="0"/>
            </a:rPr>
            <a:t>Monthly</a:t>
          </a:r>
          <a:r>
            <a:rPr lang="en-US" sz="3200" b="1" cap="none" spc="50" baseline="0">
              <a:ln w="0"/>
              <a:solidFill>
                <a:schemeClr val="bg2"/>
              </a:solidFill>
              <a:effectLst>
                <a:innerShdw blurRad="63500" dist="50800" dir="13500000">
                  <a:srgbClr val="000000">
                    <a:alpha val="50000"/>
                  </a:srgbClr>
                </a:innerShdw>
              </a:effectLst>
              <a:latin typeface="Arial" panose="020B0604020202020204" pitchFamily="34" charset="0"/>
              <a:cs typeface="Arial" panose="020B0604020202020204" pitchFamily="34" charset="0"/>
            </a:rPr>
            <a:t> Wireless Service Business Performance Dashboard</a:t>
          </a:r>
          <a:endParaRPr lang="en-US" sz="3200" b="1" cap="none" spc="50">
            <a:ln w="0"/>
            <a:solidFill>
              <a:schemeClr val="bg2"/>
            </a:solidFill>
            <a:effectLst>
              <a:innerShdw blurRad="63500" dist="50800" dir="13500000">
                <a:srgbClr val="000000">
                  <a:alpha val="50000"/>
                </a:srgbClr>
              </a:innerShdw>
            </a:effectLst>
          </a:endParaRPr>
        </a:p>
      </xdr:txBody>
    </xdr:sp>
    <xdr:clientData/>
  </xdr:oneCellAnchor>
  <xdr:twoCellAnchor>
    <xdr:from>
      <xdr:col>0</xdr:col>
      <xdr:colOff>0</xdr:colOff>
      <xdr:row>41</xdr:row>
      <xdr:rowOff>0</xdr:rowOff>
    </xdr:from>
    <xdr:to>
      <xdr:col>10</xdr:col>
      <xdr:colOff>152401</xdr:colOff>
      <xdr:row>61</xdr:row>
      <xdr:rowOff>152400</xdr:rowOff>
    </xdr:to>
    <mc:AlternateContent xmlns:mc="http://schemas.openxmlformats.org/markup-compatibility/2006">
      <mc:Choice xmlns:cx1="http://schemas.microsoft.com/office/drawing/2015/9/8/chartex" Requires="cx1">
        <xdr:graphicFrame macro="">
          <xdr:nvGraphicFramePr>
            <xdr:cNvPr id="10" name="Chart 9">
              <a:extLst>
                <a:ext uri="{FF2B5EF4-FFF2-40B4-BE49-F238E27FC236}">
                  <a16:creationId xmlns:a16="http://schemas.microsoft.com/office/drawing/2014/main" id="{EDF51378-8BC5-4203-9694-C78DD5A893A2}"/>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7"/>
            </a:graphicData>
          </a:graphic>
        </xdr:graphicFrame>
      </mc:Choice>
      <mc:Fallback>
        <xdr:sp macro="" textlink="">
          <xdr:nvSpPr>
            <xdr:cNvPr id="0" name=""/>
            <xdr:cNvSpPr>
              <a:spLocks noTextEdit="1"/>
            </xdr:cNvSpPr>
          </xdr:nvSpPr>
          <xdr:spPr>
            <a:xfrm>
              <a:off x="0" y="8201025"/>
              <a:ext cx="7010401" cy="41529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editAs="oneCell">
    <xdr:from>
      <xdr:col>0</xdr:col>
      <xdr:colOff>319589</xdr:colOff>
      <xdr:row>65</xdr:row>
      <xdr:rowOff>85725</xdr:rowOff>
    </xdr:from>
    <xdr:to>
      <xdr:col>9</xdr:col>
      <xdr:colOff>233864</xdr:colOff>
      <xdr:row>74</xdr:row>
      <xdr:rowOff>95250</xdr:rowOff>
    </xdr:to>
    <xdr:pic>
      <xdr:nvPicPr>
        <xdr:cNvPr id="11" name="Picture 10">
          <a:extLst>
            <a:ext uri="{FF2B5EF4-FFF2-40B4-BE49-F238E27FC236}">
              <a16:creationId xmlns:a16="http://schemas.microsoft.com/office/drawing/2014/main" id="{DD5EE5EB-AF78-698D-D08B-44DD105CD72A}"/>
            </a:ext>
          </a:extLst>
        </xdr:cNvPr>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319589" y="13087350"/>
          <a:ext cx="6086475" cy="1809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11</xdr:col>
      <xdr:colOff>685118</xdr:colOff>
      <xdr:row>41</xdr:row>
      <xdr:rowOff>17690</xdr:rowOff>
    </xdr:from>
    <xdr:to>
      <xdr:col>25</xdr:col>
      <xdr:colOff>590550</xdr:colOff>
      <xdr:row>61</xdr:row>
      <xdr:rowOff>166008</xdr:rowOff>
    </xdr:to>
    <xdr:graphicFrame macro="">
      <xdr:nvGraphicFramePr>
        <xdr:cNvPr id="15" name="Chart 14">
          <a:extLst>
            <a:ext uri="{FF2B5EF4-FFF2-40B4-BE49-F238E27FC236}">
              <a16:creationId xmlns:a16="http://schemas.microsoft.com/office/drawing/2014/main" id="{52B6A885-AC98-4707-BCDF-D1C8933915C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11</xdr:col>
      <xdr:colOff>509588</xdr:colOff>
      <xdr:row>63</xdr:row>
      <xdr:rowOff>59532</xdr:rowOff>
    </xdr:from>
    <xdr:to>
      <xdr:col>25</xdr:col>
      <xdr:colOff>590550</xdr:colOff>
      <xdr:row>84</xdr:row>
      <xdr:rowOff>19051</xdr:rowOff>
    </xdr:to>
    <xdr:graphicFrame macro="">
      <xdr:nvGraphicFramePr>
        <xdr:cNvPr id="16" name="Chart 15">
          <a:extLst>
            <a:ext uri="{FF2B5EF4-FFF2-40B4-BE49-F238E27FC236}">
              <a16:creationId xmlns:a16="http://schemas.microsoft.com/office/drawing/2014/main" id="{02D36949-2F64-43F0-947A-6D42353EE80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1</xdr:col>
      <xdr:colOff>53068</xdr:colOff>
      <xdr:row>4</xdr:row>
      <xdr:rowOff>81642</xdr:rowOff>
    </xdr:from>
    <xdr:to>
      <xdr:col>3</xdr:col>
      <xdr:colOff>684440</xdr:colOff>
      <xdr:row>6</xdr:row>
      <xdr:rowOff>161925</xdr:rowOff>
    </xdr:to>
    <xdr:sp macro="" textlink="">
      <xdr:nvSpPr>
        <xdr:cNvPr id="2" name="Rectangle: Rounded Corners 1">
          <a:hlinkClick xmlns:r="http://schemas.openxmlformats.org/officeDocument/2006/relationships" r:id="rId11" tooltip="Go To Dashboard"/>
          <a:extLst>
            <a:ext uri="{FF2B5EF4-FFF2-40B4-BE49-F238E27FC236}">
              <a16:creationId xmlns:a16="http://schemas.microsoft.com/office/drawing/2014/main" id="{4CFCF1B1-BA42-61C9-207B-CD573F0EE19F}"/>
            </a:ext>
          </a:extLst>
        </xdr:cNvPr>
        <xdr:cNvSpPr/>
      </xdr:nvSpPr>
      <xdr:spPr>
        <a:xfrm>
          <a:off x="738868" y="881742"/>
          <a:ext cx="2002972" cy="480333"/>
        </a:xfrm>
        <a:prstGeom prst="roundRect">
          <a:avLst/>
        </a:prstGeom>
        <a:ln/>
      </xdr:spPr>
      <xdr:style>
        <a:lnRef idx="0">
          <a:schemeClr val="dk1"/>
        </a:lnRef>
        <a:fillRef idx="3">
          <a:schemeClr val="dk1"/>
        </a:fillRef>
        <a:effectRef idx="3">
          <a:schemeClr val="dk1"/>
        </a:effectRef>
        <a:fontRef idx="minor">
          <a:schemeClr val="lt1"/>
        </a:fontRef>
      </xdr:style>
      <xdr:txBody>
        <a:bodyPr vertOverflow="clip" horzOverflow="clip" rtlCol="0" anchor="t"/>
        <a:lstStyle/>
        <a:p>
          <a:pPr algn="ctr"/>
          <a:r>
            <a:rPr lang="en-US" sz="1800"/>
            <a:t>Dashboard</a:t>
          </a:r>
        </a:p>
      </xdr:txBody>
    </xdr:sp>
    <xdr:clientData/>
  </xdr:twoCellAnchor>
  <xdr:twoCellAnchor>
    <xdr:from>
      <xdr:col>1</xdr:col>
      <xdr:colOff>66675</xdr:colOff>
      <xdr:row>7</xdr:row>
      <xdr:rowOff>114300</xdr:rowOff>
    </xdr:from>
    <xdr:to>
      <xdr:col>4</xdr:col>
      <xdr:colOff>12247</xdr:colOff>
      <xdr:row>9</xdr:row>
      <xdr:rowOff>194583</xdr:rowOff>
    </xdr:to>
    <xdr:sp macro="" textlink="">
      <xdr:nvSpPr>
        <xdr:cNvPr id="12" name="Rectangle: Rounded Corners 11">
          <a:hlinkClick xmlns:r="http://schemas.openxmlformats.org/officeDocument/2006/relationships" r:id="rId12" tooltip="Go To Sales Data"/>
          <a:extLst>
            <a:ext uri="{FF2B5EF4-FFF2-40B4-BE49-F238E27FC236}">
              <a16:creationId xmlns:a16="http://schemas.microsoft.com/office/drawing/2014/main" id="{A1F34548-8272-42E1-A90D-591AEE7BEEDA}"/>
            </a:ext>
          </a:extLst>
        </xdr:cNvPr>
        <xdr:cNvSpPr/>
      </xdr:nvSpPr>
      <xdr:spPr>
        <a:xfrm>
          <a:off x="752475" y="1514475"/>
          <a:ext cx="2002972" cy="480333"/>
        </a:xfrm>
        <a:prstGeom prst="roundRect">
          <a:avLst/>
        </a:prstGeom>
        <a:ln/>
      </xdr:spPr>
      <xdr:style>
        <a:lnRef idx="0">
          <a:schemeClr val="dk1"/>
        </a:lnRef>
        <a:fillRef idx="3">
          <a:schemeClr val="dk1"/>
        </a:fillRef>
        <a:effectRef idx="3">
          <a:schemeClr val="dk1"/>
        </a:effectRef>
        <a:fontRef idx="minor">
          <a:schemeClr val="lt1"/>
        </a:fontRef>
      </xdr:style>
      <xdr:txBody>
        <a:bodyPr vertOverflow="clip" horzOverflow="clip" rtlCol="0" anchor="t"/>
        <a:lstStyle/>
        <a:p>
          <a:pPr algn="ctr"/>
          <a:r>
            <a:rPr lang="en-US" sz="1800"/>
            <a:t>Data</a:t>
          </a:r>
          <a:r>
            <a:rPr lang="en-US" sz="1800" baseline="0"/>
            <a:t> Values</a:t>
          </a:r>
          <a:endParaRPr lang="en-US" sz="1800"/>
        </a:p>
      </xdr:txBody>
    </xdr:sp>
    <xdr:clientData/>
  </xdr:twoCellAnchor>
  <xdr:twoCellAnchor editAs="oneCell">
    <xdr:from>
      <xdr:col>11</xdr:col>
      <xdr:colOff>114300</xdr:colOff>
      <xdr:row>20</xdr:row>
      <xdr:rowOff>0</xdr:rowOff>
    </xdr:from>
    <xdr:to>
      <xdr:col>13</xdr:col>
      <xdr:colOff>571500</xdr:colOff>
      <xdr:row>33</xdr:row>
      <xdr:rowOff>66675</xdr:rowOff>
    </xdr:to>
    <mc:AlternateContent xmlns:mc="http://schemas.openxmlformats.org/markup-compatibility/2006" xmlns:a14="http://schemas.microsoft.com/office/drawing/2010/main">
      <mc:Choice Requires="a14">
        <xdr:graphicFrame macro="">
          <xdr:nvGraphicFramePr>
            <xdr:cNvPr id="13" name="Category">
              <a:extLst>
                <a:ext uri="{FF2B5EF4-FFF2-40B4-BE49-F238E27FC236}">
                  <a16:creationId xmlns:a16="http://schemas.microsoft.com/office/drawing/2014/main" id="{828DFC0F-DD4C-3376-9F56-83760E2CC450}"/>
                </a:ext>
              </a:extLst>
            </xdr:cNvPr>
            <xdr:cNvGraphicFramePr/>
          </xdr:nvGraphicFramePr>
          <xdr:xfrm>
            <a:off x="0" y="0"/>
            <a:ext cx="0" cy="0"/>
          </xdr:xfrm>
          <a:graphic>
            <a:graphicData uri="http://schemas.microsoft.com/office/drawing/2010/slicer">
              <sle:slicer xmlns:sle="http://schemas.microsoft.com/office/drawing/2010/slicer" name="Category"/>
            </a:graphicData>
          </a:graphic>
        </xdr:graphicFrame>
      </mc:Choice>
      <mc:Fallback xmlns="">
        <xdr:sp macro="" textlink="">
          <xdr:nvSpPr>
            <xdr:cNvPr id="0" name=""/>
            <xdr:cNvSpPr>
              <a:spLocks noTextEdit="1"/>
            </xdr:cNvSpPr>
          </xdr:nvSpPr>
          <xdr:spPr>
            <a:xfrm>
              <a:off x="7658100" y="4000500"/>
              <a:ext cx="1828800" cy="26670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12.xml><?xml version="1.0" encoding="utf-8"?>
<c:userShapes xmlns:c="http://schemas.openxmlformats.org/drawingml/2006/chart">
  <cdr:relSizeAnchor xmlns:cdr="http://schemas.openxmlformats.org/drawingml/2006/chartDrawing">
    <cdr:from>
      <cdr:x>0.40873</cdr:x>
      <cdr:y>0.39286</cdr:y>
    </cdr:from>
    <cdr:to>
      <cdr:x>0.5886</cdr:x>
      <cdr:y>0.61905</cdr:y>
    </cdr:to>
    <cdr:sp macro="" textlink="">
      <cdr:nvSpPr>
        <cdr:cNvPr id="2" name="TextBox 1">
          <a:extLst xmlns:a="http://schemas.openxmlformats.org/drawingml/2006/main">
            <a:ext uri="{FF2B5EF4-FFF2-40B4-BE49-F238E27FC236}">
              <a16:creationId xmlns:a16="http://schemas.microsoft.com/office/drawing/2014/main" id="{051D8C58-4699-54BB-5E49-2D12E8C36071}"/>
            </a:ext>
          </a:extLst>
        </cdr:cNvPr>
        <cdr:cNvSpPr txBox="1"/>
      </cdr:nvSpPr>
      <cdr:spPr>
        <a:xfrm xmlns:a="http://schemas.openxmlformats.org/drawingml/2006/main">
          <a:off x="2185988" y="1257300"/>
          <a:ext cx="962025" cy="723900"/>
        </a:xfrm>
        <a:prstGeom xmlns:a="http://schemas.openxmlformats.org/drawingml/2006/main" prst="rect">
          <a:avLst/>
        </a:prstGeom>
      </cdr:spPr>
      <cdr:txBody>
        <a:bodyPr xmlns:a="http://schemas.openxmlformats.org/drawingml/2006/main" vertOverflow="clip" wrap="square" rtlCol="0" anchor="ctr"/>
        <a:lstStyle xmlns:a="http://schemas.openxmlformats.org/drawingml/2006/main"/>
        <a:p xmlns:a="http://schemas.openxmlformats.org/drawingml/2006/main">
          <a:pPr algn="ctr"/>
          <a:r>
            <a:rPr lang="en-US" sz="900" b="1">
              <a:solidFill>
                <a:schemeClr val="bg1"/>
              </a:solidFill>
              <a:latin typeface="Arial" panose="020B0604020202020204" pitchFamily="34" charset="0"/>
              <a:cs typeface="Arial" panose="020B0604020202020204" pitchFamily="34" charset="0"/>
            </a:rPr>
            <a:t>55.56% KPI Finished</a:t>
          </a:r>
        </a:p>
      </cdr:txBody>
    </cdr:sp>
  </cdr:relSizeAnchor>
</c:userShapes>
</file>

<file path=xl/drawings/drawing13.xml><?xml version="1.0" encoding="utf-8"?>
<c:userShapes xmlns:c="http://schemas.openxmlformats.org/drawingml/2006/chart">
  <cdr:relSizeAnchor xmlns:cdr="http://schemas.openxmlformats.org/drawingml/2006/chartDrawing">
    <cdr:from>
      <cdr:x>0.40487</cdr:x>
      <cdr:y>0.39087</cdr:y>
    </cdr:from>
    <cdr:to>
      <cdr:x>0.58474</cdr:x>
      <cdr:y>0.61706</cdr:y>
    </cdr:to>
    <cdr:sp macro="" textlink="">
      <cdr:nvSpPr>
        <cdr:cNvPr id="2" name="TextBox 1">
          <a:extLst xmlns:a="http://schemas.openxmlformats.org/drawingml/2006/main">
            <a:ext uri="{FF2B5EF4-FFF2-40B4-BE49-F238E27FC236}">
              <a16:creationId xmlns:a16="http://schemas.microsoft.com/office/drawing/2014/main" id="{0D8D97E3-3D15-935E-3134-3D7E9861F48E}"/>
            </a:ext>
          </a:extLst>
        </cdr:cNvPr>
        <cdr:cNvSpPr txBox="1"/>
      </cdr:nvSpPr>
      <cdr:spPr>
        <a:xfrm xmlns:a="http://schemas.openxmlformats.org/drawingml/2006/main">
          <a:off x="2165350" y="1250950"/>
          <a:ext cx="962025" cy="723900"/>
        </a:xfrm>
        <a:prstGeom xmlns:a="http://schemas.openxmlformats.org/drawingml/2006/main" prst="rect">
          <a:avLst/>
        </a:prstGeom>
      </cdr:spPr>
      <cdr:txBody>
        <a:bodyPr xmlns:a="http://schemas.openxmlformats.org/drawingml/2006/main" wrap="square" rtlCol="0" anchor="ctr"/>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pPr algn="ctr"/>
          <a:r>
            <a:rPr lang="en-US" sz="900" b="1">
              <a:solidFill>
                <a:schemeClr val="bg1"/>
              </a:solidFill>
              <a:latin typeface="Arial" panose="020B0604020202020204" pitchFamily="34" charset="0"/>
              <a:cs typeface="Arial" panose="020B0604020202020204" pitchFamily="34" charset="0"/>
            </a:rPr>
            <a:t>100% KPI Finish</a:t>
          </a:r>
        </a:p>
      </cdr:txBody>
    </cdr:sp>
  </cdr:relSizeAnchor>
</c:userShapes>
</file>

<file path=xl/drawings/drawing14.xml><?xml version="1.0" encoding="utf-8"?>
<c:userShapes xmlns:c="http://schemas.openxmlformats.org/drawingml/2006/chart">
  <cdr:relSizeAnchor xmlns:cdr="http://schemas.openxmlformats.org/drawingml/2006/chartDrawing">
    <cdr:from>
      <cdr:x>0.42245</cdr:x>
      <cdr:y>0.39832</cdr:y>
    </cdr:from>
    <cdr:to>
      <cdr:x>0.60233</cdr:x>
      <cdr:y>0.62451</cdr:y>
    </cdr:to>
    <cdr:sp macro="" textlink="">
      <cdr:nvSpPr>
        <cdr:cNvPr id="2" name="TextBox 1">
          <a:extLst xmlns:a="http://schemas.openxmlformats.org/drawingml/2006/main">
            <a:ext uri="{FF2B5EF4-FFF2-40B4-BE49-F238E27FC236}">
              <a16:creationId xmlns:a16="http://schemas.microsoft.com/office/drawing/2014/main" id="{0D8D97E3-3D15-935E-3134-3D7E9861F48E}"/>
            </a:ext>
          </a:extLst>
        </cdr:cNvPr>
        <cdr:cNvSpPr txBox="1"/>
      </cdr:nvSpPr>
      <cdr:spPr>
        <a:xfrm xmlns:a="http://schemas.openxmlformats.org/drawingml/2006/main">
          <a:off x="1362065" y="959870"/>
          <a:ext cx="579972" cy="545079"/>
        </a:xfrm>
        <a:prstGeom xmlns:a="http://schemas.openxmlformats.org/drawingml/2006/main" prst="rect">
          <a:avLst/>
        </a:prstGeom>
      </cdr:spPr>
      <cdr:txBody>
        <a:bodyPr xmlns:a="http://schemas.openxmlformats.org/drawingml/2006/main" wrap="square" rtlCol="0" anchor="ctr"/>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pPr algn="ctr"/>
          <a:r>
            <a:rPr lang="en-US" sz="900" b="1">
              <a:solidFill>
                <a:schemeClr val="bg1"/>
              </a:solidFill>
              <a:latin typeface="Arial" panose="020B0604020202020204" pitchFamily="34" charset="0"/>
              <a:cs typeface="Arial" panose="020B0604020202020204" pitchFamily="34" charset="0"/>
            </a:rPr>
            <a:t>100% KPI Finish</a:t>
          </a:r>
        </a:p>
      </cdr:txBody>
    </cdr:sp>
  </cdr:relSizeAnchor>
</c:userShapes>
</file>

<file path=xl/drawings/drawing15.xml><?xml version="1.0" encoding="utf-8"?>
<c:userShapes xmlns:c="http://schemas.openxmlformats.org/drawingml/2006/chart">
  <cdr:relSizeAnchor xmlns:cdr="http://schemas.openxmlformats.org/drawingml/2006/chartDrawing">
    <cdr:from>
      <cdr:x>0.41377</cdr:x>
      <cdr:y>0.36111</cdr:y>
    </cdr:from>
    <cdr:to>
      <cdr:x>0.59365</cdr:x>
      <cdr:y>0.63988</cdr:y>
    </cdr:to>
    <cdr:sp macro="" textlink="">
      <cdr:nvSpPr>
        <cdr:cNvPr id="2" name="TextBox 1">
          <a:extLst xmlns:a="http://schemas.openxmlformats.org/drawingml/2006/main">
            <a:ext uri="{FF2B5EF4-FFF2-40B4-BE49-F238E27FC236}">
              <a16:creationId xmlns:a16="http://schemas.microsoft.com/office/drawing/2014/main" id="{0D8D97E3-3D15-935E-3134-3D7E9861F48E}"/>
            </a:ext>
          </a:extLst>
        </cdr:cNvPr>
        <cdr:cNvSpPr txBox="1"/>
      </cdr:nvSpPr>
      <cdr:spPr>
        <a:xfrm xmlns:a="http://schemas.openxmlformats.org/drawingml/2006/main">
          <a:off x="2212975" y="1155699"/>
          <a:ext cx="962025" cy="892175"/>
        </a:xfrm>
        <a:prstGeom xmlns:a="http://schemas.openxmlformats.org/drawingml/2006/main" prst="rect">
          <a:avLst/>
        </a:prstGeom>
      </cdr:spPr>
      <cdr:txBody>
        <a:bodyPr xmlns:a="http://schemas.openxmlformats.org/drawingml/2006/main" wrap="square" rtlCol="0" anchor="ctr"/>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pPr algn="ctr"/>
          <a:r>
            <a:rPr lang="en-US" sz="900" b="1">
              <a:solidFill>
                <a:schemeClr val="bg1"/>
              </a:solidFill>
              <a:latin typeface="Arial" panose="020B0604020202020204" pitchFamily="34" charset="0"/>
              <a:cs typeface="Arial" panose="020B0604020202020204" pitchFamily="34" charset="0"/>
            </a:rPr>
            <a:t>56%    KPI Finish</a:t>
          </a:r>
        </a:p>
      </cdr:txBody>
    </cdr:sp>
  </cdr:relSizeAnchor>
</c:userShape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Veleva, Renee T" refreshedDate="45152.360714467592" createdVersion="8" refreshedVersion="8" minRefreshableVersion="3" recordCount="2395" xr:uid="{0D8B027A-C3A5-43F9-9DBA-7B975F825B66}">
  <cacheSource type="worksheet">
    <worksheetSource ref="C1:Z2396" sheet="Sales Data"/>
  </cacheSource>
  <cacheFields count="24">
    <cacheField name="Date" numFmtId="14">
      <sharedItems containsDate="1" containsMixedTypes="1" minDate="2022-08-01T00:00:00" maxDate="2022-12-01T00:00:00" count="122">
        <d v="2022-08-01T00:00:00"/>
        <d v="2022-08-02T00:00:00"/>
        <d v="2022-08-03T00:00:00"/>
        <d v="2022-08-04T00:00:00"/>
        <d v="2022-08-05T00:00:00"/>
        <d v="2022-08-06T00:00:00"/>
        <d v="2022-08-07T00:00:00"/>
        <d v="2022-08-08T00:00:00"/>
        <d v="2022-08-09T00:00:00"/>
        <d v="2022-08-10T00:00:00"/>
        <d v="2022-08-11T00:00:00"/>
        <d v="2022-08-12T00:00:00"/>
        <d v="2022-08-13T00:00:00"/>
        <d v="2022-08-14T00:00:00"/>
        <d v="2022-08-15T00:00:00"/>
        <d v="2022-08-16T00:00:00"/>
        <d v="2022-08-17T00:00:00"/>
        <d v="2022-08-18T00:00:00"/>
        <d v="2022-08-19T00:00:00"/>
        <d v="2022-08-20T00:00:00"/>
        <d v="2022-08-21T00:00:00"/>
        <d v="2022-08-22T00:00:00"/>
        <d v="2022-08-23T00:00:00"/>
        <d v="2022-08-24T00:00:00"/>
        <d v="2022-08-25T00:00:00"/>
        <d v="2022-08-26T00:00:00"/>
        <d v="2022-08-27T00:00:00"/>
        <d v="2022-08-28T00:00:00"/>
        <d v="2022-08-29T00:00:00"/>
        <d v="2022-08-30T00:00:00"/>
        <d v="2022-08-31T00:00:00"/>
        <d v="2022-09-01T00:00:00"/>
        <d v="2022-09-02T00:00:00"/>
        <d v="2022-09-03T00:00:00"/>
        <d v="2022-09-04T00:00:00"/>
        <d v="2022-09-05T00:00:00"/>
        <d v="2022-09-06T00:00:00"/>
        <d v="2022-09-07T00:00:00"/>
        <d v="2022-09-08T00:00:00"/>
        <d v="2022-09-09T00:00:00"/>
        <d v="2022-09-10T00:00:00"/>
        <d v="2022-09-11T00:00:00"/>
        <d v="2022-09-12T00:00:00"/>
        <d v="2022-09-13T00:00:00"/>
        <d v="2022-09-14T00:00:00"/>
        <d v="2022-09-15T00:00:00"/>
        <d v="2022-09-16T00:00:00"/>
        <d v="2022-09-17T00:00:00"/>
        <s v=" 9/17/22"/>
        <d v="2022-09-18T00:00:00"/>
        <d v="2022-09-19T00:00:00"/>
        <d v="2022-09-20T00:00:00"/>
        <d v="2022-09-21T00:00:00"/>
        <d v="2022-09-22T00:00:00"/>
        <d v="2022-09-23T00:00:00"/>
        <d v="2022-09-24T00:00:00"/>
        <d v="2022-09-25T00:00:00"/>
        <d v="2022-09-26T00:00:00"/>
        <d v="2022-09-27T00:00:00"/>
        <d v="2022-09-28T00:00:00"/>
        <d v="2022-09-29T00:00:00"/>
        <d v="2022-09-30T00:00:00"/>
        <d v="2022-10-01T00:00:00"/>
        <d v="2022-10-02T00:00:00"/>
        <d v="2022-10-03T00:00:00"/>
        <d v="2022-10-04T00:00:00"/>
        <d v="2022-10-05T00:00:00"/>
        <d v="2022-10-06T00:00:00"/>
        <d v="2022-10-07T00:00:00"/>
        <d v="2022-10-08T00:00:00"/>
        <d v="2022-10-09T00:00:00"/>
        <d v="2022-10-10T00:00:00"/>
        <d v="2022-10-11T00:00:00"/>
        <d v="2022-10-12T00:00:00"/>
        <d v="2022-10-13T00:00:00"/>
        <d v="2022-10-14T00:00:00"/>
        <d v="2022-10-15T00:00:00"/>
        <d v="2022-10-16T00:00:00"/>
        <d v="2022-10-17T00:00:00"/>
        <d v="2022-10-18T00:00:00"/>
        <d v="2022-10-19T00:00:00"/>
        <d v="2022-10-20T00:00:00"/>
        <d v="2022-10-21T00:00:00"/>
        <d v="2022-10-22T00:00:00"/>
        <d v="2022-10-23T00:00:00"/>
        <d v="2022-10-24T00:00:00"/>
        <d v="2022-10-25T00:00:00"/>
        <d v="2022-10-26T00:00:00"/>
        <d v="2022-10-27T00:00:00"/>
        <d v="2022-10-28T00:00:00"/>
        <d v="2022-10-29T00:00:00"/>
        <s v=" 10/30/2022"/>
        <d v="2022-10-31T00:00:00"/>
        <d v="2022-11-01T00:00:00"/>
        <d v="2022-11-02T00:00:00"/>
        <d v="2022-11-03T00:00:00"/>
        <d v="2022-11-04T00:00:00"/>
        <s v=" 11/5/2022"/>
        <d v="2022-11-06T00:00:00"/>
        <d v="2022-11-07T00:00:00"/>
        <d v="2022-11-08T00:00:00"/>
        <d v="2022-11-09T00:00:00"/>
        <d v="2022-11-10T00:00:00"/>
        <d v="2022-11-11T00:00:00"/>
        <d v="2022-11-12T00:00:00"/>
        <d v="2022-11-13T00:00:00"/>
        <d v="2022-11-14T00:00:00"/>
        <d v="2022-11-15T00:00:00"/>
        <d v="2022-11-16T00:00:00"/>
        <d v="2022-11-17T00:00:00"/>
        <d v="2022-11-18T00:00:00"/>
        <d v="2022-11-19T00:00:00"/>
        <d v="2022-11-20T00:00:00"/>
        <d v="2022-11-21T00:00:00"/>
        <d v="2022-11-22T00:00:00"/>
        <d v="2022-11-23T00:00:00"/>
        <d v="2022-11-25T00:00:00"/>
        <d v="2022-11-26T00:00:00"/>
        <d v="2022-11-27T00:00:00"/>
        <d v="2022-11-28T00:00:00"/>
        <d v="2022-11-29T00:00:00"/>
        <d v="2022-11-30T00:00:00"/>
      </sharedItems>
    </cacheField>
    <cacheField name="Item" numFmtId="0">
      <sharedItems count="1120">
        <s v="Phone Case"/>
        <s v="Protective Glass"/>
        <s v="Type C Cable"/>
        <s v="Data Transfer Service"/>
        <s v="iphone X screen repair"/>
        <s v="Samsung Screen Repair"/>
        <s v="Ultra Mobile 1 Year Phone Bill"/>
        <s v="Lyca Phone Bill "/>
        <s v="Black Leather Phone Case 3 Wallet"/>
        <s v="Ultra Mobile 1 Month"/>
        <s v="iPad Screen Repair"/>
        <s v="Earphone"/>
        <s v="Apple Original Cable"/>
        <s v="Apple Charger Type C"/>
        <s v="iphone phone case"/>
        <s v="iphone 13 Pro Max"/>
        <s v="iPhone 13 pro Case"/>
        <s v="iPhone 6 Plus"/>
        <s v="Lyca  phone bill payments"/>
        <s v="Lyca Data Package of 10 GB"/>
        <s v="Lyca phone bill Payment 1 month 6 GB"/>
        <s v="Lyca Phone Bill"/>
        <s v="Phone Galaxy"/>
        <s v="Ultra Phone Bill Payment"/>
        <s v="Simple Mobile Phone Bill Payment"/>
        <s v="TFW Phone Bill"/>
        <s v="Phone Bill"/>
        <s v="Phone Screen Repair Samsung"/>
        <s v="iPhone 7 Plus"/>
        <s v="TV Box"/>
        <s v="Repair Ipad "/>
        <s v="iPhone 12"/>
        <s v="Samsung"/>
        <s v="Simple Phone Bill Payment"/>
        <s v="7P Battery"/>
        <s v="SimpleMobile Phone Bill 1 month 5 GB"/>
        <s v="UltraMobile 1 year 2 GB"/>
        <s v="UltraMobile 1 year 6 GB "/>
        <s v="LycaMobile 1 month Unlimited Plan Refill"/>
        <s v="LycaMobile 1 month 2 GB "/>
        <s v="Iphone 13 Pro Max 256GB Gold"/>
        <s v="Phone Bill Payment"/>
        <s v="iWatch"/>
        <s v="Phone Case and Screen"/>
        <s v="Phone Charger"/>
        <s v="Samsung S21 Ultra Screen Repair"/>
        <s v="Ipad Machine Reboot"/>
        <s v="Phone Car Holder"/>
        <s v="Reboot Phone Service "/>
        <s v="Ultra Phone Bill $132"/>
        <s v="iPhone Case Xs Max"/>
        <s v="Lyca Sim Activition"/>
        <s v="Ultra Flex "/>
        <s v="Screen Repair"/>
        <s v="Ultra"/>
        <s v="13 Pro Camera Protector"/>
        <s v="Lyca 3 month phone bill"/>
        <s v="Phone Protective Glass"/>
        <s v="Ultra Mobile Sim Activition"/>
        <s v="Apple ID registration"/>
        <s v="13 Pro Max Phone Case"/>
        <s v="ULTRA 154     3 month "/>
        <s v="iphone 6s Screen Repair "/>
        <s v="H20  Monthly Phone Bill"/>
        <s v="phone case 13 Pro"/>
        <s v="phone case XR"/>
        <s v="Lyca Phone Bill Service"/>
        <s v="VIP Number"/>
        <s v="Phone Case Shock Resistent"/>
        <s v="Battery Replacement Repair Service "/>
        <s v="1 Phone Case and 1 Protective Glass"/>
        <s v="2 Phone Case and 1 Protective Glass"/>
        <s v="LycaMobile Phone Bill"/>
        <s v="UltraMobile"/>
        <s v="Software Download Service Fee"/>
        <s v="Ultra Mobile 3 Month"/>
        <s v="H20 Phone Bill"/>
        <s v="Ring Holder"/>
        <s v="HomeX"/>
        <s v="2 Protective Glass and 1 Phone Case"/>
        <s v="Ipad Reboot Service Fee"/>
        <s v="Ultra Sim Activision"/>
        <s v="iphone 8 Plus repair front screen and back screen"/>
        <s v="iphone 13 pro max protective screen"/>
        <s v="ipad 5 128GB "/>
        <s v="iCloud ID registration"/>
        <s v="iPhone Reboot"/>
        <s v="Apple Computer Setup Service Fee"/>
        <s v="Phone Charging Cable"/>
        <s v="Phone Bill Lyca"/>
        <s v="HomeX  TV Box "/>
        <s v="Screen Repair "/>
        <s v="Phone Case and Protective Glass"/>
        <s v="Phone Case 6s"/>
        <s v="UltraMobile  Phone bill"/>
        <s v="Phone Case ( iphone 6s ) Clearance"/>
        <s v="Iphone 13 Pro Max 256GB Blue"/>
        <s v="Ultra Phone Bill"/>
        <s v="Phone Bill "/>
        <s v="6s Screen Repair"/>
        <s v="Phone Ring Holder"/>
        <s v="Ultra Phone Bill "/>
        <s v="Ultra Phone Bill 3 Month "/>
        <s v="iphone X Max Screen Repair"/>
        <s v="Samsung A32    128GB"/>
        <s v="IPad Case"/>
        <s v="Ipad Protective Glass"/>
        <s v="Lyca Phone Bill $138"/>
        <s v="iPad Repair Service ( Glass Change )"/>
        <s v="Sim Activision and File Transfer"/>
        <s v="Phone Cleasing"/>
        <s v="T Mobile Unlimited"/>
        <s v="T Mobile  $15, 3 month, 3 GB"/>
        <s v="iphone 13 Pro 256GB"/>
        <s v="Ultra 1 month 21 dollar"/>
        <s v="LycaMobile Phone Data Package"/>
        <s v="Phone Bill Lyca "/>
        <s v="Screen iphone 10 repair"/>
        <s v="iPhone 11phone case"/>
        <s v="Phone Bill T Mobile"/>
        <s v="Ultra 1 Year Phone "/>
        <s v="Ultra 3 Month"/>
        <s v="LycaMobile"/>
        <s v="Phone Repair "/>
        <s v="iPad Repair Fix Cost Battery"/>
        <s v="Apple Cable"/>
        <s v="Software Service Fee: Bluetooth Speaker Setup"/>
        <s v="iphone 13 Black 256 GB"/>
        <s v="Apple Type C Charger"/>
        <s v="Ultra 3 month 2GB"/>
        <s v="Phone Repair Service Fee"/>
        <s v="Lyca Activision Fee "/>
        <s v="H20 Family Plan"/>
        <s v="Ultra Mobile 1 Month Phone Plan"/>
        <s v="Phone Case Transparent "/>
        <s v="Phone Charging Port Repair"/>
        <s v="MotherBoard Repair Service Fee"/>
        <s v="XsMax Screen Repair"/>
        <s v="Ultra Mobile Phone Bill Payment"/>
        <s v="LycaMobile Phone Bill Payment"/>
        <s v="Repair Service Fee iphone Xs Screen"/>
        <s v="iphone 11 pro max"/>
        <s v="iphone 6s"/>
        <s v="250 MB UltraMobile Phone Bill "/>
        <s v="LycaMobile Phone Bill Prepaid Card"/>
        <s v="T Mobile 6 month Unlimited Plan"/>
        <s v="UltraMobile 3 month unlimited"/>
        <s v="Apple ID Registration Fee"/>
        <s v="Apple Phone Bill"/>
        <s v="One Year UltraMobile Phone Bill"/>
        <s v="UltraMobile 3 month Unlimited Plan"/>
        <s v="Phone Bill Ultra Mobile"/>
        <s v="Unblock TV Box"/>
        <s v="Repair Battery Service  6S "/>
        <s v="iPad Battery"/>
        <s v="Lyca Prepaid 6 GB "/>
        <s v="Samsung 128 GB Cellphone New"/>
        <s v="SanDisk Storage Card"/>
        <s v="Xs Max Screen Repair"/>
        <s v="Lyca Prepaid Card Phone Bill 3 Month"/>
        <s v="iPhone 6s Plus"/>
        <s v="iPad Repair"/>
        <s v="WeChat Registration"/>
        <s v="Sim Card Replacement "/>
        <s v="Phone Bill Payment "/>
        <s v="Data Package Service"/>
        <s v="LycaMobile 3 Month "/>
        <s v="LycaMobile 2 Month, 12GB"/>
        <s v="Gmail Registration"/>
        <s v="Type C Apple Charger"/>
        <s v="1 Month Unlimited LycaMobile"/>
        <s v="iPhone XR LCD Repair"/>
        <s v="Flex Ultra"/>
        <s v="Ultra 250 MB One Year"/>
        <s v="Phone Repair Screen 8 Screen"/>
        <s v="Lyca New Sim Card Activision"/>
        <s v="2 month Lyca Bill Refill"/>
        <s v="Unlimited Card for 4 month"/>
        <s v="Phone Holder"/>
        <s v="iphone 8 plus"/>
        <s v="Ultra Mobile 6 month"/>
        <s v="LycaMobile 1 month"/>
        <s v="LycaMobile 1 month "/>
        <s v="Charger Type C"/>
        <s v="Ultra 3 Month Unlimited plan"/>
        <s v="lyca 4 month "/>
        <s v="Ultra 3 month 3 GB"/>
        <s v="3 phone case"/>
        <s v="Samsung Charging Repair"/>
        <s v="iphone 7 32GB"/>
        <s v="Ultra Flex 4 month"/>
        <s v="iPhone EarPhone"/>
        <s v="iPhone Repair Front and Back Screen"/>
        <s v="H20 PayGo"/>
        <s v="H20 One Year"/>
        <s v="iphone 12 128GB "/>
        <s v="H20 Phone Bill Payment"/>
        <s v="Samsung File Transfer"/>
        <s v="Phone Bill Payment Lyca"/>
        <s v="Type C Charger"/>
        <s v="UltraMobile 2 GB 6 month"/>
        <s v="Phone Cable"/>
        <s v="iphone earphone "/>
        <s v="Software Service"/>
        <s v="UltraMobile Payment"/>
        <s v="Simple Mobile Phone Bill"/>
        <s v="iPhone Repair Service Battery"/>
        <s v="iphone 7"/>
        <s v="LycaMobile Sim Activision"/>
        <s v="LycaMobile 3 month phone bill payment"/>
        <s v="UltraMobile Phone Plan"/>
        <s v="UltraMobile. 2Gb 3month"/>
        <s v="LycaMobile 3 month"/>
        <s v="iphone xs screen"/>
        <s v="iPhone Repair Service Charging Port"/>
        <s v="UltraMobile 250MB 3month"/>
        <s v="LycaMobile 4 month $49. 40GB"/>
        <s v="UltraMobile  3 month"/>
        <s v="T Mobile  unlimited  40 GB"/>
        <s v="Charging Cable"/>
        <s v="Ultra 1 month 3 GB"/>
        <s v="H20 2 month 3GB"/>
        <s v="LycaMobile 4 month 7GB"/>
        <s v="LycaMobile  1 month 12GB"/>
        <s v="LycaMobile 1 month 2GB"/>
        <s v="iPhone X Repair Service"/>
        <s v="Ultra 3 month 250 MB"/>
        <s v="UltraMobile Unlimited 4 month Plan"/>
        <s v="LycaMobile  3 month "/>
        <s v="Battery Replacement"/>
        <s v="ipad Screen Refurbished"/>
        <s v="iPad Fix "/>
        <s v="iPhone Fix 10th Screen "/>
        <s v="UltraMobile 250 MB  6 month"/>
        <s v="Samsung A22   128GB"/>
        <s v="13 Pro Max  Repair"/>
        <s v="SiCard Tray Cleaning"/>
        <s v="iphone 6 plus Repair"/>
        <s v="Lyca Phone Bill Refill"/>
        <s v="Simple Mobile Phone Bill Refill"/>
        <s v="Unlimited Phone Plan 3 month Ultra"/>
        <s v="Ultra Mobile 1 Year 2GB"/>
        <s v="Protective Screen"/>
        <s v="Ultra Mobile 1 Year 250 MB"/>
        <s v="Waterproof Phone Case"/>
        <s v="Huawei Reboot Service"/>
        <s v="Repair iphone 12 Screen"/>
        <s v="Ultra Flex Repair Service"/>
        <s v="LycaMobile Phone Bill Payment 3 month"/>
        <s v="LycaMobile  Phone Payment"/>
        <s v="LycaMobile 1 month Phone Bill Payment"/>
        <s v="T Mobile 3 month"/>
        <s v="Samsung Note 9"/>
        <s v="H20 4 month 2GB"/>
        <s v="Ultra 6 month 2GB"/>
        <s v="SimpleMobile Phone bill"/>
        <s v="iphone X Repair"/>
        <s v="H20 3 month"/>
        <s v="ID Registration"/>
        <s v="LycaMobile  1month 15 GB"/>
        <s v="Ultra Flex"/>
        <s v="H20 One Year Basic Plan"/>
        <s v="Lyca  6GB"/>
        <s v="H20  6 GB "/>
        <s v="Lyca 4 month. 40GB"/>
        <s v="Earpods"/>
        <s v="Screen Protector"/>
        <s v="H20 PayGo for 6 month"/>
        <s v="UltraMobile  6 month 2GB"/>
        <s v="File Transfer Service"/>
        <s v="LycaMobile 2 GB Activition"/>
        <s v="LycaMobile Prepaid Card"/>
        <s v="LycaMobile 1 month 12GB"/>
        <s v="iphone 6s phone case wallet brown"/>
        <s v="LycaMobile 3 month 6GB"/>
        <s v="Simple 1 month 3GB"/>
        <s v="LycaMobile  2GB  "/>
        <s v="UltraMobile 6GB"/>
        <s v="iphone case 13 pro max"/>
        <s v="T Mobile  1 month unlimited"/>
        <s v="WeChat Registration Service"/>
        <s v="Samsung Cell Phone "/>
        <s v="LycaMobile 4 month    3 GB"/>
        <s v="LycaMobile 1 month  12 GB"/>
        <s v="Micro SanDisk 64 GB"/>
        <s v="H20 PayGo  "/>
        <s v="Huawei P30 Pro Phone Repair Screen "/>
        <s v="Battery Charging Service Fee"/>
        <s v="RedMi Phone Reset Service Fee"/>
        <s v="iPad Screen Repair Service Fee"/>
        <s v="HomeX TV Box"/>
        <s v="LycaMobile  12 GB 1 month"/>
        <s v="LycaMobile  12GB  1 month"/>
        <s v="Phone Case "/>
        <s v="Phone Case 13 Pro Max"/>
        <s v="Samsung Screen Repair "/>
        <s v="Samsung Phone Battert Replacement"/>
        <s v="Black Selfie Stick for iphone"/>
        <s v="iphone Xs Max Battery"/>
        <s v="iphone protective glass"/>
        <s v="Phone Case iPhone"/>
        <s v="WeChat Registration Service  File Transfer"/>
        <s v="LycaMobile Unlimited 4 Month Plan"/>
        <s v="iphone 11 Screen Repair"/>
        <s v="LycaMobile Service  3 month 15 GB"/>
        <s v="LycaMobile Phone Bill  Data Package"/>
        <s v="  iphone 12"/>
        <s v="LycaMobile Port In Service"/>
        <s v="UltraMobile  3 month 6 GB. "/>
        <s v="Phone Case  iphone"/>
        <s v="Protective Glass "/>
        <s v="UltraMobile  250 MB  6 month"/>
        <s v="H20 1 year Basic Plan"/>
        <s v="H20 Pay go 1 Month"/>
        <s v="LycaMobile  4 month unlimited plan"/>
        <s v="UltraMobile Flex"/>
        <s v="LycaMobile 3GB   1month"/>
        <s v="Simple Activition"/>
        <s v="LycaMobile Phone Bill Service Fee"/>
        <s v="LycaMobile Phone Bill 6GB"/>
        <s v="iPhone 7 Battery Replacement"/>
        <s v="ipad pro 11 inch  3 rd screen repair"/>
        <s v="UltraMobile Phone Bill 6 month 2GB"/>
        <s v="UltraMobile One Year 150 MB"/>
        <s v="iPhone Xs Max "/>
        <s v="6s iphone used"/>
        <s v="Transparent Phone Case"/>
        <s v="LycaMobile Phone Bill 3 GB 3 Month"/>
        <s v="iPhone SE Screen Repair"/>
        <s v="LycaMobile Phone Bill 4 month 3GB"/>
        <s v="UltraMobile Phone Bill 3 month 2 GB"/>
        <s v="UltraMobile Unlimited Data Plan "/>
        <s v="iphone 6s Battery Replacement"/>
        <s v="Protective Glass  iphone 13 pro max"/>
        <s v="iphone 13 pro"/>
        <s v="iphone SE "/>
        <s v="Cable and charger"/>
        <s v="iphone 13 "/>
        <s v="iphone charger and cable"/>
        <s v="LycaMobile 3 month Phone Plan"/>
        <s v="iphone speaker  and port"/>
        <s v="iPad Case and Protective Case"/>
        <s v="LycaMobile phone bill 2GB"/>
        <s v="LycaMobile 3 month Phone Plan 3GB"/>
        <s v="LycaMobile  3 month Phone Plan 15 GB"/>
        <s v="LycaMobile 1 month 12 GB"/>
        <s v="LycaMobile 4 month plan 3 GB"/>
        <s v="Repair Battery Replacement"/>
        <s v="UltraMobile 6 month Phone Bill 2Gb"/>
        <s v="LycaMobile 12 GB 1 month"/>
        <s v="LycaMobile Activation"/>
        <s v="Samsung Device Reboot Service"/>
        <s v="Iphone 11 pro max 256GB"/>
        <s v="UltraMobile 250MB 12 Month"/>
        <s v="LycaMobile  10 GB  "/>
        <s v="LycaMobile  2 Month  3GB"/>
        <s v="car charger converter head"/>
        <s v=" 13 pro max protective glass"/>
        <s v="UltraMobile 2GB 3 month"/>
        <s v="Phone Case iphone "/>
        <s v="Charging Service "/>
        <s v=" H20 1 year basic plan"/>
        <s v="LycaMobile  4 Month  7GB"/>
        <s v="SimpleMobile Phone Bill 3 month 5GB"/>
        <s v="UltraMobile 3 month 2 GB"/>
        <s v="Simple Mobile Unlimited Data Phone Bill"/>
        <s v="LycaMobile  12 GB 3 month"/>
        <s v="UltraMobile 3 GB 1 month"/>
        <s v=" TCL Phone"/>
        <s v=" LycaMobile Phone Bill 1 Month 12 GB"/>
        <s v="iPhone 11 Used Phone 128GB"/>
        <s v="iphone 13 pro max 256 GB Gold"/>
        <s v="Earphone Bluetooth"/>
        <s v="WeChat Download Service Fee"/>
        <s v="iPhone 6s Plus Battery Replacement"/>
        <s v="ipad Front Screen Repair"/>
        <s v="iphone 11 Back Screen Repair"/>
        <s v="iphone 13 pro max back screen "/>
        <s v="H20 Port In Service"/>
        <s v="T Mobile "/>
        <s v="UltraMobile 3 Month 2GB"/>
        <s v="iPad Repair Screen Refurbished"/>
        <s v="LycaMobile 3 Month  12 GB"/>
        <s v="UltraMobile 2 GB  1 Month"/>
        <s v="H20 1 Year Phone Basic Plan"/>
        <s v="IPHONE XS "/>
        <s v="LycaMobile 4 month 7 GB"/>
        <s v="Battery Charger 10000 mah"/>
        <s v="Phone Case Protective Glass"/>
        <s v="CellPhone Deep Cleaning"/>
        <s v="Charging Cable and Type C Charger"/>
        <s v="Type C Earphone"/>
        <s v="iPhone 13 Pro Max Front Screen"/>
        <s v="iphone 8 64 GB"/>
        <s v="SimpleMobile  Phone Bill 5 GB"/>
        <s v="UltraMobile 6GB 1 Month"/>
        <s v="LycaMobile 3 month 12 GB"/>
        <s v="TCL Cell Phone "/>
        <s v="Iphone 11 Front Screen Replacement"/>
        <s v="LycaMobile 6 GB 1 month "/>
        <s v="12 Pro Max iPhone Back Screen Repair"/>
        <s v="UltraMobile 12 month 250 MB"/>
        <s v="LycaMobile 2 Month 6GB"/>
        <s v="LycaMobile  3 month 2 GB"/>
        <s v="LycaMobile 3 month  2 GB"/>
        <s v="UltraMobile Phone Bill"/>
        <s v="12 Pro Max Screen, Charging Port, Phone Case"/>
        <s v="Samsung Cell Phone 128 GB "/>
        <s v="iphone 7 plus charging port"/>
        <s v="Lyca $33, 2 month, 12 GB"/>
        <s v="H20 $150, 3 MONTH"/>
        <s v="iphone  11. 128 GB"/>
        <s v="H20 1 year 12 GB National Plan"/>
        <s v=" H20 1 year 3 GB"/>
        <s v="iphone 13 pro max Back Screen Repair"/>
        <s v="3 Feet Charging Cable Apple Original"/>
        <s v="LycaMobile 1 month Unlimited Plan Activision"/>
        <s v="LycaMobile 3 month 3 GB "/>
        <s v="Screen Protective Glass"/>
        <s v="iphone 128 GB CellPhone"/>
        <s v="LycaMobile 2 GB Phone Bill Plan"/>
        <s v="iphone7  used CellPhone"/>
        <s v="LycaMobile  3 GB 1 month"/>
        <s v="LycaMobile 3 month 2GB"/>
        <s v="LycaMobile 1 month 6 GB"/>
        <s v="12 Pro Max Screen "/>
        <s v="iphone xs max Screen Repair"/>
        <s v="iphone xs max  Screen Repair"/>
        <s v="8 plus  Charging Port"/>
        <s v="6s Battery Replacement"/>
        <s v="LycaMobile 4 month 3 GB Rrepaid"/>
        <s v="Port In Service LycaMobile 6 month"/>
        <s v="6s Plus Battery Replacement"/>
        <s v="iphone Xr"/>
        <s v="iPHONE 13 BLACK 128GB "/>
        <s v="LycaMobile Unlimited 7 Month"/>
        <s v="H20   4 month  6 GB"/>
        <s v="UltraMobile 4 month Flex"/>
        <s v="LycaMobile 1 month 15 GB"/>
        <s v="iPhone XR battery replacement"/>
        <s v="iphone 8 Screen Replacement"/>
        <s v="LycaMobile 1 month 2 GB Phone Bill"/>
        <s v="LycaMobile Unlimited Plan 1 month"/>
        <s v="Windows PC file transfer set up"/>
        <s v="Apple ID Registration and File Transfer Service Fee"/>
        <s v="Phone case and protective screen"/>
        <s v="ipad 10.2 inch protective case"/>
        <s v="ipad Air 2 Battery Replacement"/>
        <s v="T Mobile  Unlimited Data Plan"/>
        <s v="LycaMobile 1 Month 6 GB "/>
        <s v="UltraMobile Data Plan Serice Fee 1GB"/>
        <s v="LycaMobile  6 month 250 MB"/>
        <s v="H20  Basic Plan 1 Year"/>
        <s v="LycaMobile 5 GB Data Package"/>
        <s v="2 cellphone protective glass"/>
        <s v="iPhone 7 Plus Battery Replacement"/>
        <s v="LycaMobile 3 Month Unlimited Phone Bill"/>
        <s v="iphone 14 phone case"/>
        <s v="iphone 13 phone case"/>
        <s v="iphone 11 repair"/>
        <s v="iphone 13 pro max phone case"/>
        <s v="LycaMobile 3GB 1 month"/>
        <s v="UltraMobile 2GB 1 month"/>
        <s v="LycaMobile  6GB 1 Month"/>
        <s v="12 mini transparent phone case"/>
        <s v="Iphone x  Phone Case"/>
        <s v="13 pro max  protective Glass"/>
        <s v="Apple Original Charging Cable"/>
        <s v="LycaMobile Phone Bill Plan "/>
        <s v="Phone Case iphone 8 plus Brown"/>
        <s v="H20 Phone Bill 6 GB"/>
        <s v="H20 Phone Bill 1 Year"/>
        <s v="TCL Brand New Phone"/>
        <s v="UltraMobile 2GB 3 MONTH "/>
        <s v="iphone 14 pro phone case and protective glass"/>
        <s v="iphone 14 protective glass and phone case"/>
        <s v="UltraMobile 3 month 2GB phone plan"/>
        <s v="SimpleMobile Phone Bill "/>
        <s v="T Mobile 3 Month Phone Bill 3 GB"/>
        <s v="H20 PayGo 3month"/>
        <s v="LycaMobile Prepaid Phone Plan Unlimited "/>
        <s v="iphone 7 Plus Phone 128 GB"/>
        <s v=" LycaMobile Phone Bill 1 Month 2GB"/>
        <s v="iphone 7 Second Hand and Refurbished"/>
        <s v="LycaMobile 2 month Phone Plan "/>
        <s v="UltraMobile 6 month 2GB"/>
        <s v="iPhone 11 128 GB"/>
        <s v="iPhone 64 GB"/>
        <s v="T-Mobile esim $105/3个月"/>
        <s v="iphone13 pro max"/>
        <s v="iphone 12 protective glass"/>
        <s v="iphone 11 phone case and protective glass"/>
        <s v="FunTV TV Box"/>
        <s v="WeChat Login Assistance Service"/>
        <s v="iphone12 Pro Max"/>
        <s v="Simple Mobile 1 month 3 GB  Phone Bill"/>
        <s v="LycaMobile 2 month 3 GB"/>
        <s v="iphone 6 plus phone case"/>
        <s v="iphone 14 protective glass"/>
        <s v="T Mobile Phone Bill 6 Month 2 GB"/>
        <s v="UltraMobile Flex 4 month"/>
        <s v="T Mobile  3 month phone bill activision "/>
        <s v="LycaMobile 1 month 2 GB"/>
        <s v="H20 Pay Go "/>
        <s v="Samsung Battery Order"/>
        <s v=" iphone 11 phone case"/>
        <s v="H20 Pay Go 2 Month"/>
        <s v="iphone 14 256 GB"/>
        <s v="LycaMobile Sim Activision 2 GB 1 month"/>
        <s v="iPad Charging Port Repair"/>
        <s v="iphone 11 Phone Stand"/>
        <s v="iphone 13 Used"/>
        <s v="Huawei Protective Glass"/>
        <s v="iPhone 12 pro Back Glass Repair"/>
        <s v="UltraMobile 1 Year 250 MB Phone Bill "/>
        <s v="LycaMobile 1 month 6 GB Service Fee"/>
        <s v="LycaMobile 3 Month 6 GB Service Fee"/>
        <s v="LycaMobile  3 Month 2GB"/>
        <s v="WeChat Registration Service Fee"/>
        <s v="Charging Cable and Charger"/>
        <s v="UltraMobile 6 month 250 MB Phone Bill"/>
        <s v="T Mobile Phone Bill 1 Month 1GB"/>
        <s v="iPhone X Screen Repair Service Fee"/>
        <s v="UltraMobile Data Plan Serice Fee 2GB"/>
        <s v="iPhone 12 Pro max Glass Protective"/>
        <s v="iPhone 7 Plus Phone Case and Protective Glass"/>
        <s v="Phone Case Wallet"/>
        <s v="LycaMobile 1 Month 6 GB Phone Bill Service Fee "/>
        <s v="iphone xr Screen Repair"/>
        <s v="UltraMobile 1 Month Service Fee 250 MB"/>
        <s v="UltraMobile 3 month Unlimited Plan Service Fee"/>
        <s v="UltraMobile 6 month 3 GB"/>
        <s v="H20 Pay Go"/>
        <s v="SimpleMobile 1 Month Phone Bill 5 GB"/>
        <s v="Huawei Charging Port"/>
        <s v="Phone Case with Stand"/>
        <s v="iPhone SE 2 Back Screen"/>
        <s v="iPhone Pro Max 1 TB "/>
        <s v="H20 PayGo 3 Month"/>
        <s v="SimpleMobile 4 Lines"/>
        <s v="iphone 14 phone case and protective glass"/>
        <s v="iphone 11 128 GB "/>
        <s v="iphone 13 back camera protective lens"/>
        <s v="iPad Protective Glass and Case"/>
        <s v="LycaMobile 3 Month 6 GB"/>
        <s v="LycaMobile 6 Month 3 GB Service Fee"/>
        <s v="UltraMobile  250 MB  3 month"/>
        <s v="File Transfer Service Fee"/>
        <s v="13 pro max 256 GB Green "/>
        <s v="UltraMobile Family Plan "/>
        <s v="iPhone SE II "/>
        <s v="UltraMobile 1 Month Phone Bill 250 MB"/>
        <s v="iPhone XR Protective Glass"/>
        <s v=" H20  4 month  2GB"/>
        <s v="SimpleMobile 2 Line  3 month  15 GB"/>
        <s v="13 Pro Blue 256 GB"/>
        <s v="iphone 8  64 GB  Grey "/>
        <s v="iPhone SE 2  White  64 GB"/>
        <s v="LycaMobile 4 Month Unlimited Plan"/>
        <s v="iphone XR Blue 128 GB"/>
        <s v="Apple EarPhone"/>
        <s v="Apple Type C Earphone"/>
        <s v="iPad Air 2 Screen Repair"/>
        <s v="Samsung Lite 6 Screen Repair"/>
        <s v="Huawei P30 Camera Len"/>
        <s v="Samsung S21 Ultra Screen Repair "/>
        <s v="Bluetooth Speaker"/>
        <s v="ipad Protective Case"/>
        <s v="iPad Motherboard Repair"/>
        <s v="Samsung Second Hand phone"/>
        <s v="iphone XS Max 256 GB"/>
        <s v="Software Download Fee"/>
        <s v="Selfie Stick"/>
        <s v="Waterproof Case"/>
        <s v="USB Drive 128 GB"/>
        <s v="Micro San Disk Storage Card"/>
        <s v="3 in 1 Cable"/>
        <s v="Car Charger"/>
        <s v="Car phone holder"/>
        <s v="LycaMobile. 3 month Phone Bill 6 GB"/>
        <s v="Huawei Screen Protective"/>
        <s v="Portable Charging Bank"/>
        <s v="Ipad Battery Replacement"/>
        <s v="Printing Service"/>
        <s v="LycaMobile 12 GB 6 Month"/>
        <s v="11 Protective Glass"/>
        <s v="iphone 14 pro protective glass"/>
        <s v="Huawei Battery Replacement"/>
        <s v="Huawei Screen Installment Labor Service Fee"/>
        <s v="LycaMobile 6 GB 4 Month "/>
        <s v="UltraMobile 6 month 250MB"/>
        <s v="UltraMobile Flex Service Fee 4 Month"/>
        <s v="iphone XR Phone Case"/>
        <s v="LycaMobile 2 month Phone Bill Payment"/>
        <s v="iphone 14 pro 512 GB "/>
        <s v="iphone 13 pro 256GB   "/>
        <s v="IPhone 13 pro 512 GB  "/>
        <s v="UltraMobile 250 MB 6 Month"/>
        <s v="UltraMobile  3 month  2GB"/>
        <s v="H20 4 Month Wireless Service"/>
        <s v="iPhone 14 Pro Max Protective Glass"/>
        <s v="Battery Replacement  iphone 6s"/>
        <s v="UltraMobile Sim Replacement Fee"/>
        <s v="iPhone XR sim Tray Repair"/>
        <s v="H20  3 Month Phone Bill Service Fee  12 GB"/>
        <s v="LycaMobile 1 Year Phone Bill 250 MB"/>
        <s v="Samsung S10 Phone"/>
        <s v="iphone 11 phone screen repair"/>
        <s v="iPhone 11 Protective Glass"/>
        <s v="LycaMobile 1 Year Phone Bill 2GB"/>
        <s v="LycaMobile 1 Month Phone Bill"/>
        <s v="iphone 13 phone case and protective glass"/>
        <s v="Huawei Glass Protective"/>
        <s v="UltraMobile 3 Month 6 GB"/>
        <s v="LycaMobile 4 Month Unlimited Plan Prepaid"/>
        <s v="iPad Screen Repair Refurbished"/>
        <s v="UltraMobile 3 Month 250 MB"/>
        <s v="UltraMobile 3 Month 2 GB "/>
        <s v="iphone 11 pro max back glass"/>
        <s v="LycaMobile 4 Month 12 GB"/>
        <s v="iphone 7 Plus Phone Case"/>
        <s v="iphone 7 Plus Screen"/>
        <s v="Iphone 8 charging port repair"/>
        <s v="LycaMobile 1 Month 3 GB"/>
        <s v="iPhone 11 Pro Screen Repair"/>
        <s v="iphone 11 pro max  Phone Case and Protective Glass"/>
        <s v="UltraMobile 4 Month Unlimited"/>
        <s v="iPhone XR Back Screen Repair"/>
        <s v="iPhone 13 Protective Glass and Phone Case"/>
        <s v="Copy Printing"/>
        <s v="iPhone 13 File Transfer"/>
        <s v="iPhone 11 Phone Case"/>
        <s v="Earphone Converter"/>
        <s v="Flash Drive File Transfer"/>
        <s v="13 Pro Max  256GB"/>
        <s v="Android File Transfer"/>
        <s v="iphone x screen repair refurbished"/>
        <s v="H20 1 month 6 GB"/>
        <s v="Phone Charging Port "/>
        <s v="Charger USB "/>
        <s v="Phone Holder   "/>
        <s v="iphone 6 battery replacement"/>
        <s v="SimpleMobile 3 Month 5 GB"/>
        <s v="iPhone 6 Plus Protective Glass"/>
        <s v="H20 1 Month 2 GB"/>
        <s v="UltraMobile 1 Month Phone Bill Unlimited"/>
        <s v="H20 1 Month 2GB"/>
        <s v="iPhone 6s Screen Replacement"/>
        <s v="iPhone 6 Plus Battery Replacement"/>
        <s v="UltraMobile 1 Month 5 GB"/>
        <s v="Apple Charging Cable"/>
        <s v="ipad  Protective Case"/>
        <s v="Apple Charging Cable and Charger"/>
        <s v="Apple Charging Cable "/>
        <s v="LycaMobile 1 month unlimited plan"/>
        <s v="iphone back screen repair"/>
        <s v="iPhone 8 64 GB "/>
        <s v="iphone 13 protective glass"/>
        <s v="UltraMobile 3 month 2GB "/>
        <s v="UltraMobile 3 month 6 GB "/>
        <s v="iPhone 8 Plus Battery Front Screen Back Screen"/>
        <s v="iphone X Battery Replacement"/>
        <s v="Huawei Camera Len Repair"/>
        <s v="13 Pro Max  256GB New Phone"/>
        <s v="iPhone 14 Pro Max"/>
        <s v="iPhone X Protective Glass"/>
        <s v="Bluetooth Earbud White"/>
        <s v="type c charging cable"/>
        <s v="Portable Power Bank "/>
        <s v="LycaMobile Data Package 5 GB"/>
        <s v="iphone x 256 GB"/>
        <s v="ipad mini  protective case and glass"/>
        <s v="UltraMobile  6 month 250 MB"/>
        <s v="13 pro max 128GB blue"/>
        <s v="13 pro max 128GB white"/>
        <s v="SimpleMobile  1 Month  5 GB"/>
        <s v="LycaMobile 2 month 2 GB"/>
        <s v="UltraMobile 1 year  250MB"/>
        <s v="UltraMobile 1 Month 3 GB"/>
        <s v="12 Pro Max Protective Glass  Phone Case"/>
        <s v="iPhone 8 64 GB Phone Case Protective Glass"/>
        <s v="13 phone case and protective glass"/>
        <s v="SimpleMobile 1 Month 5 GB"/>
        <s v="phone case and charging cable"/>
        <s v="Apple Original Charger"/>
        <s v="UltraMobile 1 Month 2GB"/>
        <s v="Apple Original Lighting Earphone"/>
        <s v="Phone Case and Protetive Glass"/>
        <s v="iphone 6s protective glass"/>
        <s v="ipad touch button repair"/>
        <s v="13 Pro Max 128GB "/>
        <s v="iphone 13 256 GB"/>
        <s v="Xs Max Protective Glass"/>
        <s v="Back Screen Repair"/>
        <s v="Phone Case 14 Pro Max"/>
        <s v="HDMI TO LIGHTING Cable"/>
        <s v="LycaMobile Data Package 7 GB"/>
        <s v="iphone 8 64GB  "/>
        <s v="H20  1 month 6 GB"/>
        <s v="iphone 12 Pro Max Back Screen Repair"/>
        <s v="LycaMobile 1 Year 2 GB"/>
        <s v="T Mobile 3 month 1 GB"/>
        <s v="14 Pro Max 512 GB Gold"/>
        <s v="14 Pro Max 512 GB Purple"/>
        <s v="Gmail Registration Service Fee"/>
        <s v=" iphone 8 plus 256GB Red"/>
        <s v="iphone 7 plus Repair Front Screen and Back Screen"/>
        <s v="Phone Case 7 Plus"/>
        <s v="Charging Service Fee"/>
        <s v="Apple ID Registration Service Fee"/>
        <s v="14 Pro Max Protective Case"/>
        <s v=" LycaMobile 1 Month 2 GB"/>
        <s v="Oppo Screen Repair"/>
        <s v="14 Pro Max Protective Glass"/>
        <s v="iphone8 64 GB"/>
        <s v="Tmobile 3 Month 3 GB"/>
        <s v="iphone14 pro max"/>
        <s v="UltraMobile 3 Month Phone Plan 2 GB"/>
        <s v="hometv"/>
        <s v="iPhone 7 plus protective glass"/>
        <s v="iPhone 11 Back Screen"/>
        <s v="iphone8 Battery Replacement"/>
        <s v="iphone13 256 GB "/>
        <s v="Apple Earphone Lighting Cable"/>
        <s v="iPhone Deep Cleansing Service"/>
        <s v="iPad 11 Screen Protective Glass"/>
        <s v="iPad Mini 2 Touch Button"/>
        <s v="SimpleMobile 1 month unlimited phone plan"/>
        <s v="ipad Charger"/>
        <s v="iPhone 13 Protective Case"/>
        <s v="iPad mini 6 Protective Case"/>
        <s v="Music Download Service"/>
        <s v="UltraMobile 3 Month Service Fee 5 GB"/>
        <s v="UltraMobile 6 month 2 GB"/>
        <s v="SimpleMobile 1 Month 3 GB Service Fee"/>
        <s v="iphone 6s plus phone screen repair"/>
        <s v="UltraMobile 3 month 40GB unlimited plan "/>
        <s v="iphone 13 256GB "/>
        <s v="IPHONE 13 PRO MAX 256 GB Blue"/>
        <s v="iPhone 13 128 GB "/>
        <s v="iPhone 12 Back Screen Repair"/>
        <s v="UltraMobile  3 Month Phone Bill Unlimited"/>
        <s v="UltraMobile 12 month 2 GB"/>
        <s v="UltraMobile 1 Month 250 MB"/>
        <s v="UltraMobile 3 Month Unlimited "/>
        <s v="iPhone 13 pro max  Screen Repair"/>
        <s v="Apple Original Earphone "/>
        <s v="UltraMobile 250 MB 3 Month"/>
        <s v="T Mobile  $17, 3 month, 2GB"/>
        <s v="Portable Charging Bank 8000 mA"/>
        <s v="LycaMobile 3 Month 2 GB"/>
        <s v="iPhone 7 Protective Glass"/>
        <s v="AT&amp;T  Feature Phone Repair"/>
        <s v="WeChat Software Service Fee"/>
        <s v="TV Box Repair Service"/>
        <s v="LycaMobile 3 Month Service Fee 15 GB"/>
        <s v="iPhone 11 Pro Max Front Screen Repair"/>
        <s v="Phone Battery Replacement"/>
        <s v="iPhone 8 Plus Phone Case"/>
        <s v="13 Pro Max Protective Glass"/>
        <s v="Tmobile 3 Month 12 GB"/>
        <s v="LycaMobile 4 Month 3 GB"/>
        <s v="11 Pro Max Screen Repair "/>
        <s v="UltraMobile 6 Month 250 MB"/>
        <s v="H20 4 Month 2 GB"/>
        <s v="H20  1 month 2 GB"/>
        <s v="iPhone X Phone Case"/>
        <s v="Huawei Mate 9 Repair"/>
        <s v="iPhone 11 Charging Port Repair"/>
        <s v="Airpod 2 "/>
        <s v="Sandisk Micro Storage Card"/>
        <s v="UltraMobile 3 Month 3GB"/>
        <s v="UltraMobile 3 Month 6GB"/>
        <s v="Type C Earpod"/>
        <s v="One Plus Phone Case"/>
        <s v="Black Phone Case and Protective Glass"/>
        <s v="LycaMobile  1 Month 15 GB"/>
        <s v="UltraMobile  3 Month  2 GB "/>
        <s v="Black Phone Case"/>
        <s v="14 Pro Max Phone Case"/>
        <s v="7 Plus Phone Case"/>
        <s v="LycaMobile 1 Month Unlimited "/>
        <s v="iPad 1st Generation"/>
        <s v="iphohe 8 64GB"/>
        <s v="iPhone 11 pro Max Screen Refurbished"/>
        <s v=" iPhone 11 Pro Max Phone Case"/>
        <s v="Sandisk Micro Storage Card 64 GB"/>
        <s v="iphone11 Screen Repair"/>
        <s v="iphone14 pro max Protective Glass"/>
        <s v="iPad Air 4 "/>
        <s v="iphone13 128 GB"/>
        <s v=" UltraMobile 6 Month 250 MB"/>
        <s v=" UltraMobile 3 Month 2 GB"/>
        <s v="LycaMobile 4 Month Unlimited Prepaid"/>
        <s v="iphone SE II 64 GB"/>
        <s v="H20 1 Month Paygo"/>
        <s v="iphone7 Batter Replacement"/>
        <s v="iphone11 Phone Screen Repair"/>
        <s v="LycaMobile  1  Month 3 GB"/>
        <s v="T Mobile 2 Month Unlimited "/>
        <s v="14 Pro Protective Glass"/>
        <s v="LycaMobile 1 Month Unlimited"/>
        <s v="Type C Charger and Cable"/>
        <s v="UltraMobile Flex 4 Month "/>
        <s v="Tmobile   1 month    3 GB"/>
        <s v="Tmobile   1 month    6 GB"/>
        <s v="Tmobile   1 month    1 GB "/>
        <s v="12 Pro Max  phone case protective glass"/>
        <s v="13 Pro Max"/>
        <s v="LycaMobile 3 Month 15 GB"/>
        <s v="12 Pro Max Protective Glass"/>
        <s v="Charging Cable and Car Charger"/>
        <s v="iPhone 11 Screen Refurbished"/>
        <s v="iPad Software Service Fee"/>
        <s v="iphone 8 Plus 256 GB"/>
        <s v="13 Pro max 256GB "/>
        <s v="Software Download Service"/>
        <s v="LycaMobile 1 Month 6GB "/>
        <s v="T Mobile 2 Month 1 GB"/>
        <s v="14 Pro Phone Case"/>
        <s v="iPhone Motherboard Repair"/>
        <s v="H20 2 Month 12 GB"/>
        <s v=" Software Download Service Fee"/>
        <s v="T Mobile  2 month 1 GB"/>
        <s v="13 Pro Max Back Screen Repair"/>
        <s v="iphonex Battery Replacement"/>
        <s v="iPhone X Back Screen Repair"/>
        <s v="iphone SE 2 64GB"/>
        <s v="iphone 14 Pro max 256GB"/>
        <s v="Bluetooth Earbud Black"/>
        <s v="iphone11 Battery Replacement"/>
        <s v="LycaMobile 3 Month Unlimited"/>
        <s v="iPhone8 "/>
        <s v="UltraMobile 1 Month Unlimited"/>
        <s v="T-Mobile 3 Month 3 GB"/>
        <s v="Apple 3 Feet Charging Cable"/>
        <s v="Apple 6 Feet Charging Cable"/>
        <s v="T Mobile  1 Month 12 GB"/>
        <s v="T Mobile 2 Month 3 GB"/>
        <s v="Airpod II "/>
        <s v="iphone X Max Phone Case"/>
        <s v="iphone 14 Pro Max Phone Case"/>
        <s v="Speaker Repair"/>
        <s v="SimCard Replacement"/>
        <s v="Phone HeadSet"/>
        <s v="13Pro 128GB "/>
        <s v="LycaMobile 1 Month 2 GB Activision"/>
        <s v="iPad Mini 4 Protective Case"/>
        <s v="iPhone 14 pro Phone Case"/>
        <s v="iPhone 6s phone Case"/>
        <s v="MacBook Repair Service "/>
        <s v="Motorola Motherboard Repair"/>
        <s v="iphone 7 Plus 128 GB"/>
        <s v="iphone13 Protective Glass"/>
        <s v="H20 1 Month 6GB"/>
        <s v="XR Protective Glass"/>
        <s v="iphone13promax Protective Glass"/>
        <s v="13 promax Protective Glass and Phone Case"/>
        <s v="ipad air2 Screen Repair"/>
        <s v="6s Plus  32GB"/>
        <s v="UltraMobile 1 Month 2 GB"/>
        <s v="SimCard Tray Repair"/>
        <s v="Charging Port Repair"/>
        <s v="contactless charging pad for phone"/>
        <s v="H2O PayGo Service"/>
        <s v="iPhone 13 Pink 256 GB"/>
        <s v="14 Pro Max Protective Case and Phone Case"/>
        <s v="iPad  Mini Protective Case"/>
        <s v="XS Max Protective Phone Case and Glass"/>
        <s v="iPhone SE Button Repair"/>
        <s v="iPhone 8 Plus Screen Repair"/>
        <s v="UltraMobile 1 Month 12 GB"/>
        <s v="LycaMobile 4 Month Unlimited"/>
        <s v=" LycaMobile 6 Month 6 GB"/>
        <s v="13 Pro Max  Back Screen Repair"/>
        <s v="11 Pro Phone Screen Repair"/>
        <s v=" iphone 11 Protective Glass"/>
        <s v="iPhone 12 Pro Max Phone Case"/>
        <s v=" UltraMobile 1 Month 6 GB"/>
        <s v="Airpod Protective Case"/>
        <s v="iphone 13 pro max Protective Glass"/>
        <s v="T Mobile 1 Month 3 GB"/>
        <s v=" UltraMobile 6 Month 2GB"/>
        <s v="iPhone 8  64 GB"/>
        <s v="SimpleMobile 1 Month"/>
        <s v="iPhone 12 Phone Case"/>
        <s v="SimpleMobile 1 Month 12 GB"/>
        <s v="Apple Type C earbud"/>
        <s v="T Mobile 3 Month 3 GB"/>
        <s v="T-Mobile 1 Month 3 GB"/>
        <s v="iPad Air 4 Screen Repair"/>
        <s v="Xs Max Phone Case"/>
        <s v="Samsung A51 Phone"/>
        <s v="XsMax Protective Glass"/>
        <s v="H20   4 month 6 GB"/>
        <s v="UltraMobile 1 month 6 GB"/>
        <s v="Simple Mobile 3 Month "/>
        <s v="Tmobile 2 month 1 GB"/>
        <s v="iphone 12 Pro Max Protective Glass"/>
        <s v="UltraMobile 4 Month Unlimited "/>
        <s v="iPhone 7 Plus Screen Repair"/>
        <s v="SimpleMobile 2 Month"/>
        <s v="HomeX Controller"/>
        <s v="Samsung Protective Glass"/>
        <s v="Software Service Fee"/>
        <s v="Xs Max Back Screen Repair"/>
        <s v="iPhone XR 64 GB Red "/>
        <s v="UltraMobile 1 Year 250 MB"/>
        <s v="SimpleMobile 1 Month 3 GB"/>
        <s v="UltraMobile 3 Month 5 GB"/>
        <s v="T Mobile 2 Month 12 GB"/>
        <s v="iPhone XR Phone Case and Protective Glass"/>
        <s v="LycaMobile 3 Month 2 GB "/>
        <s v="iPhone 8 Plus Phone Case and Protective Glass"/>
        <s v="iPhone Xs Max Protective Glass"/>
        <s v="H20  4 Month 6 GB"/>
        <s v="14 Pro Max Protective Glass and Phone Case"/>
        <s v="H20 Unlimited 1 Month"/>
        <s v="Samsung Galaxy S10 Screen Repair"/>
        <s v="iPad 9th 256GB "/>
        <s v="iPad Protective Case 10.2 Inch"/>
        <s v="Xs Max Outer Screen Repair"/>
        <s v="iphone13 pro max 128 GB"/>
        <s v="T Mobile  1GB 1 Month"/>
        <s v="Wireless Charger"/>
        <s v="iPhone XR 128 GB "/>
        <s v="iPhone Back Screen Repair Service Fee"/>
        <s v="Silicone Protective Case"/>
        <s v="iPhone 12 Screen Replacement"/>
        <s v="XR Phone Case"/>
        <s v="iphoneX Screen Repair"/>
        <s v="7plus Phone Case"/>
        <s v="H20 4 Month 6 GB"/>
        <s v="Gaming Console Repair"/>
        <s v="iPhone X Phone Case and Protective Glass"/>
        <s v="iphone 6s Plus Battery Replacement and Screen Repair"/>
        <s v="Huawei Screen Repair"/>
        <s v="Samsung Lite Repair"/>
        <s v="H20 5 Month 12 GB"/>
        <s v="T Mobile  6 Month 6 GB"/>
        <s v="Airpod II"/>
        <s v="LycaMobile 6 Month 6 GB"/>
        <s v="13 Pro Max Phone Case and Protective Glass"/>
        <s v="iPhone Motherboard Repair "/>
        <s v="14 Phone Case"/>
        <s v="12 Pro Max Privacy Protection Glass"/>
        <s v="13 Phone Case"/>
        <s v="13 Pro Max Gold 512GB"/>
        <s v="13 Pro Max Blue512GB"/>
        <s v="13 Pro Max Blue 1024 GB"/>
        <s v="13 iphone 128GB"/>
        <s v="LycaMobile 1 Month 6GB"/>
        <s v="UltraMobile 6 GB 6 Month"/>
        <s v="iPhone 6 Plus Screen Repair"/>
        <s v="Magnetic Phone Holder"/>
        <s v="UltraMobile  6  Month 250 MB"/>
        <s v="UltraMobile  1  Month 250 MB"/>
        <s v="13 Pro Max Charging Port Repair"/>
        <s v=" H20 1 Month 6 GB"/>
        <s v="6Plus Phone Case"/>
        <s v="LycaMobile  3 Month 6 GB"/>
        <s v="13 Pro Max Gold  1024GB "/>
        <s v="LycaMobile Group Order"/>
        <s v="Samsung A32 Screen Repair"/>
        <s v="T Mobile VIP Number"/>
        <s v="14 Protective Glass and Phone Case"/>
        <s v="ipad Air 1 "/>
        <s v="7 plus Reboot Service Fee"/>
        <s v="UltraMobile 1 month 250 mb "/>
        <s v="iPhone 6s Plus Charging Port"/>
        <s v="iPhone 11 Pro Max  Screen Repair Service"/>
        <s v="LycaMobile  3 Month 3 GB "/>
        <s v="14 plus Phone Case and Protective Glass"/>
        <s v="SimpleMobile 3 Month Unlimited"/>
        <s v="14 Protective Glass"/>
        <s v="UltraMobile 3 Month 3 GB"/>
        <s v="Earphone Lighting Cable"/>
        <s v="Huawei Charging Port Repair"/>
        <s v="LycaMobile 3 Month Unlimited "/>
        <s v="LycaMobile 3 Month Unlimited Prepaid"/>
        <s v="Pisen 10000 ma Charging"/>
        <s v="iPhone 8 Plus Front and Back Screen Repair"/>
        <s v=" Xs Max Screen Repair"/>
        <s v="iPad Pro Screen Repair"/>
        <s v="iPhone 11 Phone Reboot Service"/>
        <s v="iPhone 7 Battery Replacement and Screen Repair"/>
        <s v="iphone 11 Pro Max Screen Repair"/>
        <s v="iphone 12 Back Screen Repair "/>
        <s v="H20 2 Month 6 GB"/>
        <s v="iPad 12.9 Protective Glass"/>
        <s v="iPhone XR  Motherboard Repair"/>
        <s v="H20 Unlimited 2 Month"/>
        <s v="USB C charging Cable"/>
        <s v="iPhone 13 Pro Protective Glass"/>
        <s v="SimpleMobile 3 Month 3 GB"/>
        <s v="iphone14 pro max 256 GB"/>
        <s v="iphone13 Pro Max Protective Glass"/>
        <s v="LycaMobile 2 Month 15 GB"/>
        <s v="iphone 8 plus 256GB Red"/>
        <s v="iPad Brand New Air 4"/>
        <s v="iPhone 11 Protective Case"/>
        <s v="14 Max  Phone Case and Protective Glass"/>
        <s v="H20  2 Month 6 GB"/>
        <s v="UltraMobile Sim Replacement"/>
        <s v="SimpleMobile 1 Month Unlimited"/>
        <s v="LycaMobile 4 Month 2 GB"/>
        <s v="SanDisk Flash Drive 64 GB"/>
        <s v="iPhone 12 128 GB "/>
        <s v="iPad Protective Glass Repair"/>
        <s v="6 Feet Charging Cable"/>
        <s v="iPhone 11 Battery Replacement"/>
        <s v="iPhone 12 Speaker"/>
        <s v="11 Pro Max 512 GB "/>
        <s v="H20  4 Month 6GB "/>
        <s v="Moto G  CellPhone"/>
        <s v="LycaMobile Data Service 5 GB   "/>
        <s v="iPhone 12 Protective Case"/>
        <s v="HomeX "/>
        <s v="iphone Earphone Lighting Cable"/>
        <s v="Apple Type C Cable"/>
        <s v="UltraMobile 1 Year 6 GB"/>
        <s v="LycaMobile 2 Month 6 GB"/>
        <s v=" H20 4 Month 6 GB"/>
        <s v="iPhone X 256 GB Black"/>
        <s v=" LycaMobile 3 Month 6 GB"/>
        <s v=" LycaMobile 2 Month 2 GB"/>
        <s v="LycaMobile 3 Month 2 GB Activision"/>
        <s v="iphone13 256 GB Black"/>
        <s v="LycaMobile 4 Month 60 GB"/>
        <s v="Tmobile 2 Month 3 GB"/>
        <s v="7 plus Camera Repair"/>
        <s v="UltraMobile  6 Month 2 GB"/>
        <s v="LycaMobile 6 Month 12 GB"/>
        <s v="Type C 6 Feet Cable"/>
        <s v="iPhone Speaker Repair"/>
        <s v="Reboot Service Fee"/>
        <s v="LycaMobile 4 Month Service Fee"/>
        <s v="iPhone 11 Pro Max Protective Glass"/>
        <s v="LycaMobile 6 Month 2 GB"/>
        <s v="UltraMobile 2 Month 12 GB"/>
        <s v="iPhone X"/>
        <s v="LycaMobile 3 month 12 GB "/>
        <s v="LycaMobile 4 month 3 GB "/>
        <s v="iPhone SE 2 64GB  Black"/>
        <s v="Xs Max Protective Glass and Phone Case"/>
        <s v="T Mobile 1 Month Unlimited"/>
        <s v="SanDisk 64 GB"/>
        <s v="iPhone 12 Pro Back Screen Repair"/>
        <s v="A13  Phone Case"/>
        <s v="11 Pro Max Phone Case and Protective Glass"/>
        <s v=" Charging Service"/>
        <s v="H20 2 Month 2 GB"/>
        <s v="iPhone XS 512 GB"/>
        <s v="UltraMobile 1 Year Flex"/>
        <s v="Apple Lighting Cable Earphone"/>
        <s v="UltraMobile Flex "/>
        <s v="ipad  Screen Repair"/>
        <s v="7 Plus Protective Glass"/>
        <s v="11 Pro Max Protective Glass"/>
        <s v="iPhone 11 Pro Max Phone and Protective Glass"/>
        <s v="iPhone X 512 GB"/>
        <s v="Samsung A32 "/>
        <s v="IPAD AIR 2 16 GB  "/>
        <s v="iPhoneX Motherboard Repair"/>
        <s v="iPhone 6 Screen Repair"/>
        <s v="iphone 11 Reboot Service Fee"/>
        <s v="UltraMobile 4 Month Flex "/>
        <s v="iPhone 8   64 GB   Gold"/>
        <s v="iPhone 11 Pro Max 512 GB"/>
        <s v="Sim Card Replacement"/>
        <s v="Power Bank 20000 ma"/>
        <s v="LycaMobile Unlimited 1 Month"/>
        <s v="iPhone SE Red II 64 GB"/>
        <s v="iPhone 14 Pro Max Phone Case "/>
        <s v="iPhone 13 Pro Phone Case and Protective Glass"/>
        <s v="T Mobile 3GB 2 Month"/>
        <s v="WeChat Software Service"/>
        <s v="iphone Xs Max Phone Case"/>
        <s v="T Mobile 3GB  3 Month"/>
        <s v="Windows Software Download Fee"/>
        <s v="Huawei Phone Case"/>
        <s v="iPhone 12 Protective Glass and Phone Case"/>
        <s v="LycaMobile 3 Month 12 GB Activision"/>
        <s v="iphone SE 2 64GB  White"/>
        <s v="LycaMobile Sim Card "/>
        <s v="Printing Service Fee"/>
        <s v="iPhone 7 Phone Case"/>
        <s v="H20 PayGo "/>
        <s v="iPhone Charging Port Repair, Battery"/>
        <s v="iPhone SE Phone Case and Protective Glass"/>
        <s v="iPhone 12 Pro Screen Repair"/>
        <s v="LycaMobile 4 Month 7 GB "/>
        <s v="H20 3 Month 15 GB"/>
        <s v="H20 Sim Card"/>
        <s v="iPad Screen Glass Repair"/>
        <s v="iPhone SE II 64 GB White"/>
        <s v="T Mobile 1 Month 12 GB"/>
        <s v="ipad Protective Glass and Phone Case"/>
        <s v="iPhone 12 Battery Replacement"/>
        <s v="iPhone 13 Pro Max Screen Repair"/>
        <s v="LycaMobile 4 Month 15 GB"/>
        <s v="iPhone XS Battery Replacement Service"/>
        <s v="Charger"/>
        <s v="UltraMobile Data Service Fee"/>
        <s v="SimpleMobile 3 Month 12 GB"/>
        <s v="iphone SE Protective and Phone Case"/>
        <s v="File Transfer Fee"/>
        <s v="iphone 6s Screen Repair Service Fee"/>
        <s v="Vivo Battery Replacement"/>
        <s v="iPhone Camera Glass Repair"/>
        <s v="T Mobile 6 Month 3 GB"/>
        <s v="iPhone 8 Phone Case"/>
        <s v="SE II 64GB "/>
        <s v="iphone 8"/>
        <s v="wechat registration fee"/>
        <s v="LycaMobile Prepaid Card 4 Month"/>
        <s v="Portable Battery Bank"/>
        <s v="iphone 14 pro max dual sim"/>
        <s v="iPad Air 2 battery"/>
        <s v="SanDisk Flash Drive"/>
      </sharedItems>
    </cacheField>
    <cacheField name="SKU_Category" numFmtId="0">
      <sharedItems count="7">
        <s v="TXTA"/>
        <s v="SFSV"/>
        <s v="DVRP"/>
        <s v="WIRLSVS"/>
        <s v="NWPHN"/>
        <s v="RFBPHN"/>
        <s v="TVBX"/>
      </sharedItems>
    </cacheField>
    <cacheField name="Concatenate_ID" numFmtId="0">
      <sharedItems count="2395">
        <s v="SA-0202280001-TXTA"/>
        <s v="SA-202280002-TXTA"/>
        <s v="SA-202280003-TXTA"/>
        <s v="SA-202280004-SFSV"/>
        <s v="SA-202280005-DVRP"/>
        <s v="SA-202280006-DVRP"/>
        <s v="SA-202280007-WIRLSVS"/>
        <s v="SA-202280008-WIRLSVS"/>
        <s v="SA-202280009-TXTA"/>
        <s v="SA-202280010-WIRLSVS"/>
        <s v="SA-202280011-DVRP"/>
        <s v="SA-202280012-TXTA"/>
        <s v="SA-202280013-TXTA"/>
        <s v="SA-202280014-TXTA"/>
        <s v="SA-202280015-TXTA"/>
        <s v="SA-202280016-NWPHN"/>
        <s v="SA-202280017-TXTA"/>
        <s v="SA-202280018-RFBPHN"/>
        <s v="SA-202280019-WIRLSVS"/>
        <s v="SA-202280020-WIRLSVS"/>
        <s v="SA-202280021-WIRLSVS"/>
        <s v="SA-202280022-WIRLSVS"/>
        <s v="SA-202280023-NWPHN"/>
        <s v="SA-202280024-WIRLSVS"/>
        <s v="SA-202280025-WIRLSVS"/>
        <s v="SA-202280026-WIRLSVS"/>
        <s v="SA-202280027-WIRLSVS"/>
        <s v="SA-202280028-WIRLSVS"/>
        <s v="SA-202280029-WIRLSVS"/>
        <s v="SA-202280030-WIRLSVS"/>
        <s v="SA-202280031-WIRLSVS"/>
        <s v="SA-202280032-WIRLSVS"/>
        <s v="SA-202280033-DVRP"/>
        <s v="SA-202280034-DVRP"/>
        <s v="SA-202280035-RFBPHN"/>
        <s v="SA-202280036-TVBX"/>
        <s v="SA-202280037-DVRP"/>
        <s v="SA-202280038-RFBPHN"/>
        <s v="SA-202280039-RFBPHN"/>
        <s v="SA-202280040-WIRLSVS"/>
        <s v="SA-202280041-DVRP"/>
        <s v="SA-202280042-WIRLSVS"/>
        <s v="SA-202280043-WIRLSVS"/>
        <s v="SA-202280044-WIRLSVS"/>
        <s v="SA-202280045-WIRLSVS"/>
        <s v="SA-202280046-WIRLSVS"/>
        <s v="SA-202280047-NWPHN"/>
        <s v="SA-202280048-RFBPHN"/>
        <s v="SA-202280049-TXTA"/>
        <s v="SA-202280050-WIRLSVS"/>
        <s v="SA-202280051-TXTA"/>
        <s v="SA-202280052-TXTA"/>
        <s v="SA-202280053-TXTA"/>
        <s v="SA-202280054-WIRLSVS"/>
        <s v="SA-202280055-DVRP"/>
        <s v="SA-202280056-DVRP"/>
        <s v="SA-202280057-DVRP"/>
        <s v="SA-202280058-WIRLSVS"/>
        <s v="SA-202280059-WIRLSVS"/>
        <s v="SA-202280060-TXTA"/>
        <s v="SA-202280061-WIRLSVS"/>
        <s v="SA-202280062-SFSV"/>
        <s v="SA-202280063-WIRLSVS"/>
        <s v="SA-202280064-TXTA"/>
        <s v="SA-202280065-WIRLSVS"/>
        <s v="SA-202280066-TXTA"/>
        <s v="SA-202280067-WIRLSVS"/>
        <s v="SA-202280068-WIRLSVS"/>
        <s v="SA-202280069-DVRP"/>
        <s v="SA-202280070-TXTA"/>
        <s v="SA-202280071-TXTA"/>
        <s v="SA-202280072-WIRLSVS"/>
        <s v="SA-202280073-WIRLSVS"/>
        <s v="SA-202280074-TXTA"/>
        <s v="SA-202280075-WIRLSVS"/>
        <s v="SA-202280076-TXTA"/>
        <s v="SA-202280077-WIRLSVS"/>
        <s v="SA-202280078-TXTA"/>
        <s v="SA-202280079-WIRLSVS"/>
        <s v="SA-202280080-SFSV"/>
        <s v="SA-202280081-TXTA"/>
        <s v="SA-202280082-WIRLSVS"/>
        <s v="SA-202280083-TXTA"/>
        <s v="SA-202280084-WIRLSVS"/>
        <s v="SA-202280085-WIRLSVS"/>
        <s v="SA-202280086-WIRLSVS"/>
        <s v="SA-202280087-WIRLSVS"/>
        <s v="SA-202280088-WIRLSVS"/>
        <s v="SA-202280089-DVRP"/>
        <s v="SA-202280090-WIRLSVS"/>
        <s v="SA-202280091-TXTA"/>
        <s v="SA-202280092-TXTA"/>
        <s v="SA-202280093-WIRLSVS"/>
        <s v="SA-202280094-WIRLSVS"/>
        <s v="SA-202280095-TXTA"/>
        <s v="SA-202280096-TXTA"/>
        <s v="SA-202280097-TXTA"/>
        <s v="SA-202280098-DVRP"/>
        <s v="SA-202280099-TXTA"/>
        <s v="SA-202280100-TXTA"/>
        <s v="SA-202280101-TXTA"/>
        <s v="SA-202280102-WIRLSVS"/>
        <s v="SA-202280103-WIRLSVS"/>
        <s v="SA-202280104-SFSV"/>
        <s v="SA-202280105-WIRLSVS"/>
        <s v="SA-202280106-WIRLSVS"/>
        <s v="SA-202280107-WIRLSVS"/>
        <s v="SA-202280108-WIRLSVS"/>
        <s v="SA-202280109-WIRLSVS"/>
        <s v="SA-202280110-TXTA"/>
        <s v="SA-202280111-WIRLSVS"/>
        <s v="SA-202280112-TXTA"/>
        <s v="SA-202280113-WIRLSVS"/>
        <s v="SA-202280114-TVBX"/>
        <s v="SA-202280115-TXTA"/>
        <s v="SA-202280116-TXTA"/>
        <s v="SA-202280117-WIRLSVS"/>
        <s v="SA-202280118-DVRP"/>
        <s v="SA-202280119-TXTA"/>
        <s v="SA-202280120-DVRP"/>
        <s v="SA-202280121-SFSV"/>
        <s v="SA-202280122-SFSV"/>
        <s v="SA-202280123-WIRLSVS"/>
        <s v="SA-202280124-TXTA"/>
        <s v="SA-202280125-SFSV"/>
        <s v="SA-202280126-TXTA"/>
        <s v="SA-202280127-WIRLSVS"/>
        <s v="SA-202280128-TVBX"/>
        <s v="SA-202280129-"/>
        <s v="SA-202280130-TXTA"/>
        <s v="SA-202280131-TXTA"/>
        <s v="SA-202280132-TXTA"/>
        <s v="SA-202280133-WIRLSVS"/>
        <s v="SA-202280134-WIRLSVS"/>
        <s v="SA-202280135-TXTA"/>
        <s v="SA-202280136-NWPHN"/>
        <s v="SA-202280137-WIRLSVS"/>
        <s v="SA-202280138-WIRLSVS"/>
        <s v="SA-202280139-WIRLSVS"/>
        <s v="SA-202280140-WIRLSVS"/>
        <s v="SA-202280141-DVRP"/>
        <s v="SA-202280142-TXTA"/>
        <s v="SA-202280143-WIRLSVS"/>
        <s v="SA-202280144-WIRLSVS"/>
        <s v="SA-202280145-TXTA"/>
        <s v="SA-202280146-WIRLSVS"/>
        <s v="SA-202280147-WIRLSVS"/>
        <s v="SA-202280148-WIRLSVS"/>
        <s v="SA-202280149-WIRLSVS"/>
        <s v="SA-202280150-DVRP"/>
        <s v="SA-202280151-NWPHN"/>
        <s v="SA-202280152-TXTA"/>
        <s v="SA-202280153-TXTA"/>
        <s v="SA-202280154-SFSV"/>
        <s v="SA-202280155-WIRLSVS"/>
        <s v="SA-202280156-WIRLSVS"/>
        <s v="SA-202280157-WIRLSVS"/>
        <s v="SA-202280158-SFSV"/>
        <s v="SA-202280159-WIRLSVS"/>
        <s v="SA-202280160-WIRLSVS"/>
        <s v="SA-202280161-TXTA"/>
        <s v="SA-202280162-WIRLSVS"/>
        <s v="SA-202280163-TXTA"/>
        <s v="SA-202280164-TXTA"/>
        <s v="SA-202280165-SFSV"/>
        <s v="SA-202280166-WIRLSVS"/>
        <s v="SA-202280167-DVRP"/>
        <s v="SA-202280168-WIRLSVS"/>
        <s v="SA-202280169-WIRLSVS"/>
        <s v="SA-202280170-WIRLSVS"/>
        <s v="SA-202280171-NWPHN"/>
        <s v="SA-202280172-WIRLSVS"/>
        <s v="SA-202280173-WIRLSVS"/>
        <s v="SA-202280174-WIRLSVS"/>
        <s v="SA-202280175-DVRP"/>
        <s v="SA-202280176-TXTA"/>
        <s v="SA-202280177-WIRLSVS"/>
        <s v="SA-202280178-WIRLSVS"/>
        <s v="SA-202280179-WIRLSVS"/>
        <s v="SA-202280180-DVRP"/>
        <s v="SA-202280181-TXTA"/>
        <s v="SA-202280182-WIRLSVS"/>
        <s v="SA-202280183-WIRLSVS"/>
        <s v="SA-202280184-WIRLSVS"/>
        <s v="SA-202280185-WIRLSVS"/>
        <s v="SA-202280186-TXTA"/>
        <s v="SA-202280187-DVRP"/>
        <s v="SA-202280188-TXTA"/>
        <s v="SA-202280189-DVRP"/>
        <s v="SA-202280190-TXTA"/>
        <s v="SA-202280191-TXTA"/>
        <s v="SA-202280192-SFSV"/>
        <s v="SA-202280193-SFSV"/>
        <s v="SA-202280194-NWPHN"/>
        <s v="SA-202280195-TXTA"/>
        <s v="SA-202280196-WIRLSVS"/>
        <s v="SA-202280197-DVRP"/>
        <s v="SA-202280198-WIRLSVS"/>
        <s v="SA-202280199-WIRLSVS"/>
        <s v="SA-202280200-WIRLSVS"/>
        <s v="SA-202280201-TXTA"/>
        <s v="SA-202280202-DVRP"/>
        <s v="SA-202280203-DVRP"/>
        <s v="SA-202280204-DVRP"/>
        <s v="SA-202280205-WIRLSVS"/>
        <s v="SA-202280206-WIRLSVS"/>
        <s v="SA-202280207-WIRLSVS"/>
        <s v="SA-202280208-DVRP"/>
        <s v="SA-202280209-WIRLSVS"/>
        <s v="SA-202280210-RFBPHN"/>
        <s v="SA-202280211-RFBPHN"/>
        <s v="SA-202280212-WIRLSVS"/>
        <s v="SA-202280213-WIRLSVS"/>
        <s v="SA-202280214-WIRLSVS"/>
        <s v="SA-202280215-WIRLSVS"/>
        <s v="SA-202280216-WIRLSVS"/>
        <s v="SA-202280217-WIRLSVS"/>
        <s v="SA-202280218-SFSV"/>
        <s v="SA-202280219-RFBPHN"/>
        <s v="SA-202280220-TXTA"/>
        <s v="SA-202280221-TXTA"/>
        <s v="SA-202280222-WIRLSVS"/>
        <s v="SA-202280223-WIRLSVS"/>
        <s v="SA-202280224-WIRLSVS"/>
        <s v="SA-202280225-WIRLSVS"/>
        <s v="SA-202280226-TVBX"/>
        <s v="SA-202280227-DVRP"/>
        <s v="SA-202280228-DVRP"/>
        <s v="SA-202280229-SFSV"/>
        <s v="SA-202280230-WIRLSVS"/>
        <s v="SA-202280231-NWPHN"/>
        <s v="SA-202280232-TXTA"/>
        <s v="SA-202280233-DVRP"/>
        <s v="SA-202280234-WIRLSVS"/>
        <s v="SA-202280235-RFBPHN"/>
        <s v="SA-202280236-DVRP"/>
        <s v="SA-202280237-SFSV"/>
        <s v="SA-202280238-WIRLSVS"/>
        <s v="SA-202280239-WIRLSVS"/>
        <s v="SA-202280240-WIRLSVS"/>
        <s v="SA-202280241-WIRLSVS"/>
        <s v="SA-202280242-WIRLSVS"/>
        <s v="SA-202280243-SFSV"/>
        <s v="SA-202280244-TXTA"/>
        <s v="SA-202280245-TXTA"/>
        <s v="SA-202280246-WIRLSVS"/>
        <s v="SA-202280247-DVRP"/>
        <s v="SA-202280248-WIRLSVS"/>
        <s v="SA-202280249-TXTA"/>
        <s v="SA-202280250-WIRLSVS"/>
        <s v="SA-202280251-TXTA"/>
        <s v="SA-202280252-DVRP"/>
        <s v="SA-202280253-WIRLSVS"/>
        <s v="SA-202280254-WIRLSVS"/>
        <s v="SA-202280255-WIRLSVS"/>
        <s v="SA-202280256-WIRLSVS"/>
        <s v="SA-202280257-TXTA"/>
        <s v="SA-202280258-TXTA"/>
        <s v="SA-202280259-RFBPHN"/>
        <s v="SA-202280260-WIRLSVS"/>
        <s v="SA-202280261-WIRLSVS"/>
        <s v="SA-202280262-WIRLSVS"/>
        <s v="SA-202280263-TXTA"/>
        <s v="SA-202280264-TXTA"/>
        <s v="SA-202280265-TXTA"/>
        <s v="SA-202280266-WIRLSVS"/>
        <s v="SA-202280267-WIRLSVS"/>
        <s v="SA-202280268-WIRLSVS"/>
        <s v="SA-202280269-TXTA"/>
        <s v="SA-202280270-SFSV"/>
        <s v="SA-202280271-DVRP"/>
        <s v="SA-202280272-TXTA"/>
        <s v="SA-202280273-RFBPHN"/>
        <s v="SA-202280274-WIRLSVS"/>
        <s v="SA-202280275-TXTA"/>
        <s v="SA-202280276-TXTA"/>
        <s v="SA-202280277-DVRP"/>
        <s v="SA-202280278-WIRLSVS"/>
        <s v="SA-202280279-WIRLSVS"/>
        <s v="SA-202280280-RFBPHN"/>
        <s v="SA-202280281-TXTA"/>
        <s v="SA-202280282-TXTA"/>
        <s v="SA-202280283-WIRLSVS"/>
        <s v="SA-202280284-TVBX"/>
        <s v="SA-202280285-TVBX"/>
        <s v="SA-202280286-SFSV"/>
        <s v="SA-202280287-WIRLSVS"/>
        <s v="SA-202280288-TXTA"/>
        <s v="SA-202280289-TXTA"/>
        <s v="SA-202280290-TXTA"/>
        <s v="SA-202280291-TXTA"/>
        <s v="SA-202280292-WIRLSVS"/>
        <s v="SA-202280293-TXTA"/>
        <s v="SA-202280294-TXTA"/>
        <s v="SA-202280295-TXTA"/>
        <s v="SA-202280296-SFSV"/>
        <s v="SA-202280297-TXTA"/>
        <s v="SA-202280298-WIRLSVS"/>
        <s v="SA-202280299-WIRLSVS"/>
        <s v="SA-202280300-TXTA"/>
        <s v="SA-202280301-TXTA"/>
        <s v="SA-202280302-WIRLSVS"/>
        <s v="SA-202280303-DVRP"/>
        <s v="SA-202280304-RFBPHN"/>
        <s v="SA-202280305-WIRLSVS"/>
        <s v="SA-202280306-WIRLSVS"/>
        <s v="SA-202280307-WIRLSVS"/>
        <s v="SA-202280308-WIRLSVS"/>
        <s v="SA-202280309-WIRLSVS"/>
        <s v="SA-202280310-WIRLSVS"/>
        <s v="SA-202280311-WIRLSVS"/>
        <s v="SA-202280312-DVRP"/>
        <s v="SA-202280313-DVRP"/>
        <s v="SA-202280314-TXTA"/>
        <s v="SA-202280315-WIRLSVS"/>
        <s v="SA-202280316-TXTA"/>
        <s v="SA-202280317-TXTA"/>
        <s v="SA-202280318-WIRLSVS"/>
        <s v="SA-202280319-WIRLSVS"/>
        <s v="SA-202280320-WIRLSVS"/>
        <s v="SA-202280321-TXTA"/>
        <s v="SA-202280322-WIRLSVS"/>
        <s v="SA-202280323-WIRLSVS"/>
        <s v="SA-202280324-WIRLSVS"/>
        <s v="SA-202280325-TXTA"/>
        <s v="SA-202280326-WIRLSVS"/>
        <s v="SA-202280327-WIRLSVS"/>
        <s v="SA-202280328-WIRLSVS"/>
        <s v="SA-202280329-WIRLSVS"/>
        <s v="SA-202280330-TXTA"/>
        <s v="SA-202280331-WIRLSVS"/>
        <s v="SA-202280332-WIRLSVS"/>
        <s v="SA-202280333-TXTA"/>
        <s v="SA-202280334-WIRLSVS"/>
        <s v="SA-202280335-WIRLSVS"/>
        <s v="SA-202280336-TXTA"/>
        <s v="SA-202280337-WIRLSVS"/>
        <s v="SA-202280338-TXTA"/>
        <s v="SA-202280339-TXTA"/>
        <s v="SA-202280340-TXTA"/>
        <s v="SA-202280341-WIRLSVS"/>
        <s v="SA-202280342-DVRP"/>
        <s v="SA-202280343-DVRP"/>
        <s v="SA-202280344-DVRP"/>
        <s v="SA-202280345-DVRP"/>
        <s v="SA-202280346-WIRLSVS"/>
        <s v="SA-202280347-TXTA"/>
        <s v="SA-202280348-TXTA"/>
        <s v="SA-202280349-TXTA"/>
        <s v="SA-202280350-WIRLSVS"/>
        <s v="SA-202280351-NWPHN"/>
        <s v="SA-202280352-DVRP"/>
        <s v="SA-202280353-DVRP"/>
        <s v="SA-202280354-DVRP"/>
        <s v="SA-202280355-WIRLSVS"/>
        <s v="SA-202280356-WIRLSVS"/>
        <s v="SA-202280357-WIRLSVS"/>
        <s v="SA-202280358-WIRLSVS"/>
        <s v="SA-202280359-WIRLSVS"/>
        <s v="SA-202280360-WIRLSVS"/>
        <s v="SA-202280361-TXTA"/>
        <s v="SA-202280362-WIRLSVS"/>
        <s v="SA-202280363-TXTA"/>
        <s v="SA-202280364-WIRLSVS"/>
        <s v="SA-202280365-WIRLSVS"/>
        <s v="SA-202280366-TXTA"/>
        <s v="SA-202280367-WIRLSVS"/>
        <s v="SA-202280368-TXTA"/>
        <s v="SA-202280369-TXTA"/>
        <s v="SA-202280370-SFSV"/>
        <s v="SA-202280371-DVRP"/>
        <s v="SA-202280372-WIRLSVS"/>
        <s v="SA-202280373-WIRLSVS"/>
        <s v="SA-202280374-WIRLSVS"/>
        <s v="SA-202280375-WIRLSVS"/>
        <s v="SA-202280376-WIRLSVS"/>
        <s v="SA-202280377-WIRLSVS"/>
        <s v="SA-202280378-RFBPHN"/>
        <s v="SA-202280379-WIRLSVS"/>
        <s v="SA-202280380-WIRLSVS"/>
        <s v="SA-202280381-DVRP"/>
        <s v="SA-202280382-TXTA"/>
        <s v="SA-202280383-WIRLSVS"/>
        <s v="SA-202280384-WIRLSVS"/>
        <s v="SA-202280385-WIRLSVS"/>
        <s v="SA-202280386-DVRP"/>
        <s v="SA-202280387-WIRLSVS"/>
        <s v="SA-202280388-WIRLSVS"/>
        <s v="SA-202280389-SFSV"/>
        <s v="SA-202280390-TXTA"/>
        <s v="SA-202280391-WIRLSVS"/>
        <s v="SA-202280392-WIRLSVS"/>
        <s v="SA-202280393-TXTA"/>
        <s v="SA-202280394-WIRLSVS"/>
        <s v="SA-202280395-WIRLSVS"/>
        <s v="SA-202280396-TXTA"/>
        <s v="SA-202280397-TXTA"/>
        <s v="SA-202280398-TVBX"/>
        <s v="SA-202280399-TVBX"/>
        <s v="SA-202280400-WIRLSVS"/>
        <s v="SA-202280401-WIRLSVS"/>
        <s v="SA-202280402-WIRLSVS"/>
        <s v="SA-202280403-WIRLSVS"/>
        <s v="SA-202280404-WIRLSVS"/>
        <s v="SA-202280405-TXTA"/>
        <s v="SA-202280406-WIRLSVS"/>
        <s v="SA-202280407-TXTA"/>
        <s v="SA-202280408-TXTA"/>
        <s v="SA-202280409-WIRLSVS"/>
        <s v="SA-202280410-WIRLSVS"/>
        <s v="SA-202280411-SFSV"/>
        <s v="SA-202280412-WIRLSVS"/>
        <s v="SA-202280413-WIRLSVS"/>
        <s v="SA-202280414-TXTA"/>
        <s v="SA-202280415-WIRLSVS"/>
        <s v="SA-202280416-WIRLSVS"/>
        <s v="SA-202280417-WIRLSVS"/>
        <s v="SA-202280418-TXTA"/>
        <s v="SA-202280419-TXTA"/>
        <s v="SA-202280420-WIRLSVS"/>
        <s v="SA-202280421-WIRLSVS"/>
        <s v="SA-202280422-WIRLSVS"/>
        <s v="SA-202280423-WIRLSVS"/>
        <s v="SA-202280424-WIRLSVS"/>
        <s v="SA-202280425-WIRLSVS"/>
        <s v="SA-202280426-SFSV"/>
        <s v="SA-202280427-TXTA"/>
        <s v="SA-202280428-NWPHN"/>
        <s v="SA-202280429-WIRLSVS"/>
        <s v="SA-202280430-WIRLSVS"/>
        <s v="SA-202280431-TXTA"/>
        <s v="SA-202280432-WIRLSVS"/>
        <s v="SA-202280433-DVRP"/>
        <s v="SA-202280434-SFSV"/>
        <s v="SA-202280435-SFSV"/>
        <s v="SA-202280436-DVRP"/>
        <s v="SA-202280437-TVBX"/>
        <s v="SA-202280438-WIRLSVS"/>
        <s v="SA-202280439-WIRLSVS"/>
        <s v="SA-202280440-TXTA"/>
        <s v="SA-202280441-TXTA"/>
        <s v="SA-202280442-SFSV"/>
        <s v="SA-202280443-DVRP"/>
        <s v="SA-202280444-TXTA"/>
        <s v="SA-202280445-DVRP"/>
        <s v="SA-202280446-TXTA"/>
        <s v="SA-202280447-TXTA"/>
        <s v="SA-202280448-TXTA"/>
        <s v="SA-202280449-SFSV"/>
        <s v="SA-202280450-TXTA"/>
        <s v="SA-202280451-SFSV"/>
        <s v="SA-202280452-WIRLSVS"/>
        <s v="SA-202280453-DVRP"/>
        <s v="SA-202280454-WIRLSVS"/>
        <s v="SA-202280455-TXTA"/>
        <s v="SA-202280456-TXTA"/>
        <s v="SA-202280457-WIRLSVS"/>
        <s v="SA-202280458-RFBPHN"/>
        <s v="SA-202280459-SFSV"/>
        <s v="SA-202280460-WIRLSVS"/>
        <s v="SA-202280461-WIRLSVS"/>
        <s v="SA-202280462-TXTA"/>
        <s v="SA-202280463-TXTA"/>
        <s v="SA-202280464-TXTA"/>
        <s v="SA-202280465-SFSV"/>
        <s v="SA-202280466-WIRLSVS"/>
        <s v="SA-202280467-WIRLSVS"/>
        <s v="SA-202280468-WIRLSVS"/>
        <s v="SA-202280469-WIRLSVS"/>
        <s v="SA-202280470-WIRLSVS"/>
        <s v="SA-202280471-WIRLSVS"/>
        <s v="SA-202280472-TXTA"/>
        <s v="SA-202280473-WIRLSVS"/>
        <s v="SA-202280474-WIRLSVS"/>
        <s v="SA-202280475-TXTA"/>
        <s v="SA-202280476-DVRP"/>
        <s v="SA-202280477-TXTA"/>
        <s v="SA-202280478-WIRLSVS"/>
        <s v="SA-202280479-WIRLSVS"/>
        <s v="SA-202280480-TXTA"/>
        <s v="SA-202280481-DVRP"/>
        <s v="SA-202280482-TXTA"/>
        <s v="SA-202280483-TVBX"/>
        <s v="SA-202280484-WIRLSVS"/>
        <s v="SA-202280485-WIRLSVS"/>
        <s v="SA-202280486-DVRP"/>
        <s v="SA-202280487-TXTA"/>
        <s v="SA-202280488-WIRLSVS"/>
        <s v="SA-202280489-WIRLSVS"/>
        <s v="SA-202280490-WIRLSVS"/>
        <s v="SA-202280491-RFBPHN"/>
        <s v="SA-202280492-RFBPHN"/>
        <s v="SA-202280493-TXTA"/>
        <s v="SA-202280494-WIRLSVS"/>
        <s v="SA-202280495-DVRP"/>
        <s v="SA-202280496-WIRLSVS"/>
        <s v="SA-202280497-WIRLSVS"/>
        <s v="SA-202280498-WIRLSVS"/>
        <s v="SA-202280499-DVRP"/>
        <s v="SA-202280500-TXTA"/>
        <s v="SA-202280501-TXTA"/>
        <s v="SA-202280502-RFBPHN"/>
        <s v="SA-202280503-TXTA"/>
        <s v="SA-202280504-TXTA"/>
        <s v="SA-202280505-NWPHN"/>
        <s v="SA-202280506-WIRLSVS"/>
        <s v="SA-202280507-WIRLSVS"/>
        <s v="SA-202280508-WIRLSVS"/>
        <s v="SA-202280509-DVRP"/>
        <s v="SA-202280510-TXTA"/>
        <s v="SA-202280511-TXTA"/>
        <s v="SA-202280512-WIRLSVS"/>
        <s v="SA-202280513-TVBX"/>
        <s v="SA-202280514-WIRLSVS"/>
        <s v="SA-202280515-WIRLSVS"/>
        <s v="SA-202280516-WIRLSVS"/>
        <s v="SA-202280517-WIRLSVS"/>
        <s v="SA-202280518-DVRP"/>
        <s v="SA-202280519-WIRLSVS"/>
        <s v="SA-202280520-WIRLSVS"/>
        <s v="SA-202280521-SFSV"/>
        <s v="SA-202280522-WIRLSVS"/>
        <s v="SA-202280523-WIRLSVS"/>
        <s v="SA-202280524-SFSV"/>
        <s v="SA-202280525-WIRLSVS"/>
        <s v="SA-202280526-RFBPHN"/>
        <s v="SA-202280527-TVBX"/>
        <s v="SA-202280528-WIRLSVS"/>
        <s v="SA-202280529-TXTA"/>
        <s v="SA-202280530-WIRLSVS"/>
        <s v="SA-202280531-WIRLSVS"/>
        <s v="SA-202280532-WIRLSVS"/>
        <s v="SA-202280533-TXTA"/>
        <s v="SA-202280534-TXTA"/>
        <s v="SA-202280535-WIRLSVS"/>
        <s v="SA-202280536-TXTA"/>
        <s v="SA-202280537-TXTA"/>
        <s v="SA-202280538-TXTA"/>
        <s v="SA-202280539-TXTA"/>
        <s v="SA-202280540-TXTA"/>
        <s v="SA-202280541-WIRLSVS"/>
        <s v="SA-202280542-WIRLSVS"/>
        <s v="SA-202280543-WIRLSVS"/>
        <s v="SA-202280544-WIRLSVS"/>
        <s v="SA-202280545-WIRLSVS"/>
        <s v="SA-202280546-WIRLSVS"/>
        <s v="SA-202280547-WIRLSVS"/>
        <s v="SA-202280548-WIRLSVS"/>
        <s v="SA-202280549-NWPHN"/>
        <s v="SA-202280550-WIRLSVS"/>
        <s v="SA-202280551-RFBPHN"/>
        <s v="SA-202280552-NWPHN"/>
        <s v="SA-202280553-TXTA"/>
        <s v="SA-202280554-TXTA"/>
        <s v="SA-202280555-SFSV"/>
        <s v="SA-202280556-DVRP"/>
        <s v="SA-202280557-DVRP"/>
        <s v="SA-202280558-DVRP"/>
        <s v="SA-202280559-DVRP"/>
        <s v="SA-202280560-WIRLSVS"/>
        <s v="SA-202280561-TXTA"/>
        <s v="SA-202280562-WIRLSVS"/>
        <s v="SA-202280563-WIRLSVS"/>
        <s v="SA-202280564-WIRLSVS"/>
        <s v="SA-202280565-DVRP"/>
        <s v="SA-202280566-WIRLSVS"/>
        <s v="SA-202280567-WIRLSVS"/>
        <s v="SA-202280568-WIRLSVS"/>
        <s v="SA-202280569-WIRLSVS"/>
        <s v="SA-202280570-WIRLSVS"/>
        <s v="SA-202280571-WIRLSVS"/>
        <s v="SA-202280572-RFBPHN"/>
        <s v="SA-202280573-WIRLSVS"/>
        <s v="SA-202280574-TXTA"/>
        <s v="SA-202280575-TXTA"/>
        <s v="SA-202280576-DVRP"/>
        <s v="SA-202280577-TXTA"/>
        <s v="SA-202280578-TXTA"/>
        <s v="SA-202280579-DVRP"/>
        <s v="SA-202280580-RFBPHN"/>
        <s v="SA-202280581-WIRLSVS"/>
        <s v="SA-202280582-WIRLSVS"/>
        <s v="SA-202280583-WIRLSVS"/>
        <s v="SA-202280584-WIRLSVS"/>
        <s v="SA-202280585-TXTA"/>
        <s v="SA-202280586-SFSV"/>
        <s v="SA-202280587-NWPHN"/>
        <s v="SA-202280588-DVRP"/>
        <s v="SA-202280589-WIRLSVS"/>
        <s v="SA-202280590-WIRLSVS"/>
        <s v="SA-202280591-TXTA"/>
        <s v="SA-202280592-DVRP"/>
        <s v="SA-202280593-WIRLSVS"/>
        <s v="SA-202280594-WIRLSVS"/>
        <s v="SA-202280595-WIRLSVS"/>
        <s v="SA-202280596-WIRLSVS"/>
        <s v="SA-202280597-WIRLSVS"/>
        <s v="SA-202280598-DVRP"/>
        <s v="SA-202280599-NWPHN"/>
        <s v="SA-202280600-TXTA"/>
        <s v="SA-202280601-DVRP"/>
        <s v="SA-202280602-WIRLSVS"/>
        <s v="SA-202280603-WIRLSVS"/>
        <s v="SA-202280604-WIRLSVS"/>
        <s v="SA-202280605-TXTA"/>
        <s v="SA-202280606-RFBPHN"/>
        <s v="SA-202280607-WIRLSVS"/>
        <s v="SA-202280608-WIRLSVS"/>
        <s v="SA-202280609-WIRLSVS"/>
        <s v="SA-202280610-DVRP"/>
        <s v="SA-202280611-TXTA"/>
        <s v="SA-202280612-WIRLSVS"/>
        <s v="SA-202280613-WIRLSVS"/>
        <s v="SA-202280614-TXTA"/>
        <s v="SA-202280615-RFBPHN"/>
        <s v="SA-202280616-WIRLSVS"/>
        <s v="SA-202280617-DVRP"/>
        <s v="SA-202280618-TXTA"/>
        <s v="SA-202280619-RFBPHN"/>
        <s v="SA-202280620-RFBPHN"/>
        <s v="SA-202280621-WIRLSVS"/>
        <s v="SA-202280622-WIRLSVS"/>
        <s v="SA-202280623-WIRLSVS"/>
        <s v="SA-202280624-WIRLSVS"/>
        <s v="SA-202280625-WIRLSVS"/>
        <s v="SA-202280626-WIRLSVS"/>
        <s v="SA-202280627-DVRP"/>
        <s v="SA-202280628-DVRP"/>
        <s v="SA-202280629-DVRP"/>
        <s v="SA-202280630-DVRP"/>
        <s v="SA-202280631-SFSV"/>
        <s v="SA-202280632-SFSV"/>
        <s v="SA-202280633-DVRP"/>
        <s v="SA-202280634-WIRLSVS"/>
        <s v="SA-202280635-WIRLSVS"/>
        <s v="SA-202280636-WIRLSVS"/>
        <s v="SA-202280637-WIRLSVS"/>
        <s v="SA-202280638-TXTA"/>
        <s v="SA-202280639-RFBPHN"/>
        <s v="SA-202280640-NWPHN"/>
        <s v="SA-202280641-WIRLSVS"/>
        <s v="SA-202280642-WIRLSVS"/>
        <s v="SA-202280643-WIRLSVS"/>
        <s v="SA-202280644-WIRLSVS"/>
        <s v="SA-202280645-WIRLSVS"/>
        <s v="SA-202280646-TXTA"/>
        <s v="SA-202280647-TXTA"/>
        <s v="SA-202280648-DVRP"/>
        <s v="SA-202280649-DVRP"/>
        <s v="SA-202280650-WIRLSVS"/>
        <s v="SA-202280651-WIRLSVS"/>
        <s v="SA-202280652-WIRLSVS"/>
        <s v="SA-202280653-SFSV"/>
        <s v="SA-202280654-SFSV"/>
        <s v="SA-202280655-TXTA"/>
        <s v="SA-202280656-WIRLSVS"/>
        <s v="SA-202280657-TXTA"/>
        <s v="SA-202280658-TXTA"/>
        <s v="SA-202280659-TXTA"/>
        <s v="SA-202280660-DVRP"/>
        <s v="SA-202280661-WIRLSVS"/>
        <s v="SA-202280662-WIRLSVS"/>
        <s v="SA-202280663-WIRLSVS"/>
        <s v="SA-202280664-WIRLSVS"/>
        <s v="SA-202280665-WIRLSVS"/>
        <s v="SA-202280666-TXTA"/>
        <s v="SA-202280667-TXTA"/>
        <s v="SA-202280668-WIRLSVS"/>
        <s v="SA-202280669-WIRLSVS"/>
        <s v="SA-202280670-TXTA"/>
        <s v="SA-202280671-DVRP"/>
        <s v="SA-202280672-WIRLSVS"/>
        <s v="SA-202280673-TXTA"/>
        <s v="SA-202280674-TXTA"/>
        <s v="SA-202280675-TXTA"/>
        <s v="SA-202280676-TXTA"/>
        <s v="SA-202280677-TXTA"/>
        <s v="SA-202280678-WIRLSVS"/>
        <s v="SA-202280679-WIRLSVS"/>
        <s v="SA-202280680-TXTA"/>
        <s v="SA-202280681-TVBX"/>
        <s v="SA-202280682-WIRLSVS"/>
        <s v="SA-202280683-WIRLSVS"/>
        <s v="SA-202280684-TXTA"/>
        <s v="SA-202280685-TXTA"/>
        <s v="SA-202280686-TXTA"/>
        <s v="SA-202280687-TXTA"/>
        <s v="SA-202280688-DVRP"/>
        <s v="SA-202280689-WIRLSVS"/>
        <s v="SA-202280690-TXTA"/>
        <s v="SA-202280691-TXTA"/>
        <s v="SA-202280692-TXTA"/>
        <s v="SA-202280693-TXTA"/>
        <s v="SA-202280694-TXTA"/>
        <s v="SA-202280695-WIRLSVS"/>
        <s v="SA-202280696-DVRP"/>
        <s v="SA-202280697-TXTA"/>
        <s v="SA-202280698-WIRLSVS"/>
        <s v="SA-202280699-WIRLSVS"/>
        <s v="SA-202280700-SFSV"/>
        <s v="SA-202280701-NWPHN"/>
        <s v="SA-202280702-WIRLSVS"/>
        <s v="SA-202280703-TXTA"/>
        <s v="SA-202280704-TXTA"/>
        <s v="SA-202280705-WIRLSVS"/>
        <s v="SA-202280706-WIRLSVS"/>
        <s v="SA-202280707-WIRLSVS"/>
        <s v="SA-202280708-WIRLSVS"/>
        <s v="SA-202280709-WIRLSVS"/>
        <s v="SA-202280710-RFBPHN"/>
        <s v="SA-202280711-NWPHN"/>
        <s v="SA-202280712-RFBPHN"/>
        <s v="SA-202280713-WIRLSVS"/>
        <s v="SA-202280714-WIRLSVS"/>
        <s v="SA-202280715-RFBPHN"/>
        <s v="SA-202280716-RFBPHN"/>
        <s v="SA-202280717-WIRLSVS"/>
        <s v="SA-202280718-TVBX"/>
        <s v="SA-202280719-NWPHN"/>
        <s v="SA-202280720-TXTA"/>
        <s v="SA-202280721-TXTA"/>
        <s v="SA-202280722-TVBX"/>
        <s v="SA-202280723-SFSV"/>
        <s v="SA-202280724-RFBPHN"/>
        <s v="SA-202280725-WIRLSVS"/>
        <s v="SA-202280726-WIRLSVS"/>
        <s v="SA-202280727-WIRLSVS"/>
        <s v="SA-202280728-WIRLSVS"/>
        <s v="SA-202280729-TXTA"/>
        <s v="SA-202280730-TXTA"/>
        <s v="SA-202280731-TXTA"/>
        <s v="SA-202280732-WIRLSVS"/>
        <s v="SA-202280733-WIRLSVS"/>
        <s v="SA-202280734-WIRLSVS"/>
        <s v="SA-202280735-WIRLSVS"/>
        <s v="SA-202280736-WIRLSVS"/>
        <s v="SA-202280737-WIRLSVS"/>
        <s v="SA-202280738-DVRP"/>
        <s v="SA-202280739-DVRP"/>
        <s v="SA-202280740-TXTA"/>
        <s v="SA-202280741-WIRLSVS"/>
        <s v="SA-202280742-NWPHN"/>
        <s v="SA-202280743-WIRLSVS"/>
        <s v="SA-202280744-WIRLSVS"/>
        <s v="SA-202280745-SFSV"/>
        <s v="SA-202280746-DVRP"/>
        <s v="SA-202280747-DVRP"/>
        <s v="SA-202280748-TXTA"/>
        <s v="SA-202280749-RFBPHN"/>
        <s v="SA-202280750-TXTA"/>
        <s v="SA-202280751-TXTA"/>
        <s v="SA-202280752-WIRLSVS"/>
        <s v="SA-202280753-WIRLSVS"/>
        <s v="SA-202280754-WIRLSVS"/>
        <s v="SA-202280755-SFSV"/>
        <s v="SA-202280756-WIRLSVS"/>
        <s v="SA-202280757-SFSV"/>
        <s v="SA-202280758-WIRLSVS"/>
        <s v="SA-202280759-TXTA"/>
        <s v="SA-202280760-WIRLSVS"/>
        <s v="SA-202280761-TXTA"/>
        <s v="SA-202280762-SFSV"/>
        <s v="SA-202280763-WIRLSVS"/>
        <s v="SA-202280764-TXTA"/>
        <s v="SA-202280765-RFBPHN"/>
        <s v="SA-202280766-WIRLSVS"/>
        <s v="SA-202280767-WIRLSVS"/>
        <s v="SA-202280768-TVBX"/>
        <s v="SA-202280769-TXTA"/>
        <s v="SA-202280770-SFSV"/>
        <s v="SA-202280771-WIRLSVS"/>
        <s v="SA-202280772-DVRP"/>
        <s v="SA-202280773-WIRLSVS"/>
        <s v="SA-202280774-TXTA"/>
        <s v="SA-202280775-RFBPHN"/>
        <s v="SA-202280776-WIRLSVS"/>
        <s v="SA-202280777-WIRLSVS"/>
        <s v="SA-202280778-TXTA"/>
        <s v="SA-202280779-TXTA"/>
        <s v="SA-202280780-TXTA"/>
        <s v="SA-202280781-WIRLSVS"/>
        <s v="SA-202280782-TXTA"/>
        <s v="SA-202280783-TXTA"/>
        <s v="SA-202280784-WIRLSVS"/>
        <s v="SA-202280785-WIRLSVS"/>
        <s v="SA-202280786-WIRLSVS"/>
        <s v="SA-202280787-WIRLSVS"/>
        <s v="SA-202280788-WIRLSVS"/>
        <s v="SA-202280789-TXTA"/>
        <s v="SA-202280790-DVRP"/>
        <s v="SA-202280791-TXTA"/>
        <s v="SA-202280792-DVRP"/>
        <s v="SA-202280793-WIRLSVS"/>
        <s v="SA-202280794-RFBPHN"/>
        <s v="SA-202280795-WIRLSVS"/>
        <s v="SA-202280796-WIRLSVS"/>
        <s v="SA-202280797-TXTA"/>
        <s v="SA-202280798-TXTA"/>
        <s v="SA-202280799-DVRP"/>
        <s v="SA-202280800-RFBPHN"/>
        <s v="SA-202280801-TXTA"/>
        <s v="SA-202280802-TXTA"/>
        <s v="SA-202280803-TXTA"/>
        <s v="SA-202280804-SFSV"/>
        <s v="SA-202280805-TXTA"/>
        <s v="SA-202280806-WIRLSVS"/>
        <s v="SA-202280807-WIRLSVS"/>
        <s v="SA-202280808-WIRLSVS"/>
        <s v="SA-202280809-TXTA"/>
        <s v="SA-202280810-WIRLSVS"/>
        <s v="SA-202280811-SFSV"/>
        <s v="SA-202280812-NWPHN"/>
        <s v="SA-202280813-WIRLSVS"/>
        <s v="SA-202280814-WIRLSVS"/>
        <s v="SA-202280815-RFBPHN"/>
        <s v="SA-202280816-WIRLSVS"/>
        <s v="SA-202280817-TXTA"/>
        <s v="SA-202280818-WIRLSVS"/>
        <s v="SA-202280819-WIRLSVS"/>
        <s v="SA-202280820-TXTA"/>
        <s v="SA-202280821-NWPHN"/>
        <s v="SA-202280822-DVRP"/>
        <s v="SA-202280823-DVRP"/>
        <s v="SA-202280824-TXTA"/>
        <s v="SA-202280825-RFBPHN"/>
        <s v="SA-202280826-TXTA"/>
        <s v="SA-202280827-TXTA"/>
        <s v="SA-202280828-WIRLSVS"/>
        <s v="SA-202280829-WIRLSVS"/>
        <s v="SA-202280830-WIRLSVS"/>
        <s v="SA-202280831-SFSV"/>
        <s v="SA-202280832-WIRLSVS"/>
        <s v="SA-202280833-SFSV"/>
        <s v="SA-202280834-WIRLSVS"/>
        <s v="SA-202280835-TXTA"/>
        <s v="SA-202280836-WIRLSVS"/>
        <s v="SA-202280837-TXTA"/>
        <s v="SA-202280838-SFSV"/>
        <s v="SA-202280839-WIRLSVS"/>
        <s v="SA-202280840-TXTA"/>
        <s v="SA-202280841-RFBPHN"/>
        <s v="SA-202280842-WIRLSVS"/>
        <s v="SA-202280843-WIRLSVS"/>
        <s v="SA-202280844-TVBX"/>
        <s v="SA-202280845-TXTA"/>
        <s v="SA-202280846-SFSV"/>
        <s v="SA-202280847-WIRLSVS"/>
        <s v="SA-202280848-DVRP"/>
        <s v="SA-202280849-WIRLSVS"/>
        <s v="SA-202280850-TXTA"/>
        <s v="SA-202280851-RFBPHN"/>
        <s v="SA-202280852-WIRLSVS"/>
        <s v="SA-202280853-TXTA"/>
        <s v="SA-202280854-DVRP"/>
        <s v="SA-202280855-WIRLSVS"/>
        <s v="SA-202280856-TXTA"/>
        <s v="SA-202280857-TXTA"/>
        <s v="SA-202280858-TXTA"/>
        <s v="SA-202280859-TXTA"/>
        <s v="SA-202280860-TXTA"/>
        <s v="SA-202280861-WIRLSVS"/>
        <s v="SA-202280862-WIRLSVS"/>
        <s v="SA-202280863-TXTA"/>
        <s v="SA-202280864-TVBX"/>
        <s v="SA-202280865-WIRLSVS"/>
        <s v="SA-202280866-WIRLSVS"/>
        <s v="SA-202280867-TXTA"/>
        <s v="SA-202280868-TXTA"/>
        <s v="SA-202280869-TXTA"/>
        <s v="SA-202280870-TXTA"/>
        <s v="SA-202280871-DVRP"/>
        <s v="SA-202280872-WIRLSVS"/>
        <s v="SA-202280873-TXTA"/>
        <s v="SA-202280874-TXTA"/>
        <s v="SA-202280875-WIRLSVS"/>
        <s v="SA-202280876-WIRLSVS"/>
        <s v="SA-202280877-WIRLSVS"/>
        <s v="SA-202280878-DVRP"/>
        <s v="SA-202280879-WIRLSVS"/>
        <s v="SA-202280880-WIRLSVS"/>
        <s v="SA-202280881-SFSV"/>
        <s v="SA-202280882-TXTA"/>
        <s v="SA-202280883-WIRLSVS"/>
        <s v="SA-202280884-WIRLSVS"/>
        <s v="SA-202280885-TXTA"/>
        <s v="SA-202280886-WIRLSVS"/>
        <s v="SA-202280887-WIRLSVS"/>
        <s v="SA-202280888-TXTA"/>
        <s v="SA-202280889-TXTA"/>
        <s v="SA-202280890-TVBX"/>
        <s v="SA-202280891-RFBPHN"/>
        <s v="SA-202280892-RFBPHN"/>
        <s v="SA-202280893-WIRLSVS"/>
        <s v="SA-202280894-WIRLSVS"/>
        <s v="SA-202280895-RFBPHN"/>
        <s v="SA-202280896-TXTA"/>
        <s v="SA-202280897-TXTA"/>
        <s v="SA-202280898-TXTA"/>
        <s v="SA-202280899-TXTA"/>
        <s v="SA-202280900-TXTA"/>
        <s v="SA-202280901-WIRLSVS"/>
        <s v="SA-202280902-WIRLSVS"/>
        <s v="SA-202280903-WIRLSVS"/>
        <s v="SA-202280904-WIRLSVS"/>
        <s v="SA-202280905-WIRLSVS"/>
        <s v="SA-202280906-DVRP"/>
        <s v="SA-202280907-DVRP"/>
        <s v="SA-202280908-DVRP"/>
        <s v="SA-202280909-DVRP"/>
        <s v="SA-202280910-DVRP"/>
        <s v="SA-202280911-TXTA"/>
        <s v="SA-202280912-TXTA"/>
        <s v="SA-202280913-TXTA"/>
        <s v="SA-202280914-TXTA"/>
        <s v="SA-202280915-TXTA"/>
        <s v="SA-202280916-TXTA"/>
        <s v="SA-202280917-TVBX"/>
        <s v="SA-202280918-TXTA"/>
        <s v="SA-202280919-TXTA"/>
        <s v="SA-202280920-WIRLSVS"/>
        <s v="SA-202280921-WIRLSVS"/>
        <s v="SA-202280922-WIRLSVS"/>
        <s v="SA-202280923-TXTA"/>
        <s v="SA-202280924-TXTA"/>
        <s v="SA-202280925-DVRP"/>
        <s v="SA-202280926-WIRLSVS"/>
        <s v="SA-202280927-WIRLSVS"/>
        <s v="SA-202280928-WIRLSVS"/>
        <s v="SA-202280929-WIRLSVS"/>
        <s v="SA-202280930-WIRLSVS"/>
        <s v="SA-202280931-SFSV"/>
        <s v="SA-202280932-DVRP"/>
        <s v="SA-202280933-DVRP"/>
        <s v="SA-202280934-DVRP"/>
        <s v="SA-202280935-WIRLSVS"/>
        <s v="SA-202280936-WIRLSVS"/>
        <s v="SA-202280937-WIRLSVS"/>
        <s v="SA-202280938-RFBPHN"/>
        <s v="SA-202280939-TVBX"/>
        <s v="SA-202280940-DVRP"/>
        <s v="SA-202280941-RFBPHN"/>
        <s v="SA-202280942-RFBPHN"/>
        <s v="SA-202280943-RFBPHN"/>
        <s v="SA-202280944-TXTA"/>
        <s v="SA-202280945-TXTA"/>
        <s v="SA-202280946-TXTA"/>
        <s v="SA-202280947-WIRLSVS"/>
        <s v="SA-202280948-TXTA"/>
        <s v="SA-202280949-TXTA"/>
        <s v="SA-202280950-SFSV"/>
        <s v="SA-202280951-SFSV"/>
        <s v="SA-202280952-TXTA"/>
        <s v="SA-202280953-TXTA"/>
        <s v="SA-202280954-TXTA"/>
        <s v="SA-202280955-TXTA"/>
        <s v="SA-202280956-TXTA"/>
        <s v="SA-202280957-TXTA"/>
        <s v="SA-202280958-TXTA"/>
        <s v="SA-202280959-WIRLSVS"/>
        <s v="SA-202280960-TXTA"/>
        <s v="SA-202280961-TXTA"/>
        <s v="SA-202280962-SFSV"/>
        <s v="SA-202280963-WIRLSVS"/>
        <s v="SA-202280964-WIRLSVS"/>
        <s v="SA-202280965-TXTA"/>
        <s v="SA-202280966-WIRLSVS"/>
        <s v="SA-202280967-WIRLSVS"/>
        <s v="SA-202280968-WIRLSVS"/>
        <s v="SA-202280969-WIRLSVS"/>
        <s v="SA-202280970-WIRLSVS"/>
        <s v="SA-202280971-WIRLSVS"/>
        <s v="SA-202280972-WIRLSVS"/>
        <s v="SA-202280973-WIRLSVS"/>
        <s v="SA-202280974-WIRLSVS"/>
        <s v="SA-202280975-WIRLSVS"/>
        <s v="SA-202280976-WIRLSVS"/>
        <s v="SA-202280977-TVBX"/>
        <s v="SA-202280978-TXTA"/>
        <s v="SA-202280979-TXTA"/>
        <s v="SA-202280980-TXTA"/>
        <s v="SA-202280981-TXTA"/>
        <s v="SA-202280982-TXTA"/>
        <s v="SA-202280983-TXTA"/>
        <s v="SA-202280984-SFSV"/>
        <s v="SA-202280985-WIRLSVS"/>
        <s v="SA-202280986-TXTA"/>
        <s v="SA-202280987-TXTA"/>
        <s v="SA-202280988-WIRLSVS"/>
        <s v="SA-202280989-NWPHN"/>
        <s v="SA-202280990-WIRLSVS"/>
        <s v="SA-202280991-WIRLSVS"/>
        <s v="SA-202280992-SFSV"/>
        <s v="SA-202280993-DVRP"/>
        <s v="SA-202280994-DVRP"/>
        <s v="SA-202280995-TXTA"/>
        <s v="SA-202280996-RFBPHN"/>
        <s v="SA-202280997-TXTA"/>
        <s v="SA-202280998-TXTA"/>
        <s v="SA-202280999-WIRLSVS"/>
        <s v="SA-202281000-WIRLSVS"/>
        <s v="SA-202281001-WIRLSVS"/>
        <s v="SA-202281002-SFSV"/>
        <s v="SA-202281003-WIRLSVS"/>
        <s v="SA-202281004-TXTA"/>
        <s v="SA-202281005-TVBX"/>
        <s v="SA-202281006-SFSV"/>
        <s v="SA-202281007-TXTA"/>
        <s v="SA-202281008-WIRLSVS"/>
        <s v="SA-202281009-TXTA"/>
        <s v="SA-202281010-WIRLSVS"/>
        <s v="SA-202281011-TXTA"/>
        <s v="SA-202281012-TXTA"/>
        <s v="SA-202281013-DVRP"/>
        <s v="SA-202281014-DVRP"/>
        <s v="SA-202281015-DVRP"/>
        <s v="SA-202281016-WIRLSVS"/>
        <s v="SA-202281017-WIRLSVS"/>
        <s v="SA-202281018-WIRLSVS"/>
        <s v="SA-202281019-WIRLSVS"/>
        <s v="SA-202281020-TXTA"/>
        <s v="SA-202281021-WIRLSVS"/>
        <s v="SA-202281022-WIRLSVS"/>
        <s v="SA-202281023-WIRLSVS"/>
        <s v="SA-202281024-WIRLSVS"/>
        <s v="SA-202281025-TXTA"/>
        <s v="SA-202281026-NWPHN"/>
        <s v="SA-202281027-NWPHN"/>
        <s v="SA-202281028-NWPHN"/>
        <s v="SA-202281029-WIRLSVS"/>
        <s v="SA-202281030-WIRLSVS"/>
        <s v="SA-202281031-WIRLSVS"/>
        <s v="SA-202281032-WIRLSVS"/>
        <s v="SA-202281033-RFBPHN"/>
        <s v="SA-202281034-SFSV"/>
        <s v="SA-202281035-WIRLSVS"/>
        <s v="SA-202281036-WIRLSVS"/>
        <s v="SA-202281037-DVRP"/>
        <s v="SA-202281038-TXTA"/>
        <s v="SA-202281039-DVRP"/>
        <s v="SA-202281040-WIRLSVS"/>
        <s v="SA-202281041-DVRP"/>
        <s v="SA-202281042-WIRLSVS"/>
        <s v="SA-202281043-WIRLSVS"/>
        <s v="SA-202281044-WIRLSVS"/>
        <s v="SA-202281045-RFBPHN"/>
        <s v="SA-202281046-DVRP"/>
        <s v="SA-202281047-WIRLSVS"/>
        <s v="SA-202281048-TXTA"/>
        <s v="SA-202281049-WIRLSVS"/>
        <s v="SA-202281050-WIRLSVS"/>
        <s v="SA-202281051-TXTA"/>
        <s v="SA-202281052-TXTA"/>
        <s v="SA-202281053-WIRLSVS"/>
        <s v="SA-202281054-WIRLSVS"/>
        <s v="SA-202281055-WIRLSVS"/>
        <s v="SA-202281056-DVRP"/>
        <s v="SA-202281057-WIRLSVS"/>
        <s v="SA-202281058-WIRLSVS"/>
        <s v="SA-202281059-SFSV"/>
        <s v="SA-202281060-WIRLSVS"/>
        <s v="SA-202281061-TXTA"/>
        <s v="SA-202281062-WIRLSVS"/>
        <s v="SA-202281063-WIRLSVS"/>
        <s v="SA-202281064-TXTA"/>
        <s v="SA-202281065-DVRP"/>
        <s v="SA-202281066-DVRP"/>
        <s v="SA-202281067-WIRLSVS"/>
        <s v="SA-202281068-WIRLSVS"/>
        <s v="SA-202281069-WIRLSVS"/>
        <s v="SA-202281070-WIRLSVS"/>
        <s v="SA-202281071-DVRP"/>
        <s v="SA-202281072-TXTA"/>
        <s v="SA-202281073-WIRLSVS"/>
        <s v="SA-202281074-TXTA"/>
        <s v="SA-202281075-TXTA"/>
        <s v="SA-202281076-TXTA"/>
        <s v="SA-202281077-TXTA"/>
        <s v="SA-202281078-SFSV"/>
        <s v="SA-202281079-SFSV"/>
        <s v="SA-202281080-TXTA"/>
        <s v="SA-202281081-TXTA"/>
        <s v="SA-202281082-WIRLSVS"/>
        <s v="SA-202281083-TXTA"/>
        <s v="SA-202281084-TXTA"/>
        <s v="SA-202281085-SFSV"/>
        <s v="SA-202281086-NWPHN"/>
        <s v="SA-202281087-SFSV"/>
        <s v="SA-202281088-DVRP"/>
        <s v="SA-202281089-RFBPHN"/>
        <s v="SA-202281090-WIRLSVS"/>
        <s v="SA-202281091-WIRLSVS"/>
        <s v="SA-202281092-DVRP"/>
        <s v="SA-202281093-TXTA"/>
        <s v="SA-202281094-WIRLSVS"/>
        <s v="SA-202281095-TXTA"/>
        <s v="SA-202281096-SFSV"/>
        <s v="SA-202281097-WIRLSVS"/>
        <s v="SA-202281098-TXTA"/>
        <s v="SA-202281099-SFSV"/>
        <s v="SA-202281100-WIRLSVS"/>
        <s v="SA-202281101-DVRP"/>
        <s v="SA-202281102-WIRLSVS"/>
        <s v="SA-202281103-WIRLSVS"/>
        <s v="SA-202281104-WIRLSVS"/>
        <s v="SA-202281105-WIRLSVS"/>
        <s v="SA-202281106-WIRLSVS"/>
        <s v="SA-202281107-TXTA"/>
        <s v="SA-202281108-WIRLSVS"/>
        <s v="SA-202281109-WIRLSVS"/>
        <s v="SA-202281110-WIRLSVS"/>
        <s v="SA-202281111-WIRLSVS"/>
        <s v="SA-202281112-WIRLSVS"/>
        <s v="SA-202281113-WIRLSVS"/>
        <s v="SA-202281114-WIRLSVS"/>
        <s v="SA-202281115-TXTA"/>
        <s v="SA-202281116-WIRLSVS"/>
        <s v="SA-202281117-WIRLSVS"/>
        <s v="SA-202281118-WIRLSVS"/>
        <s v="SA-202281119-WIRLSVS"/>
        <s v="SA-202281120-DVRP"/>
        <s v="SA-202281121-DVRP"/>
        <s v="SA-202281122-DVRP"/>
        <s v="SA-202281123-WIRLSVS"/>
        <s v="SA-202281124-DVRP"/>
        <s v="SA-202281125-TXTA"/>
        <s v="SA-202281126-TXTA"/>
        <s v="SA-202281127-TXTA"/>
        <s v="SA-202281128-TXTA"/>
        <s v="SA-202281129-TXTA"/>
        <s v="SA-202281130-WIRLSVS"/>
        <s v="SA-202281131-WIRLSVS"/>
        <s v="SA-202281132-TXTA"/>
        <s v="SA-202281133-RFBPHN"/>
        <s v="SA-202281134-TXTA"/>
        <s v="SA-202281135-WIRLSVS"/>
        <s v="SA-202281136-WIRLSVS"/>
        <s v="SA-202281137-WIRLSVS"/>
        <s v="SA-202281138-WIRLSVS"/>
        <s v="SA-202281139-WIRLSVS"/>
        <s v="SA-202281140-TXTA"/>
        <s v="SA-202281141-WIRLSVS"/>
        <s v="SA-202281142-SFSV"/>
        <s v="SA-202281143-DVRP"/>
        <s v="SA-202281144-TXTA"/>
        <s v="SA-202281145-DVRP"/>
        <s v="SA-202281146-DVRP"/>
        <s v="SA-202281147-TXTA"/>
        <s v="SA-202281148-TXTA"/>
        <s v="SA-202281149-WIRLSVS"/>
        <s v="SA-202281150-TXTA"/>
        <s v="SA-202281151-WIRLSVS"/>
        <s v="SA-202281152-RFBPHN"/>
        <s v="SA-202281153-WIRLSVS"/>
        <s v="SA-202281154-TXTA"/>
        <s v="SA-202281155-SFSV"/>
        <s v="SA-202281156-WIRLSVS"/>
        <s v="SA-202281157-WIRLSVS"/>
        <s v="SA-202281158-TXTA"/>
        <s v="SA-202281159-TXTA"/>
        <s v="SA-202281160-TXTA"/>
        <s v="SA-202281161-TXTA"/>
        <s v="SA-202281162-TXTA"/>
        <s v="SA-202281163-TXTA"/>
        <s v="SA-202281164-TXTA"/>
        <s v="SA-202281165-WIRLSVS"/>
        <s v="SA-202281166-WIRLSVS"/>
        <s v="SA-202281167-WIRLSVS"/>
        <s v="SA-202281168-TXTA"/>
        <s v="SA-202281169-WIRLSVS"/>
        <s v="SA-202281170-TXTA"/>
        <s v="SA-202281171-TXTA"/>
        <s v="SA-202281172-DVRP"/>
        <s v="SA-202281173-TXTA"/>
        <s v="SA-202281174-DVRP"/>
        <s v="SA-202281175-DVRP"/>
        <s v="SA-202281176-TXTA"/>
        <s v="SA-202281177-RFBPHN"/>
        <s v="SA-202281178-RFBPHN"/>
        <s v="SA-202281179-WIRLSVS"/>
        <s v="SA-202281180-WIRLSVS"/>
        <s v="SA-202281181-WIRLSVS"/>
        <s v="SA-202281182-RFBPHN"/>
        <s v="SA-202281183-RFBPHN"/>
        <s v="SA-202281184-WIRLSVS"/>
        <s v="SA-202281185-SFSV"/>
        <s v="SA-202281186-WIRLSVS"/>
        <s v="SA-202281187-WIRLSVS"/>
        <s v="SA-202281188-TVBX"/>
        <s v="SA-202281189-TVBX"/>
        <s v="SA-202281190-TXTA"/>
        <s v="SA-202281191-SFSV"/>
        <s v="SA-202281192-WIRLSVS"/>
        <s v="SA-202281193-WIRLSVS"/>
        <s v="SA-202281194-WIRLSVS"/>
        <s v="SA-202281195-DVRP"/>
        <s v="SA-202281196-WIRLSVS"/>
        <s v="SA-202281197-TXTA"/>
        <s v="SA-202281198-SFSV"/>
        <s v="SA-202281199-WIRLSVS"/>
        <s v="SA-202281200-WIRLSVS"/>
        <s v="SA-202281201-WIRLSVS"/>
        <s v="SA-202281202-DVRP"/>
        <s v="SA-202281203-DVRP"/>
        <s v="SA-202281204-NWPHN"/>
        <s v="SA-202281205-RFBPHN"/>
        <s v="SA-202281206-WIRLSVS"/>
        <s v="SA-202281207-TXTA"/>
        <s v="SA-202281208-TXTA"/>
        <s v="SA-202281209-WIRLSVS"/>
        <s v="SA-202281210-TXTA"/>
        <s v="SA-202281211-WIRLSVS"/>
        <s v="SA-202281212-WIRLSVS"/>
        <s v="SA-202281213-WIRLSVS"/>
        <s v="SA-202281214-TXTA"/>
        <s v="SA-202281215-WIRLSVS"/>
        <s v="SA-202281216-TXTA"/>
        <s v="SA-202281217-WIRLSVS"/>
        <s v="SA-202281218-TXTA"/>
        <s v="SA-202281219-WIRLSVS"/>
        <s v="SA-202281220-WIRLSVS"/>
        <s v="SA-202281221-TXTA"/>
        <s v="SA-202281222-TXTA"/>
        <s v="SA-202281223-TXTA"/>
        <s v="SA-202281224-WIRLSVS"/>
        <s v="SA-202281225-DVRP"/>
        <s v="SA-202281226-WIRLSVS"/>
        <s v="SA-202281227-NWPHN"/>
        <s v="SA-202281228-DVRP"/>
        <s v="SA-202281229-NWPHN"/>
        <s v="SA-202281230-WIRLSVS"/>
        <s v="SA-202281231-WIRLSVS"/>
        <s v="SA-202281232-WIRLSVS"/>
        <s v="SA-202281233-DVRP"/>
        <s v="SA-202281234-WIRLSVS"/>
        <s v="SA-202281235-DVRP"/>
        <s v="SA-202281236-TXTA"/>
        <s v="SA-202281237-WIRLSVS"/>
        <s v="SA-202281238-TVBX"/>
        <s v="SA-202281239-WIRLSVS"/>
        <s v="SA-202281240-SFSV"/>
        <s v="SA-202281241-SFSV"/>
        <s v="SA-202281242-WIRLSVS"/>
        <s v="SA-202281243-WIRLSVS"/>
        <s v="SA-202281244-TXTA"/>
        <s v="SA-202281245-TXTA"/>
        <s v="SA-202281246-TXTA"/>
        <s v="SA-202281247-WIRLSVS"/>
        <s v="SA-202281248-WIRLSVS"/>
        <s v="SA-202281249-RFBPHN"/>
        <s v="SA-202281250-DVRP"/>
        <s v="SA-202281251-WIRLSVS"/>
        <s v="SA-202281252-WIRLSVS"/>
        <s v="SA-202281253-WIRLSVS"/>
        <s v="SA-202281254-WIRLSVS"/>
        <s v="SA-202281255-WIRLSVS"/>
        <s v="SA-202281256-WIRLSVS"/>
        <s v="SA-202281257-WIRLSVS"/>
        <s v="SA-202281258-WIRLSVS"/>
        <s v="SA-202281259-WIRLSVS"/>
        <s v="SA-202281260-SFSV"/>
        <s v="SA-202281261-WIRLSVS"/>
        <s v="SA-202281262-RFBPHN"/>
        <s v="SA-202281263-DVRP"/>
        <s v="SA-202281264-WIRLSVS"/>
        <s v="SA-202281265-TXTA"/>
        <s v="SA-202281266-SFSV"/>
        <s v="SA-202281267-SFSV"/>
        <s v="SA-202281268-WIRLSVS"/>
        <s v="SA-202281269-DVRP"/>
        <s v="SA-202281270-WIRLSVS"/>
        <s v="SA-202281271-TXTA"/>
        <s v="SA-202281272-SFSV"/>
        <s v="SA-202281273-TXTA"/>
        <s v="SA-202281274-TXTA"/>
        <s v="SA-202281275-WIRLSVS"/>
        <s v="SA-202281276-TXTA"/>
        <s v="SA-202281277-TXTA"/>
        <s v="SA-202281278-WIRLSVS"/>
        <s v="SA-202281279-DVRP"/>
        <s v="SA-202281280-WIRLSVS"/>
        <s v="SA-202281281-TXTA"/>
        <s v="SA-202281282-WIRLSVS"/>
        <s v="SA-202281283-TVBX"/>
        <s v="SA-202281284-TXTA"/>
        <s v="SA-202281285-TXTA"/>
        <s v="SA-202281286-TXTA"/>
        <s v="SA-202281287-DVRP"/>
        <s v="SA-202281288-DVRP"/>
        <s v="SA-202281289-WIRLSVS"/>
        <s v="SA-202281290-NWPHN"/>
        <s v="SA-202281291-WIRLSVS"/>
        <s v="SA-202281292-WIRLSVS"/>
        <s v="SA-202281293-RFBPHN"/>
        <s v="SA-202281294-TXTA"/>
        <s v="SA-202281295-DVRP"/>
        <s v="SA-202281296-TXTA"/>
        <s v="SA-202281297-DVRP"/>
        <s v="SA-202281298-WIRLSVS"/>
        <s v="SA-202281299-WIRLSVS"/>
        <s v="SA-202281300-WIRLSVS"/>
        <s v="SA-202281301-TXTA"/>
        <s v="SA-202281302-WIRLSVS"/>
        <s v="SA-202281303-WIRLSVS"/>
        <s v="SA-202281304-WIRLSVS"/>
        <s v="SA-202281305-TXTA"/>
        <s v="SA-202281306-TXTA"/>
        <s v="SA-202281307-TXTA"/>
        <s v="SA-202281308-WIRLSVS"/>
        <s v="SA-202281309-SFSV"/>
        <s v="SA-202281310-WIRLSVS"/>
        <s v="SA-202281311-SFSV"/>
        <s v="SA-202281312-TXTA"/>
        <s v="SA-202281313-TXTA"/>
        <s v="SA-202281314-WIRLSVS"/>
        <s v="SA-202281315-RFBPHN"/>
        <s v="SA-202281316-WIRLSVS"/>
        <s v="SA-202281317-WIRLSVS"/>
        <s v="SA-202281318-DVRP"/>
        <s v="SA-202281319-WIRLSVS"/>
        <s v="SA-202281320-WIRLSVS"/>
        <s v="SA-202281321-TXTA"/>
        <s v="SA-202281322-NWPHN"/>
        <s v="SA-202281323-NWPHN"/>
        <s v="SA-202281324-NWPHN"/>
        <s v="SA-202281325-WIRLSVS"/>
        <s v="SA-202281326-WIRLSVS"/>
        <s v="SA-202281327-DVRP"/>
        <s v="SA-202281328-SFSV"/>
        <s v="SA-202281329-SFSV"/>
        <s v="SA-202281330-DVRP"/>
        <s v="SA-202281331-WIRLSVS"/>
        <s v="SA-202281332-WIRLSVS"/>
        <s v="SA-202281333-TXTA"/>
        <s v="SA-202281334-WIRLSVS"/>
        <s v="SA-202281335-WIRLSVS"/>
        <s v="SA-202281336-WIRLSVS"/>
        <s v="SA-202281337-DVRP"/>
        <s v="SA-202281338-TXTA"/>
        <s v="SA-202281339-WIRLSVS"/>
        <s v="SA-202281340-TXTA"/>
        <s v="SA-202281341-TXTA"/>
        <s v="SA-202281342-WIRLSVS"/>
        <s v="SA-202281343-WIRLSVS"/>
        <s v="SA-202281344-TXTA"/>
        <s v="SA-202281345-WIRLSVS"/>
        <s v="SA-202281346-TXTA"/>
        <s v="SA-202281347-TXTA"/>
        <s v="SA-202281348-WIRLSVS"/>
        <s v="SA-202281349-WIRLSVS"/>
        <s v="SA-202281350-DVRP"/>
        <s v="SA-202281351-SFSV"/>
        <s v="SA-202281352-TVBX"/>
        <s v="SA-202281353-SFSV"/>
        <s v="SA-202281354-WIRLSVS"/>
        <s v="SA-202281355-SFSV"/>
        <s v="SA-202281356-TXTA"/>
        <s v="SA-202281357-DVRP"/>
        <s v="SA-202281358-WIRLSVS"/>
        <s v="SA-202281359-WIRLSVS"/>
        <s v="SA-202281360-TXTA"/>
        <s v="SA-202281361-DVRP"/>
        <s v="SA-202281362-TXTA"/>
        <s v="SA-202281363-WIRLSVS"/>
        <s v="SA-202281364-WIRLSVS"/>
        <s v="SA-202281365-WIRLSVS"/>
        <s v="SA-202281366-TXTA"/>
        <s v="SA-202281367-DVRP"/>
        <s v="SA-202281368-WIRLSVS"/>
        <s v="SA-202281369-WIRLSVS"/>
        <s v="SA-202281370-WIRLSVS"/>
        <s v="SA-202281371-WIRLSVS"/>
        <s v="SA-202281372-DVRP"/>
        <s v="SA-202281373-WIRLSVS"/>
        <s v="SA-202281374-TXTA"/>
        <s v="SA-202281375-WIRLSVS"/>
        <s v="SA-202281376-WIRLSVS"/>
        <s v="SA-202281377-SFSV"/>
        <s v="SA-202281378-WIRLSVS"/>
        <s v="SA-202281379-WIRLSVS"/>
        <s v="SA-202281380-WIRLSVS"/>
        <s v="SA-202281381-DVRP"/>
        <s v="SA-202281382-WIRLSVS"/>
        <s v="SA-202281383-TXTA"/>
        <s v="SA-202281384-DVRP"/>
        <s v="SA-202281385-DVRP"/>
        <s v="SA-202281386-TXTA"/>
        <s v="SA-202281387-TXTA"/>
        <s v="SA-202281388-WIRLSVS"/>
        <s v="SA-202281389-WIRLSVS"/>
        <s v="SA-202281390-RFBPHN"/>
        <s v="SA-202281391-WIRLSVS"/>
        <s v="SA-202281392-WIRLSVS"/>
        <s v="SA-202281393-DVRP"/>
        <s v="SA-202281394-WIRLSVS"/>
        <s v="SA-202281395-WIRLSVS"/>
        <s v="SA-202281396-TXTA"/>
        <s v="SA-202281397-TXTA"/>
        <s v="SA-202281398-TXTA"/>
        <s v="SA-202281399-TXTA"/>
        <s v="SA-202281400-TXTA"/>
        <s v="SA-202281401-WIRLSVS"/>
        <s v="SA-202281402-WIRLSVS"/>
        <s v="SA-202281403-TXTA"/>
        <s v="SA-202281404-TXTA"/>
        <s v="SA-202281405-TXTA"/>
        <s v="SA-202281406-WIRLSVS"/>
        <s v="SA-202281407-DVRP"/>
        <s v="SA-202281408-DVRP"/>
        <s v="SA-202281409-DVRP"/>
        <s v="SA-202281410-WIRLSVS"/>
        <s v="SA-202281411-WIRLSVS"/>
        <s v="SA-202281412-SFSV"/>
        <s v="SA-202281413-SFSV"/>
        <s v="SA-202281414-RFBPHN"/>
        <s v="SA-202281415-TVBX"/>
        <s v="SA-202281416-RFBPHN"/>
        <s v="SA-202281417-WIRLSVS"/>
        <s v="SA-202281418-WIRLSVS"/>
        <s v="SA-202281419-DVRP"/>
        <s v="SA-202281420-TXTA"/>
        <s v="SA-202281421-TXTA"/>
        <s v="SA-202281422-WIRLSVS"/>
        <s v="SA-202281423-WIRLSVS"/>
        <s v="SA-202281424-WIRLSVS"/>
        <s v="SA-202281425-SFSV"/>
        <s v="SA-202281426-WIRLSVS"/>
        <s v="SA-202281427-DVRP"/>
        <s v="SA-202281428-WIRLSVS"/>
        <s v="SA-202281429-WIRLSVS"/>
        <s v="SA-202281430-TXTA"/>
        <s v="SA-202281431-RFBPHN"/>
        <s v="SA-202281432-WIRLSVS"/>
        <s v="SA-202281433-NWPHN"/>
        <s v="SA-202281434-TXTA"/>
        <s v="SA-202281435-TXTA"/>
        <s v="SA-202281436-WIRLSVS"/>
        <s v="SA-202281437-WIRLSVS"/>
        <s v="SA-202281438-SFSV"/>
        <s v="SA-202281439-WIRLSVS"/>
        <s v="SA-202281440-SFSV"/>
        <s v="SA-202281441-WIRLSVS"/>
        <s v="SA-202281442-SFSV"/>
        <s v="SA-202281443-RFBPHN"/>
        <s v="SA-202281444-WIRLSVS"/>
        <s v="SA-202281445-DVRP"/>
        <s v="SA-202281446-DVRP"/>
        <s v="SA-202281447-TXTA"/>
        <s v="SA-202281448-WIRLSVS"/>
        <s v="SA-202281449-SFSV"/>
        <s v="SA-202281450-WIRLSVS"/>
        <s v="SA-202281451-WIRLSVS"/>
        <s v="SA-202281452-TXTA"/>
        <s v="SA-202281453-WIRLSVS"/>
        <s v="SA-202281454-TXTA"/>
        <s v="SA-202281455-WIRLSVS"/>
        <s v="SA-202281456-WIRLSVS"/>
        <s v="SA-202281457-WIRLSVS"/>
        <s v="SA-202281458-WIRLSVS"/>
        <s v="SA-202281459-TXTA"/>
        <s v="SA-202281460-SFSV"/>
        <s v="SA-202281461-NWPHN"/>
        <s v="SA-202281462-TXTA"/>
        <s v="SA-202281463-TXTA"/>
        <s v="SA-202281464-WIRLSVS"/>
        <s v="SA-202281465-TXTA"/>
        <s v="SA-202281466-SFSV"/>
        <s v="SA-202281467-TXTA"/>
        <s v="SA-202281468-DVRP"/>
        <s v="SA-202281469-DVRP"/>
        <s v="SA-202281470-SFSV"/>
        <s v="SA-202281471-RFBPHN"/>
        <s v="SA-202281472-SFSV"/>
        <s v="SA-202281473-TXTA"/>
        <s v="SA-202281474-WIRLSVS"/>
        <s v="SA-202281475-TXTA"/>
        <s v="SA-202281476-WIRLSVS"/>
        <s v="SA-202281477-TXTA"/>
        <s v="SA-202281478-NWPHN"/>
        <s v="SA-202281479-SFSV"/>
        <s v="SA-202281480-WIRLSVS"/>
        <s v="SA-202281481-WIRLSVS"/>
        <s v="SA-202281482-WIRLSVS"/>
        <s v="SA-202281483-WIRLSVS"/>
        <s v="SA-202281484-TXTA"/>
        <s v="SA-202281485-SFSV"/>
        <s v="SA-202281486-WIRLSVS"/>
        <s v="SA-202281487-WIRLSVS"/>
        <s v="SA-202281488-TXTA"/>
        <s v="SA-202281489-DVRP"/>
        <s v="SA-202281490-DVRP"/>
        <s v="SA-202281491-WIRLSVS"/>
        <s v="SA-202281492-NWPHN"/>
        <s v="SA-202281493-WIRLSVS"/>
        <s v="SA-202281494-TXTA"/>
        <s v="SA-202281495-WIRLSVS"/>
        <s v="SA-202281496-WIRLSVS"/>
        <s v="SA-202281497-WIRLSVS"/>
        <s v="SA-202281498-SFSV"/>
        <s v="SA-202281499-WIRLSVS"/>
        <s v="SA-202281500-TXTA"/>
        <s v="SA-202281501-TXTA"/>
        <s v="SA-202281502-SFSV"/>
        <s v="SA-202281503-WIRLSVS"/>
        <s v="SA-202281504-DVRP"/>
        <s v="SA-202281505-TXTA"/>
        <s v="SA-202281506-DVRP"/>
        <s v="SA-202281507-DVRP"/>
        <s v="SA-202281508-DVRP"/>
        <s v="SA-202281509-RFBPHN"/>
        <s v="SA-202281510-NWPHN"/>
        <s v="SA-202281511-DVRP"/>
        <s v="SA-202281512-TXTA"/>
        <s v="SA-202281513-DVRP"/>
        <s v="SA-202281514-DVRP"/>
        <s v="SA-202281515-WIRLSVS"/>
        <s v="SA-202281516-WIRLSVS"/>
        <s v="SA-202281517-TVBX"/>
        <s v="SA-202281518-RFBPHN"/>
        <s v="SA-202281519-RFBPHN"/>
        <s v="SA-202281520-TXTA"/>
        <s v="SA-202281521-WIRLSVS"/>
        <s v="SA-202281522-WIRLSVS"/>
        <s v="SA-202281523-WIRLSVS"/>
        <s v="SA-202281524-WIRLSVS"/>
        <s v="SA-202281525-WIRLSVS"/>
        <s v="SA-202281526-RFBPHN"/>
        <s v="SA-202281527-RFBPHN"/>
        <s v="SA-202281528-WIRLSVS"/>
        <s v="SA-202281529-WIRLSVS"/>
        <s v="SA-202281530-TXTA"/>
        <s v="SA-202281531-TXTA"/>
        <s v="SA-202281532-WIRLSVS"/>
        <s v="SA-202281533-WIRLSVS"/>
        <s v="SA-202281534-WIRLSVS"/>
        <s v="SA-202281535-SFSV"/>
        <s v="SA-202281536-SFSV"/>
        <s v="SA-202281537-WIRLSVS"/>
        <s v="SA-202281538-TXTA"/>
        <s v="SA-202281539-TXTA"/>
        <s v="SA-202281540-TXTA"/>
        <s v="SA-202281541-TXTA"/>
        <s v="SA-202281542-DVRP"/>
        <s v="SA-202281543-WIRLSVS"/>
        <s v="SA-202281544-TXTA"/>
        <s v="SA-202281545-DVRP"/>
        <s v="SA-202281546-WIRLSVS"/>
        <s v="SA-202281547-DVRP"/>
        <s v="SA-202281548-WIRLSVS"/>
        <s v="SA-202281549-WIRLSVS"/>
        <s v="SA-202281550-WIRLSVS"/>
        <s v="SA-202281551-WIRLSVS"/>
        <s v="SA-202281552-TXTA"/>
        <s v="SA-202281553-NWPHN"/>
        <s v="SA-202281554-WIRLSVS"/>
        <s v="SA-202281555-WIRLSVS"/>
        <s v="SA-202281556-WIRLSVS"/>
        <s v="SA-202281557-WIRLSVS"/>
        <s v="SA-202281558-SFSV"/>
        <s v="SA-202281559-SFSV"/>
        <s v="SA-202281560-TXTA"/>
        <s v="SA-202281561-TXTA"/>
        <s v="SA-202281562-TXTA"/>
        <s v="SA-202281563-TXTA"/>
        <s v="SA-202281564-TXTA"/>
        <s v="SA-202281565-TXTA"/>
        <s v="SA-202281566-TXTA"/>
        <s v="SA-202281567-TXTA"/>
        <s v="SA-202281568-SFSV"/>
        <s v="SA-202281569-TXTA"/>
        <s v="SA-202281570-SFSV"/>
        <s v="SA-202281571-WIRLSVS"/>
        <s v="SA-202281572-DVRP"/>
        <s v="SA-202281573-TXTA"/>
        <s v="SA-202281574-DVRP"/>
        <s v="SA-202281575-TXTA"/>
        <s v="SA-202281576-RFBPHN"/>
        <s v="SA-202281577-TXTA"/>
        <s v="SA-202281578-DVRP"/>
        <s v="SA-202281579-WIRLSVS"/>
        <s v="SA-202281580-DVRP"/>
        <s v="SA-202281581-WIRLSVS"/>
        <s v="SA-202281582-TXTA"/>
        <s v="SA-202281583-WIRLSVS"/>
        <s v="SA-202281584-WIRLSVS"/>
        <s v="SA-202281585-TXTA"/>
        <s v="SA-202281586-WIRLSVS"/>
        <s v="SA-202281587-TXTA"/>
        <s v="SA-202281588-DVRP"/>
        <s v="SA-202281589-WIRLSVS"/>
        <s v="SA-202281590-TXTA"/>
        <s v="SA-202281591-TXTA"/>
        <s v="SA-202281592-DVRP"/>
        <s v="SA-202281593-DVRP"/>
        <s v="SA-202281594-WIRLSVS"/>
        <s v="SA-202281595-WIRLSVS"/>
        <s v="SA-202281596-TXTA"/>
        <s v="SA-202281597-DVRP"/>
        <s v="SA-202281598-RFBPHN"/>
        <s v="SA-202281599-TXTA"/>
        <s v="SA-202281600-WIRLSVS"/>
        <s v="SA-202281601-DVRP"/>
        <s v="SA-202281602-DVRP"/>
        <s v="SA-202281603-TXTA"/>
        <s v="SA-202281604-WIRLSVS"/>
        <s v="SA-202281605-WIRLSVS"/>
        <s v="SA-202281606-SFSV"/>
        <s v="SA-202281607-NWPHN"/>
        <s v="SA-202281608-TXTA"/>
        <s v="SA-202281609-WIRLSVS"/>
        <s v="SA-202281610-SFSV"/>
        <s v="SA-202281611-TXTA"/>
        <s v="SA-202281612-TXTA"/>
        <s v="SA-202281613-TXTA"/>
        <s v="SA-202281614-TXTA"/>
        <s v="SA-202281615-WIRLSVS"/>
        <s v="SA-202281616-DVRP"/>
        <s v="SA-202281617-WIRLSVS"/>
        <s v="SA-202281618-WIRLSVS"/>
        <s v="SA-202281619-DVRP"/>
        <s v="SA-202281620-WIRLSVS"/>
        <s v="SA-202281621-WIRLSVS"/>
        <s v="SA-202281622-WIRLSVS"/>
        <s v="SA-202281623-WIRLSVS"/>
        <s v="SA-202281624-TXTA"/>
        <s v="SA-202281625-WIRLSVS"/>
        <s v="SA-202281626-WIRLSVS"/>
        <s v="SA-202281627-WIRLSVS"/>
        <s v="SA-202281628-SFSV"/>
        <s v="SA-202281629-TXTA"/>
        <s v="SA-202281630-DVRP"/>
        <s v="SA-202281631-TXTA"/>
        <s v="SA-202281632-WIRLSVS"/>
        <s v="SA-202281633-DVRP"/>
        <s v="SA-202281634-WIRLSVS"/>
        <s v="SA-202281635-WIRLSVS"/>
        <s v="SA-202281636-TXTA"/>
        <s v="SA-202281637-WIRLSVS"/>
        <s v="SA-202281638-TXTA"/>
        <s v="SA-202281639-WIRLSVS"/>
        <s v="SA-202281640-TXTA"/>
        <s v="SA-202281641-TXTA"/>
        <s v="SA-202281642-TXTA"/>
        <s v="SA-202281643-TXTA"/>
        <s v="SA-202281644-WIRLSVS"/>
        <s v="SA-202281645-TXTA"/>
        <s v="SA-202281646-WIRLSVS"/>
        <s v="SA-202281647-WIRLSVS"/>
        <s v="SA-202281648-DVRP"/>
        <s v="SA-202281649-WIRLSVS"/>
        <s v="SA-202281650-TXTA"/>
        <s v="SA-202281651-RFBPHN"/>
        <s v="SA-202281652-WIRLSVS"/>
        <s v="SA-202281653-WIRLSVS"/>
        <s v="SA-202281654-WIRLSVS"/>
        <s v="SA-202281655-TXTA"/>
        <s v="SA-202281656-WIRLSVS"/>
        <s v="SA-202281657-TXTA"/>
        <s v="SA-202281658-TXTA"/>
        <s v="SA-202281659-WIRLSVS"/>
        <s v="SA-202281660-TXTA"/>
        <s v="SA-202281661-TXTA"/>
        <s v="SA-202281662-WIRLSVS"/>
        <s v="SA-202281663-WIRLSVS"/>
        <s v="SA-202281664-TXTA"/>
        <s v="SA-202281665-TXTA"/>
        <s v="SA-202281666-WIRLSVS"/>
        <s v="SA-202281667-WIRLSVS"/>
        <s v="SA-202281668-DVRP"/>
        <s v="SA-202281669-RFBPHN"/>
        <s v="SA-202281670-SFSV"/>
        <s v="SA-202281671-DVRP"/>
        <s v="SA-202281672-WIRLSVS"/>
        <s v="SA-202281673-WIRLSVS"/>
        <s v="SA-202281674-DVRP"/>
        <s v="SA-202281675-WIRLSVS"/>
        <s v="SA-202281676-DVRP"/>
        <s v="SA-202281677-TXTA"/>
        <s v="SA-202281678-TXTA"/>
        <s v="SA-202281679-NWPHN"/>
        <s v="SA-202281680-TXTA"/>
        <s v="SA-202281681-TXTA"/>
        <s v="SA-202281682-TXTA"/>
        <s v="SA-202281683-WIRLSVS"/>
        <s v="SA-202281684-WIRLSVS"/>
        <s v="SA-202281685-WIRLSVS"/>
        <s v="SA-202281686-TXTA"/>
        <s v="SA-202281687-SFSV"/>
        <s v="SA-202281688-TXTA"/>
        <s v="SA-202281689-WIRLSVS"/>
        <s v="SA-202281690-WIRLSVS"/>
        <s v="SA-202281691-WIRLSVS"/>
        <s v="SA-202281692-SFSV"/>
        <s v="SA-202281693-SFSV"/>
        <s v="SA-202281694-WIRLSVS"/>
        <s v="SA-202281695-WIRLSVS"/>
        <s v="SA-202281696-WIRLSVS"/>
        <s v="SA-202281697-WIRLSVS"/>
        <s v="SA-202281698-WIRLSVS"/>
        <s v="SA-202281699-TXTA"/>
        <s v="SA-202281700-WIRLSVS"/>
        <s v="SA-202281701-WIRLSVS"/>
        <s v="SA-202281702-TXTA"/>
        <s v="SA-202281703-TXTA"/>
        <s v="SA-202281704-WIRLSVS"/>
        <s v="SA-202281705-WIRLSVS"/>
        <s v="SA-202281706-WIRLSVS"/>
        <s v="SA-202281707-WIRLSVS"/>
        <s v="SA-202281708-WIRLSVS"/>
        <s v="SA-202281709-RFBPHN"/>
        <s v="SA-202281710-SFSV"/>
        <s v="SA-202281711-WIRLSVS"/>
        <s v="SA-202281712-WIRLSVS"/>
        <s v="SA-202281713-WIRLSVS"/>
        <s v="SA-202281714-WIRLSVS"/>
        <s v="SA-202281715-WIRLSVS"/>
        <s v="SA-202281716-RFBPHN"/>
        <s v="SA-202281717-WIRLSVS"/>
        <s v="SA-202281718-WIRLSVS"/>
        <s v="SA-202281719-TXTA"/>
        <s v="SA-202281720-TXTA"/>
        <s v="SA-202281721-TXTA"/>
        <s v="SA-202281722-TXTA"/>
        <s v="SA-202281723-WIRLSVS"/>
        <s v="SA-202281724-DVRP"/>
        <s v="SA-202281725-WIRLSVS"/>
        <s v="SA-202281726-TXTA"/>
        <s v="SA-202281727-TXTA"/>
        <s v="SA-202281728-WIRLSVS"/>
        <s v="SA-202281729-WIRLSVS"/>
        <s v="SA-202281730-WIRLSVS"/>
        <s v="SA-202281731-TXTA"/>
        <s v="SA-202281732-SFSV"/>
        <s v="SA-202281733-DVRP"/>
        <s v="SA-202281734-TXTA"/>
        <s v="SA-202281735-RFBPHN"/>
        <s v="SA-202281736-TXTA"/>
        <s v="SA-202281737-WIRLSVS"/>
        <s v="SA-202281738-WIRLSVS"/>
        <s v="SA-202281739-WIRLSVS"/>
        <s v="SA-202281740-WIRLSVS"/>
        <s v="SA-202281741-WIRLSVS"/>
        <s v="SA-202281742-WIRLSVS"/>
        <s v="SA-202281743-SFSV"/>
        <s v="SA-202281744-WIRLSVS"/>
        <s v="SA-202281745-TXTA"/>
        <s v="SA-202281746-TXTA"/>
        <s v="SA-202281747-WIRLSVS"/>
        <s v="SA-202281748-WIRLSVS"/>
        <s v="SA-202281749-TXTA"/>
        <s v="SA-202281750-WIRLSVS"/>
        <s v="SA-202281751-WIRLSVS"/>
        <s v="SA-202281752-WIRLSVS"/>
        <s v="SA-202281753-TXTA"/>
        <s v="SA-202281754-TXTA"/>
        <s v="SA-202281755-WIRLSVS"/>
        <s v="SA-202281756-WIRLSVS"/>
        <s v="SA-202281757-WIRLSVS"/>
        <s v="SA-202281758-WIRLSVS"/>
        <s v="SA-202281759-TXTA"/>
        <s v="SA-202281760-TXTA"/>
        <s v="SA-202281761-TXTA"/>
        <s v="SA-202281762-WIRLSVS"/>
        <s v="SA-202281763-RFBPHN"/>
        <s v="SA-202281764-WIRLSVS"/>
        <s v="SA-202281765-TXTA"/>
        <s v="SA-202281766-TXTA"/>
        <s v="SA-202281767-TXTA"/>
        <s v="SA-202281768-WIRLSVS"/>
        <s v="SA-202281769-WIRLSVS"/>
        <s v="SA-202281770-TXTA"/>
        <s v="SA-202281771-SFSV"/>
        <s v="SA-202281772-SFSV"/>
        <s v="SA-202281773-WIRLSVS"/>
        <s v="SA-202281774-WIRLSVS"/>
        <s v="SA-202281775-WIRLSVS"/>
        <s v="SA-202281776-WIRLSVS"/>
        <s v="SA-202281777-SFSV"/>
        <s v="SA-202281778-WIRLSVS"/>
        <s v="SA-202281779-DVRP"/>
        <s v="SA-202281780-RFBPHN"/>
        <s v="SA-202281781-RFBPHN"/>
        <s v="SA-202281782-WIRLSVS"/>
        <s v="SA-202281783-TXTA"/>
        <s v="SA-202281784-TXTA"/>
        <s v="SA-202281785-DVRP"/>
        <s v="SA-202281786-WIRLSVS"/>
        <s v="SA-202281787-WIRLSVS"/>
        <s v="SA-202281788-RFBPHN"/>
        <s v="SA-202281789-DVRP"/>
        <s v="SA-202281790-RFBPHN"/>
        <s v="SA-202281791-TXTA"/>
        <s v="SA-202281792-WIRLSVS"/>
        <s v="SA-202281793-WIRLSVS"/>
        <s v="SA-202281794-TXTA"/>
        <s v="SA-202281795-RFBPHN"/>
        <s v="SA-202281796-DVRP"/>
        <s v="SA-202281797-TXTA"/>
        <s v="SA-202281798-WIRLSVS"/>
        <s v="SA-202281799-TXTA"/>
        <s v="SA-202281800-TXTA"/>
        <s v="SA-202281801-TXTA"/>
        <s v="SA-202281802-TXTA"/>
        <s v="SA-202281803-DVRP"/>
        <s v="SA-202281804-WIRLSVS"/>
        <s v="SA-202281805-WIRLSVS"/>
        <s v="SA-202281806-TXTA"/>
        <s v="SA-202281807-WIRLSVS"/>
        <s v="SA-202281808-TXTA"/>
        <s v="SA-202281809-TXTA"/>
        <s v="SA-202281810-TXTA"/>
        <s v="SA-202281811-WIRLSVS"/>
        <s v="SA-202281812-WIRLSVS"/>
        <s v="SA-202281813-WIRLSVS"/>
        <s v="SA-202281814-DVRP"/>
        <s v="SA-202281815-WIRLSVS"/>
        <s v="SA-202281816-SFSV"/>
        <s v="SA-202281817-WIRLSVS"/>
        <s v="SA-202281818-NWPHN"/>
        <s v="SA-202281819-TXTA"/>
        <s v="SA-202281820-DVRP"/>
        <s v="SA-202281821-DVRP"/>
        <s v="SA-202281822-DVRP"/>
        <s v="SA-202281823-WIRLSVS"/>
        <s v="SA-202281824-WIRLSVS"/>
        <s v="SA-202281825-TXTA"/>
        <s v="SA-202281826-TXTA"/>
        <s v="SA-202281827-WIRLSVS"/>
        <s v="SA-202281828-WIRLSVS"/>
        <s v="SA-202281829-WIRLSVS"/>
        <s v="SA-202281830-WIRLSVS"/>
        <s v="SA-202281831-WIRLSVS"/>
        <s v="SA-202281832-RFBPHN"/>
        <s v="SA-202281833-WIRLSVS"/>
        <s v="SA-202281834-WIRLSVS"/>
        <s v="SA-202281835-WIRLSVS"/>
        <s v="SA-202281836-WIRLSVS"/>
        <s v="SA-202281837-WIRLSVS"/>
        <s v="SA-202281838-TXTA"/>
        <s v="SA-202281839-TXTA"/>
        <s v="SA-202281840-TXTA"/>
        <s v="SA-202281841-SFSV"/>
        <s v="SA-202281842-DVRP"/>
        <s v="SA-202281843-DVRP"/>
        <s v="SA-202281844-TXTA"/>
        <s v="SA-202281845-TXTA"/>
        <s v="SA-202281846-TXTA"/>
        <s v="SA-202281847-RFBPHN"/>
        <s v="SA-202281848-RFBPHN"/>
        <s v="SA-202281849-RFBPHN"/>
        <s v="SA-202281850-NWPHN"/>
        <s v="SA-202281851-WIRLSVS"/>
        <s v="SA-202281852-SFSV"/>
        <s v="SA-202281853-TXTA"/>
        <s v="SA-202281854-WIRLSVS"/>
        <s v="SA-202281855-WIRLSVS"/>
        <s v="SA-202281856-WIRLSVS"/>
        <s v="SA-202281857-WIRLSVS"/>
        <s v="SA-202281858-DVRP"/>
        <s v="SA-202281859-TXTA"/>
        <s v="SA-202281860-TXTA"/>
        <s v="SA-202281861-TXTA"/>
        <s v="SA-202281862-WIRLSVS"/>
        <s v="SA-202281863-WIRLSVS"/>
        <s v="SA-202281864-WIRLSVS"/>
        <s v="SA-202281865-DVRP"/>
        <s v="SA-202281866-WIRLSVS"/>
        <s v="SA-202281867-WIRLSVS"/>
        <s v="SA-202281868-WIRLSVS"/>
        <s v="SA-202281869-WIRLSVS"/>
        <s v="SA-202281870-TXTA"/>
        <s v="SA-202281871-TXTA"/>
        <s v="SA-202281872-TXTA"/>
        <s v="SA-202281873-WIRLSVS"/>
        <s v="SA-202281874-WIRLSVS"/>
        <s v="SA-202281875-TXTA"/>
        <s v="SA-202281876-WIRLSVS"/>
        <s v="SA-202281877-WIRLSVS"/>
        <s v="SA-202281878-WIRLSVS"/>
        <s v="SA-202281879-WIRLSVS"/>
        <s v="SA-202281880-WIRLSVS"/>
        <s v="SA-202281881-WIRLSVS"/>
        <s v="SA-202281882-RFBPHN"/>
        <s v="SA-202281883-TXTA"/>
        <s v="SA-202281884-TXTA"/>
        <s v="SA-202281885-TXTA"/>
        <s v="SA-202281886-WIRLSVS"/>
        <s v="SA-202281887-WIRLSVS"/>
        <s v="SA-202281888-WIRLSVS"/>
        <s v="SA-202281889-WIRLSVS"/>
        <s v="SA-202281890-WIRLSVS"/>
        <s v="SA-202281891-RFBPHN"/>
        <s v="SA-202281892-TXTA"/>
        <s v="SA-202281893-DVRP"/>
        <s v="SA-202281894-RFBPHN"/>
        <s v="SA-202281895-WIRLSVS"/>
        <s v="SA-202281896-WIRLSVS"/>
        <s v="SA-202281897-WIRLSVS"/>
        <s v="SA-202281898-TXTA"/>
        <s v="SA-202281899-RFBPHN"/>
        <s v="SA-202281900-SFSV"/>
        <s v="SA-202281901-WIRLSVS"/>
        <s v="SA-202281902-DVRP"/>
        <s v="SA-202281903-DVRP"/>
        <s v="SA-202281904-SFSV"/>
        <s v="SA-202281905-WIRLSVS"/>
        <s v="SA-202281906-WIRLSVS"/>
        <s v="SA-202281907-TXTA"/>
        <s v="SA-202281908-TXTA"/>
        <s v="SA-202281909-RFBPHN"/>
        <s v="SA-202281910-WIRLSVS"/>
        <s v="SA-202281911-WIRLSVS"/>
        <s v="SA-202281912-TXTA"/>
        <s v="SA-202281913-DVRP"/>
        <s v="SA-202281914-WIRLSVS"/>
        <s v="SA-202281915-WIRLSVS"/>
        <s v="SA-202281916-WIRLSVS"/>
        <s v="SA-202281917-WIRLSVS"/>
        <s v="SA-202281918-DVRP"/>
        <s v="SA-202281919-WIRLSVS"/>
        <s v="SA-202281920-TXTA"/>
        <s v="SA-202281921-WIRLSVS"/>
        <s v="SA-202281922-DVRP"/>
        <s v="SA-202281923-WIRLSVS"/>
        <s v="SA-202281924-WIRLSVS"/>
        <s v="SA-202281925-TXTA"/>
        <s v="SA-202281926-RFBPHN"/>
        <s v="SA-202281927-TXTA"/>
        <s v="SA-202281928-WIRLSVS"/>
        <s v="SA-202281929-WIRLSVS"/>
        <s v="SA-202281930-DVRP"/>
        <s v="SA-202281931-TXTA"/>
        <s v="SA-202281932-TXTA"/>
        <s v="SA-202281933-WIRLSVS"/>
        <s v="SA-202281934-DVRP"/>
        <s v="SA-202281935-SFSV"/>
        <s v="SA-202281936-WIRLSVS"/>
        <s v="SA-202281937-WIRLSVS"/>
        <s v="SA-202281938-WIRLSVS"/>
        <s v="SA-202281939-WIRLSVS"/>
        <s v="SA-202281940-DVRP"/>
        <s v="SA-202281941-WIRLSVS"/>
        <s v="SA-202281942-SFSV"/>
        <s v="SA-202281943-TXTA"/>
        <s v="SA-202281944-DVRP"/>
        <s v="SA-202281945-DVRP"/>
        <s v="SA-202281946-WIRLSVS"/>
        <s v="SA-202281947-WIRLSVS"/>
        <s v="SA-202281948-TXTA"/>
        <s v="SA-202281949-WIRLSVS"/>
        <s v="SA-202281950-WIRLSVS"/>
        <s v="SA-202281951-WIRLSVS"/>
        <s v="SA-202281952-TXTA"/>
        <s v="SA-202281953-WIRLSVS"/>
        <s v="SA-202281954-SFSV"/>
        <s v="SA-202281955-WIRLSVS"/>
        <s v="SA-202281956-TXTA"/>
        <s v="SA-202281957-DVRP"/>
        <s v="SA-202281958-NWPHN"/>
        <s v="SA-202281959-WIRLSVS"/>
        <s v="SA-202281960-SFSV"/>
        <s v="SA-202281961-WIRLSVS"/>
        <s v="SA-202281962-WIRLSVS"/>
        <s v="SA-202281963-WIRLSVS"/>
        <s v="SA-202281964-TXTA"/>
        <s v="SA-202281965-TXTA"/>
        <s v="SA-202281966-WIRLSVS"/>
        <s v="SA-202281967-WIRLSVS"/>
        <s v="SA-202281968-NWPHN"/>
        <s v="SA-202281969-DVRP"/>
        <s v="SA-202281970-TXTA"/>
        <s v="SA-202281971-NWPHN"/>
        <s v="SA-202281972-WIRLSVS"/>
        <s v="SA-202281973-WIRLSVS"/>
        <s v="SA-202281974-WIRLSVS"/>
        <s v="SA-202281975-SFSV"/>
        <s v="SA-202281976-WIRLSVS"/>
        <s v="SA-202281977-RFBPHN"/>
        <s v="SA-202281978-RFBPHN"/>
        <s v="SA-202281979-WIRLSVS"/>
        <s v="SA-202281980-WIRLSVS"/>
        <s v="SA-202281981-WIRLSVS"/>
        <s v="SA-202281982-TXTA"/>
        <s v="SA-202281983-TXTA"/>
        <s v="SA-202281984-DVRP"/>
        <s v="SA-202281985-DVRP"/>
        <s v="SA-202281986-WIRLSVS"/>
        <s v="SA-202281987-WIRLSVS"/>
        <s v="SA-202281988-DVRP"/>
        <s v="SA-202281989-WIRLSVS"/>
        <s v="SA-202281990-NWPHN"/>
        <s v="SA-202281991-WIRLSVS"/>
        <s v="SA-202281992-WIRLSVS"/>
        <s v="SA-202281993-TXTA"/>
        <s v="SA-202281994-TXTA"/>
        <s v="SA-202281995-TXTA"/>
        <s v="SA-202281996-WIRLSVS"/>
        <s v="SA-202281997-RFBPHN"/>
        <s v="SA-202281998-WIRLSVS"/>
        <s v="SA-202281999-RFBPHN"/>
        <s v="SA-202282000-WIRLSVS"/>
        <s v="SA-202282001-TXTA"/>
        <s v="SA-202282002-WIRLSVS"/>
        <s v="SA-202282003-TXTA"/>
        <s v="SA-202282004-WIRLSVS"/>
        <s v="SA-202282005-WIRLSVS"/>
        <s v="SA-202282006-WIRLSVS"/>
        <s v="SA-202282007-TXTA"/>
        <s v="SA-202282008-WIRLSVS"/>
        <s v="SA-202282009-TXTA"/>
        <s v="SA-202282010-WIRLSVS"/>
        <s v="SA-202282011-NWPHN"/>
        <s v="SA-202282012-TXTA"/>
        <s v="SA-202282013-WIRLSVS"/>
        <s v="SA-202282014-WIRLSVS"/>
        <s v="SA-202282015-SFSV"/>
        <s v="SA-202282016-WIRLSVS"/>
        <s v="SA-202282017-WIRLSVS"/>
        <s v="SA-202282018-TXTA"/>
        <s v="SA-202282019-WIRLSVS"/>
        <s v="SA-202282020-DVRP"/>
        <s v="SA-202282021-DVRP"/>
        <s v="SA-202282022-TXTA"/>
        <s v="SA-202282023-TXTA"/>
        <s v="SA-202282024-DVRP"/>
        <s v="SA-202282025-DVRP"/>
        <s v="SA-202282026-WIRLSVS"/>
        <s v="SA-202282027-WIRLSVS"/>
        <s v="SA-202282028-WIRLSVS"/>
        <s v="SA-202282029-WIRLSVS"/>
        <s v="SA-202282030-TXTA"/>
        <s v="SA-202282031-DVRP"/>
        <s v="SA-202282032-RFBPHN"/>
        <s v="SA-202282033-WIRLSVS"/>
        <s v="SA-202282034-WIRLSVS"/>
        <s v="SA-202282035-TXTA"/>
        <s v="SA-202282036-TXTA"/>
        <s v="SA-202282037-WIRLSVS"/>
        <s v="SA-202282038-WIRLSVS"/>
        <s v="SA-202282039-NWPHN"/>
        <s v="SA-202282040-WIRLSVS"/>
        <s v="SA-202282041-WIRLSVS"/>
        <s v="SA-202282042-WIRLSVS"/>
        <s v="SA-202282043-WIRLSVS"/>
        <s v="SA-202282044-TXTA"/>
        <s v="SA-202282045-WIRLSVS"/>
        <s v="SA-202282046-TVBX"/>
        <s v="SA-202282047-DVRP"/>
        <s v="SA-202282048-WIRLSVS"/>
        <s v="SA-202282049-RFBPHN"/>
        <s v="SA-202282050-WIRLSVS"/>
        <s v="SA-202282051-TVBX"/>
        <s v="SA-202282052-NWPHN"/>
        <s v="SA-202282053-WIRLSVS"/>
        <s v="SA-202282054-TXTA"/>
        <s v="SA-202282055-TXTA"/>
        <s v="SA-202282056-TXTA"/>
        <s v="SA-202282057-WIRLSVS"/>
        <s v="SA-202282058-NWPHN"/>
        <s v="SA-202282059-WIRLSVS"/>
        <s v="SA-202282060-WIRLSVS"/>
        <s v="SA-202282061-WIRLSVS"/>
        <s v="SA-202282062-WIRLSVS"/>
        <s v="SA-202282063-WIRLSVS"/>
        <s v="SA-202282064-RFBPHN"/>
        <s v="SA-202282065-TVBX"/>
        <s v="SA-202282066-TXTA"/>
        <s v="SA-202282067-TXTA"/>
        <s v="SA-202282068-WIRLSVS"/>
        <s v="SA-202282069-WIRLSVS"/>
        <s v="SA-202282070-WIRLSVS"/>
        <s v="SA-202282071-WIRLSVS"/>
        <s v="SA-202282072-WIRLSVS"/>
        <s v="SA-202282073-SFSV"/>
        <s v="SA-202282074-TXTA"/>
        <s v="SA-202282075-WIRLSVS"/>
        <s v="SA-202282076-NWPHN"/>
        <s v="SA-202282077-WIRLSVS"/>
        <s v="SA-202282078-WIRLSVS"/>
        <s v="SA-202282079-WIRLSVS"/>
        <s v="SA-202282080-WIRLSVS"/>
        <s v="SA-202282081-TXTA"/>
        <s v="SA-202282082-TXTA"/>
        <s v="SA-202282083-WIRLSVS"/>
        <s v="SA-202282084-WIRLSVS"/>
        <s v="SA-202282085-WIRLSVS"/>
        <s v="SA-202282086-TXTA"/>
        <s v="SA-202282087-DVRP"/>
        <s v="SA-202282088-DVRP"/>
        <s v="SA-202282089-TXTA"/>
        <s v="SA-202282090-WIRLSVS"/>
        <s v="SA-202282091-WIRLSVS"/>
        <s v="SA-202282092-WIRLSVS"/>
        <s v="SA-202282093-TXTA"/>
        <s v="SA-202282094-TXTA"/>
        <s v="SA-202282095-WIRLSVS"/>
        <s v="SA-202282096-WIRLSVS"/>
        <s v="SA-202282097-SFSV"/>
        <s v="SA-202282098-TXTA"/>
        <s v="SA-202282099-TXTA"/>
        <s v="SA-202282100-WIRLSVS"/>
        <s v="SA-202282101-DVRP"/>
        <s v="SA-202282102-WIRLSVS"/>
        <s v="SA-202282103-WIRLSVS"/>
        <s v="SA-202282104-TXTA"/>
        <s v="SA-202282105-WIRLSVS"/>
        <s v="SA-202282106-SFSV"/>
        <s v="SA-202282107-SFSV"/>
        <s v="SA-202282108-WIRLSVS"/>
        <s v="SA-202282109-TXTA"/>
        <s v="SA-202282110-WIRLSVS"/>
        <s v="SA-202282111-TXTA"/>
        <s v="SA-202282112-WIRLSVS"/>
        <s v="SA-202282113-WIRLSVS"/>
        <s v="SA-202282114-WIRLSVS"/>
        <s v="SA-202282115-WIRLSVS"/>
        <s v="SA-202282116-DVRP"/>
        <s v="SA-202282117-WIRLSVS"/>
        <s v="SA-202282118-WIRLSVS"/>
        <s v="SA-202282119-TXTA"/>
        <s v="SA-202282120-WIRLSVS"/>
        <s v="SA-202282121-RFBPHN"/>
        <s v="SA-202282122-WIRLSVS"/>
        <s v="SA-202282123-TXTA"/>
        <s v="SA-202282124-WIRLSVS"/>
        <s v="SA-202282125-SFSV"/>
        <s v="SA-202282126-TXTA"/>
        <s v="SA-202282127-WIRLSVS"/>
        <s v="SA-202282128-TXTA"/>
        <s v="SA-202282129-WIRLSVS"/>
        <s v="SA-202282130-TXTA"/>
        <s v="SA-202282131-WIRLSVS"/>
        <s v="SA-202282132-WIRLSVS"/>
        <s v="SA-202282133-WIRLSVS"/>
        <s v="SA-202282134-SFSV"/>
        <s v="SA-202282135-TXTA"/>
        <s v="SA-202282136-TXTA"/>
        <s v="SA-202282137-WIRLSVS"/>
        <s v="SA-202282138-NWPHN"/>
        <s v="SA-202282139-TXTA"/>
        <s v="SA-202282140-SFSV"/>
        <s v="SA-202282141-WIRLSVS"/>
        <s v="SA-202282142-WIRLSVS"/>
        <s v="SA-202282143-WIRLSVS"/>
        <s v="SA-202282144-WIRLSVS"/>
        <s v="SA-202282145-RFBPHN"/>
        <s v="SA-202282146-TXTA"/>
        <s v="SA-202282147-WIRLSVS"/>
        <s v="SA-202282148-TXTA"/>
        <s v="SA-202282149-WIRLSVS"/>
        <s v="SA-202282150-DVRP"/>
        <s v="SA-202282151-WIRLSVS"/>
        <s v="SA-202282152-DVRP"/>
        <s v="SA-202282153-RFBPHN"/>
        <s v="SA-202282154-TXTA"/>
        <s v="SA-202282155-TXTA"/>
        <s v="SA-202282156-TXTA"/>
        <s v="SA-202282157-TXTA"/>
        <s v="SA-202282158-TXTA"/>
        <s v="SA-202282159-WIRLSVS"/>
        <s v="SA-202282160-WIRLSVS"/>
        <s v="SA-202282161-WIRLSVS"/>
        <s v="SA-202282162-WIRLSVS"/>
        <s v="SA-202282163-TVBX"/>
        <s v="SA-202282164-WIRLSVS"/>
        <s v="SA-202282165-WIRLSVS"/>
        <s v="SA-202282166-WIRLSVS"/>
        <s v="SA-202282167-WIRLSVS"/>
        <s v="SA-202282168-WIRLSVS"/>
        <s v="SA-202282169-WIRLSVS"/>
        <s v="SA-202282170-WIRLSVS"/>
        <s v="SA-202282171-WIRLSVS"/>
        <s v="SA-202282172-DVRP"/>
        <s v="SA-202282173-WIRLSVS"/>
        <s v="SA-202282174-WIRLSVS"/>
        <s v="SA-202282175-SFSV"/>
        <s v="SA-202282176-DVRP"/>
        <s v="SA-202282177-TXTA"/>
        <s v="SA-202282178-TXTA"/>
        <s v="SA-202282179-TXTA"/>
        <s v="SA-202282180-TXTA"/>
        <s v="SA-202282181-SFSV"/>
        <s v="SA-202282182-RFBPHN"/>
        <s v="SA-202282183-WIRLSVS"/>
        <s v="SA-202282184-WIRLSVS"/>
        <s v="SA-202282185-NWPHN"/>
        <s v="SA-202282186-WIRLSVS"/>
        <s v="SA-202282187-WIRLSVS"/>
        <s v="SA-202282188-TXTA"/>
        <s v="SA-202282189-RFBPHN"/>
        <s v="SA-202282190-DVRP"/>
        <s v="SA-202282191-WIRLSVS"/>
        <s v="SA-202282192-WIRLSVS"/>
        <s v="SA-202282193-WIRLSVS"/>
        <s v="SA-202282194-WIRLSVS"/>
        <s v="SA-202282195-TXTA"/>
        <s v="SA-202282196-TXTA"/>
        <s v="SA-202282197-DVRP"/>
        <s v="SA-202282198-TXTA"/>
        <s v="SA-202282199-DVRP"/>
        <s v="SA-202282200-WIRLSVS"/>
        <s v="SA-202282201-SFSV"/>
        <s v="SA-202282202-WIRLSVS"/>
        <s v="SA-202282203-TXTA"/>
        <s v="SA-202282204-WIRLSVS"/>
        <s v="SA-202282205-WIRLSVS"/>
        <s v="SA-202282206-WIRLSVS"/>
        <s v="SA-202282207-TXTA"/>
        <s v="SA-202282208-WIRLSVS"/>
        <s v="SA-202282209-WIRLSVS"/>
        <s v="SA-202282210-WIRLSVS"/>
        <s v="SA-202282211-RFBPHN"/>
        <s v="SA-202282212-RFBPHN"/>
        <s v="SA-202282213-DVRP"/>
        <s v="SA-202282214-WIRLSVS"/>
        <s v="SA-202282215-TXTA"/>
        <s v="SA-202282216-TXTA"/>
        <s v="SA-202282217-WIRLSVS"/>
        <s v="SA-202282218-WIRLSVS"/>
        <s v="SA-202282219-WIRLSVS"/>
        <s v="SA-202282220-WIRLSVS"/>
        <s v="SA-202282221-WIRLSVS"/>
        <s v="SA-202282222-WIRLSVS"/>
        <s v="SA-202282223-WIRLSVS"/>
        <s v="SA-202282224-RFBPHN"/>
        <s v="SA-202282225-WIRLSVS"/>
        <s v="SA-202282226-WIRLSVS"/>
        <s v="SA-202282227-WIRLSVS"/>
        <s v="SA-202282228-WIRLSVS"/>
        <s v="SA-202282229-WIRLSVS"/>
        <s v="SA-202282230-TXTA"/>
        <s v="SA-202282231-TXTA"/>
        <s v="SA-202282232-WIRLSVS"/>
        <s v="SA-202282233-WIRLSVS"/>
        <s v="SA-202282234-SFSV"/>
        <s v="SA-202282235-WIRLSVS"/>
        <s v="SA-202282236-SFSV"/>
        <s v="SA-202282237-WIRLSVS"/>
        <s v="SA-202282238-TXTA"/>
        <s v="SA-202282239-WIRLSVS"/>
        <s v="SA-202282240-WIRLSVS"/>
        <s v="SA-202282241-WIRLSVS"/>
        <s v="SA-202282242-DVRP"/>
        <s v="SA-202282243-SFSV"/>
        <s v="SA-202282244-TXTA"/>
        <s v="SA-202282245-WIRLSVS"/>
        <s v="SA-202282246-TXTA"/>
        <s v="SA-202282247-WIRLSVS"/>
        <s v="SA-202282248-TXTA"/>
        <s v="SA-202282249-TXTA"/>
        <s v="SA-202282250-TXTA"/>
        <s v="SA-202282251-WIRLSVS"/>
        <s v="SA-202282252-WIRLSVS"/>
        <s v="SA-202282253-WIRLSVS"/>
        <s v="SA-202282254-RFBPHN"/>
        <s v="SA-202282255-WIRLSVS"/>
        <s v="SA-202282256-SFSV"/>
        <s v="SA-202282257-WIRLSVS"/>
        <s v="SA-202282258-TVBX"/>
        <s v="SA-202282259-WIRLSVS"/>
        <s v="SA-202282260-SFSV"/>
        <s v="SA-202282261-SFSV"/>
        <s v="SA-202282262-TXTA"/>
        <s v="SA-202282263-TXTA"/>
        <s v="SA-202282264-SFSV"/>
        <s v="SA-202282265-WIRLSVS"/>
        <s v="SA-202282266-TXTA"/>
        <s v="SA-202282267-DVRP"/>
        <s v="SA-202282268-WIRLSVS"/>
        <s v="SA-202282269-WIRLSVS"/>
        <s v="SA-202282270-WIRLSVS"/>
        <s v="SA-202282271-RFBPHN"/>
        <s v="SA-202282272-RFBPHN"/>
        <s v="SA-202282273-WIRLSVS"/>
        <s v="SA-202282274-SFSV"/>
        <s v="SA-202282275-TXTA"/>
        <s v="SA-202282276-RFBPHN"/>
        <s v="SA-202282277-WIRLSVS"/>
        <s v="SA-202282278-WIRLSVS"/>
        <s v="SA-202282279-WIRLSVS"/>
        <s v="SA-202282280-DVRP"/>
        <s v="SA-202282281-TXTA"/>
        <s v="SA-202282282-WIRLSVS"/>
        <s v="SA-202282283-WIRLSVS"/>
        <s v="SA-202282284-WIRLSVS"/>
        <s v="SA-202282285-TXTA"/>
        <s v="SA-202282286-DVRP"/>
        <s v="SA-202282287-WIRLSVS"/>
        <s v="SA-202282288-WIRLSVS"/>
        <s v="SA-202282289-WIRLSVS"/>
        <s v="SA-202282290-TXTA"/>
        <s v="SA-202282291-WIRLSVS"/>
        <s v="SA-202282292-WIRLSVS"/>
        <s v="SA-202282293-WIRLSVS"/>
        <s v="SA-202282294-WIRLSVS"/>
        <s v="SA-202282295-RFBPHN"/>
        <s v="SA-202282296-WIRLSVS"/>
        <s v="SA-202282297-WIRLSVS"/>
        <s v="SA-202282298-WIRLSVS"/>
        <s v="SA-202282299-SFSV"/>
        <s v="SA-202282300-WIRLSVS"/>
        <s v="SA-202282301-WIRLSVS"/>
        <s v="SA-202282302-DVRP"/>
        <s v="SA-202282303-DVRP"/>
        <s v="SA-202282304-WIRLSVS"/>
        <s v="SA-202282305-TXTA"/>
        <s v="SA-202282306-WIRLSVS"/>
        <s v="SA-202282307-DVRP"/>
        <s v="SA-202282308-WIRLSVS"/>
        <s v="SA-202282309-WIRLSVS"/>
        <s v="SA-202282310-TXTA"/>
        <s v="SA-202282311-WIRLSVS"/>
        <s v="SA-202282312-WIRLSVS"/>
        <s v="SA-202282313-WIRLSVS"/>
        <s v="SA-202282314-RFBPHN"/>
        <s v="SA-202282315-SFSV"/>
        <s v="SA-202282316-WIRLSVS"/>
        <s v="SA-202282317-TXTA"/>
        <s v="SA-202282318-TXTA"/>
        <s v="SA-202282319-WIRLSVS"/>
        <s v="SA-202282320-DVRP"/>
        <s v="SA-202282321-DVRP"/>
        <s v="SA-202282322-WIRLSVS"/>
        <s v="SA-202282323-TXTA"/>
        <s v="SA-202282324-WIRLSVS"/>
        <s v="SA-202282325-SFSV"/>
        <s v="SA-202282326-WIRLSVS"/>
        <s v="SA-202282327-TXTA"/>
        <s v="SA-202282328-TXTA"/>
        <s v="SA-202282329-WIRLSVS"/>
        <s v="SA-202282330-WIRLSVS"/>
        <s v="SA-202282331-TVBX"/>
        <s v="SA-202282332-DVRP"/>
        <s v="SA-202282333-WIRLSVS"/>
        <s v="SA-202282334-DVRP"/>
        <s v="SA-202282335-WIRLSVS"/>
        <s v="SA-202282336-WIRLSVS"/>
        <s v="SA-202282337-SFSV"/>
        <s v="SA-202282338-WIRLSVS"/>
        <s v="SA-202282339-TXTA"/>
        <s v="SA-202282340-WIRLSVS"/>
        <s v="SA-202282341-WIRLSVS"/>
        <s v="SA-202282342-WIRLSVS"/>
        <s v="SA-202282343-WIRLSVS"/>
        <s v="SA-202282344-WIRLSVS"/>
        <s v="SA-202282345-TXTA"/>
        <s v="SA-202282346-SFSV"/>
        <s v="SA-202282347-WIRLSVS"/>
        <s v="SA-202282348-WIRLSVS"/>
        <s v="SA-202282349-WIRLSVS"/>
        <s v="SA-202282350-TXTA"/>
        <s v="SA-202282351-SFSV"/>
        <s v="SA-202282352-DVRP"/>
        <s v="SA-202282353-DVRP"/>
        <s v="SA-202282354-TXTA"/>
        <s v="SA-202282355-DVRP"/>
        <s v="SA-202282356-DVRP"/>
        <s v="SA-202282357-TXTA"/>
        <s v="SA-202282358-WIRLSVS"/>
        <s v="SA-202282359-WIRLSVS"/>
        <s v="SA-202282360-DVRP"/>
        <s v="SA-202282361-TXTA"/>
        <s v="SA-202282362-TXTA"/>
        <s v="SA-202282363-WIRLSVS"/>
        <s v="SA-202282364-TXTA"/>
        <s v="SA-202282365-TXTA"/>
        <s v="SA-202282366-DVRP"/>
        <s v="SA-202282367-DVRP"/>
        <s v="SA-202282368-WIRLSVS"/>
        <s v="SA-202282369-RFBPHN"/>
        <s v="SA-202282370-DVRP"/>
        <s v="SA-202282371-RFBPHN"/>
        <s v="SA-202282372-TXTA"/>
        <s v="SA-202282373-SFSV"/>
        <s v="SA-202282374-SFSV"/>
        <s v="SA-202282375-SFSV"/>
        <s v="SA-202282376-WIRLSVS"/>
        <s v="SA-202282377-TXTA"/>
        <s v="SA-202282378-TXTA"/>
        <s v="SA-202282379-DVRP"/>
        <s v="SA-202282380-WIRLSVS"/>
        <s v="SA-202282381-TXTA"/>
        <s v="SA-202282382-WIRLSVS"/>
        <s v="SA-202282383-WIRLSVS"/>
        <s v="SA-202282384-NWPHN"/>
        <s v="SA-202282385-RFBPHN"/>
        <s v="SA-202282386-WIRLSVS"/>
        <s v="SA-202282387-TXTA"/>
        <s v="SA-202282388-TXTA"/>
        <s v="SA-202282389-DVRP"/>
        <s v="SA-202282390-WIRLSVS"/>
        <s v="SA-202282391-TXTA"/>
        <s v="SA-202282392-WIRLSVS"/>
        <s v="SA-202282393-TXTA"/>
        <s v="SA-202282394-TXTA"/>
        <s v="SA-202282395-WIRLSVS"/>
      </sharedItems>
    </cacheField>
    <cacheField name="Sales Percent" numFmtId="165">
      <sharedItems containsSemiMixedTypes="0" containsString="0" containsNumber="1" minValue="4.5318876188852913E-6" maxValue="8.6105864758820542E-3"/>
    </cacheField>
    <cacheField name="Sales Amount" numFmtId="44">
      <sharedItems containsSemiMixedTypes="0" containsString="0" containsNumber="1" minValue="1" maxValue="1900"/>
    </cacheField>
    <cacheField name=" Cost" numFmtId="44">
      <sharedItems containsString="0" containsBlank="1" containsNumber="1" minValue="0" maxValue="1775"/>
    </cacheField>
    <cacheField name="Gross Profit" numFmtId="44">
      <sharedItems containsString="0" containsBlank="1" containsNumber="1" minValue="0" maxValue="300"/>
    </cacheField>
    <cacheField name="Commission Cost" numFmtId="44">
      <sharedItems containsSemiMixedTypes="0" containsString="0" containsNumber="1" minValue="0" maxValue="120"/>
    </cacheField>
    <cacheField name="Retail Net Earnings" numFmtId="44">
      <sharedItems containsSemiMixedTypes="0" containsString="0" containsNumber="1" minValue="0" maxValue="180"/>
    </cacheField>
    <cacheField name="Profit Ratio" numFmtId="10">
      <sharedItems containsSemiMixedTypes="0" containsString="0" containsNumber="1" minValue="0" maxValue="1" count="683">
        <n v="0.8"/>
        <n v="0.9"/>
        <n v="0.6"/>
        <n v="1"/>
        <n v="0.47499999999999998"/>
        <n v="0.4"/>
        <n v="0.23413897280966767"/>
        <n v="8.0761904761904799E-2"/>
        <n v="0.77777777777777779"/>
        <n v="0.13272727272727269"/>
        <n v="0.7142857142857143"/>
        <n v="0.2"/>
        <n v="0.7"/>
        <n v="9.1818181818181813E-2"/>
        <n v="0.42857142857142855"/>
        <n v="0.21153846153846154"/>
        <n v="0.18333333333333335"/>
        <n v="0.10903225806451609"/>
        <n v="0.13326923076923075"/>
        <n v="0.31428571428571428"/>
        <n v="0.12121212121212122"/>
        <n v="0.27500000000000002"/>
        <n v="0.1388888888888889"/>
        <n v="9.5199999999999965E-2"/>
        <n v="0.10666666666666659"/>
        <n v="0.14199999999999999"/>
        <n v="0.15758928571428577"/>
        <n v="7.467741935483875E-2"/>
        <n v="0.13935483870967735"/>
        <n v="0.30769230769230771"/>
        <n v="0.46153846153846156"/>
        <n v="0.36363636363636365"/>
        <n v="0.55555555555555558"/>
        <n v="0.25"/>
        <n v="0.47368421052631576"/>
        <n v="0.14218749999999999"/>
        <n v="0.23076923076923078"/>
        <n v="0.14218750000000002"/>
        <n v="0.15051020408163265"/>
        <n v="0.15909090909090909"/>
        <n v="8.5882352941176521E-2"/>
        <n v="0.1609523809523809"/>
        <n v="0.10082150858849888"/>
        <n v="0.13519999999999996"/>
        <n v="0.10256410256410256"/>
        <n v="0.16"/>
        <n v="8.1632653061224483E-2"/>
        <n v="0.37931034482758619"/>
        <n v="0.4375"/>
        <n v="0.25480000000000003"/>
        <n v="0.24571428571428566"/>
        <n v="0.20454545454545456"/>
        <n v="0.10545454545454547"/>
        <n v="0.13709090909090907"/>
        <n v="0.10428571428571434"/>
        <n v="0.59733333333333327"/>
        <n v="0.4941772151898734"/>
        <n v="0.5"/>
        <n v="0.30715909090909088"/>
        <n v="0.33973333333333328"/>
        <n v="0.13687499999999997"/>
        <n v="0.220983606557377"/>
        <n v="0.09"/>
        <n v="0.14141414141414141"/>
        <n v="0.75"/>
        <n v="0.72222222222222221"/>
        <n v="0.68"/>
        <n v="0.15702479338842976"/>
        <n v="0.22663934426229501"/>
        <n v="0.14772727272727273"/>
        <n v="9.0909090909090912E-2"/>
        <n v="0.10714285714285714"/>
        <n v="0.3651282051282051"/>
        <n v="0.33333333333333331"/>
        <n v="0.16750000000000001"/>
        <n v="0.6875"/>
        <n v="0.24859999999999999"/>
        <n v="0.66666666666666663"/>
        <n v="0.80769230769230771"/>
        <n v="0.10390624999999998"/>
        <n v="0.12481751824817518"/>
        <n v="0.12514285714285711"/>
        <n v="9.166666666666666E-2"/>
        <n v="8.6956521739130432E-2"/>
        <n v="0.15696202531645576"/>
        <n v="0.12131578947368427"/>
        <n v="9.1346153846153841E-2"/>
        <n v="0.42318840579710143"/>
        <n v="0.11266666666666664"/>
        <n v="0.29519999999999996"/>
        <n v="0.13391304347826088"/>
        <n v="0.625"/>
        <n v="9.6571428571428544E-2"/>
        <n v="0.80195652173913046"/>
        <n v="0.51666666666666672"/>
        <n v="6.3212435233160627E-2"/>
        <n v="0.25803278688524595"/>
        <n v="0.12037037037037036"/>
        <n v="9.5238095238095233E-2"/>
        <n v="0.1270588235294117"/>
        <n v="0.21666666666666667"/>
        <n v="0.75490196078431371"/>
        <n v="0.15972222222222221"/>
        <n v="8.7843137254901893E-2"/>
        <n v="0.10285714285714281"/>
        <n v="9.7826086956521743E-2"/>
        <n v="0.15758928571428563"/>
        <n v="0.49500000000000005"/>
        <n v="0.15384615384615385"/>
        <n v="0.13513513513513514"/>
        <n v="0.13315789473684217"/>
        <n v="0.11451612903225809"/>
        <n v="0.17125000000000001"/>
        <n v="0.12698412698412698"/>
        <n v="0.41666666666666669"/>
        <n v="0.25819230769230767"/>
        <n v="0.22077922077922077"/>
        <n v="0.13864306784660768"/>
        <n v="0.27365771812080542"/>
        <n v="0.21576086956521734"/>
        <n v="0.29292929292929293"/>
        <n v="0.5714285714285714"/>
        <n v="0.36382978723404258"/>
        <n v="0.17391304347826086"/>
        <n v="0.19166666666666674"/>
        <n v="7.8285714285714347E-2"/>
        <n v="0.10622950819672138"/>
        <n v="0.14227272727272719"/>
        <n v="0.59520000000000006"/>
        <n v="0.10959999999999993"/>
        <n v="0.39130434782608697"/>
        <n v="0.10119047619047619"/>
        <n v="0.54838709677419351"/>
        <n v="0.10622950819672126"/>
        <n v="0.14451612903225808"/>
        <n v="0.29724025974025969"/>
        <n v="0.57999999999999996"/>
        <n v="0.16019736842105259"/>
        <n v="0.65384615384615385"/>
        <n v="0.14227272727272733"/>
        <n v="0.6785714285714286"/>
        <n v="0.21666666666666665"/>
        <n v="8.9999999999999983E-2"/>
        <n v="0.27927927927927926"/>
        <n v="0.1333333333333333"/>
        <n v="0.3"/>
        <n v="0.17647058823529413"/>
        <n v="0.28947368421052633"/>
        <n v="0.20714285714285716"/>
        <n v="0.73333333333333328"/>
        <n v="0.12607843137254901"/>
        <n v="0.16750000000000007"/>
        <n v="0.1201923076923077"/>
        <n v="0.51219512195121952"/>
        <n v="0.13047619047619041"/>
        <n v="0.18210526315789471"/>
        <n v="0.53333333333333333"/>
        <n v="0.15543478260869562"/>
        <n v="0.86010869565217385"/>
        <n v="0.13636363636363635"/>
        <n v="0.52"/>
        <n v="0.39657142857142852"/>
        <n v="0.51809523809523816"/>
        <n v="0.19062499999999999"/>
        <n v="0.88888888888888884"/>
        <n v="0.52941176470588236"/>
        <n v="0.4812121212121212"/>
        <n v="0.15696202531645559"/>
        <n v="0.43142857142857144"/>
        <n v="0.51809523809523805"/>
        <n v="0.17110389610389606"/>
        <n v="0.15208333333333326"/>
        <n v="0.19047619047619047"/>
        <n v="0.10909090909090903"/>
        <n v="0.1090322580645162"/>
        <n v="0.128"/>
        <n v="0.56111111111111112"/>
        <n v="0.53488372093023251"/>
        <n v="1.9999999999999928E-2"/>
        <n v="0.12368421052631579"/>
        <n v="0.1130952380952381"/>
        <n v="0.60833333333333328"/>
        <n v="0.1015625"/>
        <n v="8.3333333333333329E-2"/>
        <n v="0.62352941176470589"/>
        <n v="0.14285714285714285"/>
        <n v="0.16455696202531644"/>
        <n v="0.6876923076923076"/>
        <n v="2.8571428571428571E-2"/>
        <n v="0.58333333333333337"/>
        <n v="0.58620689655172409"/>
        <n v="0.12329411764705887"/>
        <n v="0.12962962962962962"/>
        <n v="0.11333333333333329"/>
        <n v="0.125"/>
        <n v="0.41414141414141414"/>
        <n v="0.19"/>
        <n v="3.3333333333333333E-2"/>
        <n v="0.62857142857142856"/>
        <n v="0.16666666666666666"/>
        <n v="5.7142857142857141E-2"/>
        <n v="0.51807228915662651"/>
        <n v="0.13333333333333333"/>
        <n v="0.61538461538461542"/>
        <n v="0.31372549019607843"/>
        <n v="0.1"/>
        <n v="9.375E-2"/>
        <n v="0.63636363636363635"/>
        <n v="0.140625"/>
        <n v="8.8607594936708861E-2"/>
        <n v="0.43"/>
        <n v="0.57333333333333336"/>
        <n v="0.484375"/>
        <n v="7.6923076923076927E-2"/>
        <n v="0.61111111111111116"/>
        <n v="0.36842105263157893"/>
        <n v="0.25714285714285712"/>
        <n v="0.15793103448275855"/>
        <n v="0.23636363636363636"/>
        <n v="0.23542857142857138"/>
        <n v="8.9285714285714288E-2"/>
        <n v="0.15172413793103448"/>
        <n v="0.77272727272727271"/>
        <n v="0.44029850746268656"/>
        <n v="0.12"/>
        <n v="0.15318181818181822"/>
        <n v="0.26315789473684209"/>
        <n v="0.18571428571428572"/>
        <n v="5.1020408163265307E-2"/>
        <n v="0.64"/>
        <n v="4.0983606557377046E-2"/>
        <n v="0.48"/>
        <n v="0.109375"/>
        <n v="0.63687150837988826"/>
        <n v="0.38461538461538464"/>
        <n v="7.7692307692307686E-2"/>
        <n v="0.6470588235294118"/>
        <n v="0.7857142857142857"/>
        <n v="0.43968358602504942"/>
        <n v="6.25E-2"/>
        <n v="0.1124000000000001"/>
        <n v="6.4516129032258063E-2"/>
        <n v="4.7619047619047616E-2"/>
        <n v="0.35"/>
        <n v="0.65"/>
        <n v="5.6416666666666518E-2"/>
        <n v="0.46666666666666667"/>
        <n v="0.61290322580645162"/>
        <n v="0.56666666666666665"/>
        <n v="0.1206896551724138"/>
        <n v="0.15"/>
        <n v="0.1111111111111111"/>
        <n v="0.59677419354838712"/>
        <n v="0.39457202505219208"/>
        <n v="0.2878787878787879"/>
        <n v="0.31"/>
        <n v="0.1875"/>
        <n v="6.8965517241379309E-2"/>
        <n v="0.8125"/>
        <n v="0.50980392156862742"/>
        <n v="0.08"/>
        <n v="0.14000000000000001"/>
        <n v="0.15492957746478872"/>
        <n v="7.2727272727272724E-2"/>
        <n v="0.37142857142857144"/>
        <n v="9.1463414634146339E-2"/>
        <n v="0.3037037037037037"/>
        <n v="0.68421052631578949"/>
        <n v="0.10926829268292676"/>
        <n v="0.72727272727272729"/>
        <n v="0.16393442622950818"/>
        <n v="0.44967213114754095"/>
        <n v="0.14444444444444443"/>
        <n v="0.58499999999999996"/>
        <n v="0.53125"/>
        <n v="7.5949367088607597E-2"/>
        <n v="0.16867469879518071"/>
        <n v="0.55000000000000004"/>
        <n v="0.13043478260869565"/>
        <n v="0.35789473684210527"/>
        <n v="3.2258064516129031E-2"/>
        <n v="0.375"/>
        <n v="0.39534883720930231"/>
        <n v="0.76"/>
        <n v="0.43888888888888888"/>
        <n v="0.5625"/>
        <n v="0.43478260869565216"/>
        <n v="0.31578947368421051"/>
        <n v="0.24324324324324326"/>
        <n v="0.44444444444444442"/>
        <n v="0.59085714285714286"/>
        <n v="0.3888888888888889"/>
        <n v="0.04"/>
        <n v="0.11363636363636363"/>
        <n v="0.6428571428571429"/>
        <n v="0.59088888888888891"/>
        <n v="9.4339622641509441E-2"/>
        <n v="0.49399999999999994"/>
        <n v="0.72"/>
        <n v="0.22727272727272727"/>
        <n v="0.39285714285714285"/>
        <n v="4.5454545454545456E-2"/>
        <n v="0.19999999999999996"/>
        <n v="9.6153846153846159E-2"/>
        <n v="0.1508196721311475"/>
        <n v="0.23333333333333339"/>
        <n v="0.11875000000000002"/>
        <n v="0.13599999999999995"/>
        <n v="0.10413793103448275"/>
        <n v="0.44285714285714289"/>
        <n v="0.1125"/>
        <n v="0.17499999999999999"/>
        <n v="0.13974999999999993"/>
        <n v="8.4090909090909091E-2"/>
        <n v="4.2553191489361701E-2"/>
        <n v="0.13750000000000001"/>
        <n v="0.56000000000000005"/>
        <n v="6.0683760683760683E-2"/>
        <n v="0.3611111111111111"/>
        <n v="0.41818181818181815"/>
        <n v="0.40277777777777779"/>
        <n v="0.65714285714285714"/>
        <n v="0.14107142857142854"/>
        <n v="0.41578947368421054"/>
        <n v="0.36315789473684212"/>
        <n v="0.35714285714285715"/>
        <n v="0.62105263157894741"/>
        <n v="0.61904761904761907"/>
        <n v="8.8387096774193499E-2"/>
        <n v="9.173553719008265E-2"/>
        <n v="7.2142857142857147E-2"/>
        <n v="0.13164556962025306"/>
        <n v="0.47249999999999998"/>
        <n v="0.1381944444444444"/>
        <n v="0.59090909090909094"/>
        <n v="0.91666666666666663"/>
        <n v="0.3079365079365079"/>
        <n v="0.42105263157894735"/>
        <n v="0.18727272727272731"/>
        <n v="0.77500000000000002"/>
        <n v="0.50706666666666667"/>
        <n v="0.61783333333333335"/>
        <n v="0.60869565217391308"/>
        <n v="0"/>
        <n v="0.38"/>
        <n v="0.17920000000000003"/>
        <n v="8.9215686274509751E-2"/>
        <n v="0.16109090909090909"/>
        <n v="0.73684210526315785"/>
        <n v="0.14357142857142857"/>
        <n v="0.2857142857142857"/>
        <n v="0.18518518518518517"/>
        <n v="0.21488636363636376"/>
        <n v="0.13719999999999999"/>
        <n v="0.51515151515151514"/>
        <n v="0.14218750000000005"/>
        <n v="0.12762962962962965"/>
        <n v="0.13906249999999998"/>
        <n v="0.17272727272727276"/>
        <n v="0.45192307692307693"/>
        <n v="0.42592592592592593"/>
        <n v="0.14615384615384605"/>
        <n v="0.11333333333333334"/>
        <n v="0.3833333333333333"/>
        <n v="0.16171874999999991"/>
        <n v="0.14030612244897958"/>
        <n v="0.66923076923076918"/>
        <n v="0.14413793103448269"/>
        <n v="8.4166666666666667E-2"/>
        <n v="0.10000000000000005"/>
        <n v="0.48571428571428571"/>
        <n v="0.29239999999999999"/>
        <n v="0.22051282051282051"/>
        <n v="0.15677419354838709"/>
        <n v="0.14140625000000001"/>
        <n v="0.51718750000000002"/>
        <n v="0.41469090909090894"/>
        <n v="0.15722222222222212"/>
        <n v="0.25789473684210529"/>
        <n v="0.17058823529411765"/>
        <n v="9.7619047619047647E-2"/>
        <n v="0.13923611111111109"/>
        <n v="0.17534090909090916"/>
        <n v="0.44736842105263158"/>
        <n v="0.12092857142857137"/>
        <n v="9.9999999999999978E-2"/>
        <n v="0.10480000000000005"/>
        <n v="0.32999999999999996"/>
        <n v="0.11904761904761904"/>
        <n v="0.83333333333333337"/>
        <n v="0.45333333333333342"/>
        <n v="0.58942857142857152"/>
        <n v="0.15230769230769231"/>
        <n v="0.15368421052631578"/>
        <n v="0.19043478260869562"/>
        <n v="0.58823529411764708"/>
        <n v="0.22222222222222221"/>
        <n v="0.25789473684210518"/>
        <n v="8.4933333333333388E-2"/>
        <n v="0.14857954545454549"/>
        <n v="0.14686363636363611"/>
        <n v="0.14864864864864866"/>
        <n v="0.1296221428571428"/>
        <n v="0.2697619047619047"/>
        <n v="0.21212121212121213"/>
        <n v="7.6774193548387062E-2"/>
        <n v="0.70230769230769219"/>
        <n v="0.34285714285714286"/>
        <n v="0.41825000000000001"/>
        <n v="0.32222222222222224"/>
        <n v="0.12736842105263158"/>
        <n v="9.9999999999999936E-2"/>
        <n v="9.6857142857142878E-2"/>
        <n v="0.35288888888888892"/>
        <n v="0.45945945945945948"/>
        <n v="0.24318181818181819"/>
        <n v="0.15259259259259264"/>
        <n v="0.17328124999999997"/>
        <n v="0.11698592059943198"/>
        <n v="0.19967054360305492"/>
        <n v="0.1376470588235294"/>
        <n v="0.14761904761904768"/>
        <n v="0.15208333333333329"/>
        <n v="0.12433333333333337"/>
        <n v="6.153846153846159E-2"/>
        <n v="0.56862745098039214"/>
        <n v="0.20999999999999994"/>
        <n v="0.18725490196078426"/>
        <n v="0.13540000000000008"/>
        <n v="0.69565217391304346"/>
        <n v="0.10680000000000006"/>
        <n v="0.76666666666666672"/>
        <n v="0.1835526315789473"/>
        <n v="0.44230769230769229"/>
        <n v="0.24599999999999994"/>
        <n v="0.14545454545454542"/>
        <n v="0.12368421052631567"/>
        <n v="0.53072625698324027"/>
        <n v="0.15289473684210517"/>
        <n v="0.56521739130434778"/>
        <n v="0.20975000000000002"/>
        <n v="0.14545454545454545"/>
        <n v="8.8196721311475448E-2"/>
        <n v="0.875"/>
        <n v="0.28282828282828282"/>
        <n v="0.16227272727272729"/>
        <n v="0.45"/>
        <n v="0.16340909090909086"/>
        <n v="0.18599999999999994"/>
        <n v="0.45371428571428568"/>
        <n v="0.44566666666666671"/>
        <n v="0.44545454545454544"/>
        <n v="0.81811111111111101"/>
        <n v="0.77823529411764714"/>
        <n v="0.61375000000000002"/>
        <n v="0.68583333333333341"/>
        <n v="0.05"/>
        <n v="0.14205128205128209"/>
        <n v="0.65666666666666662"/>
        <n v="0.18181818181818182"/>
        <n v="0.72360000000000002"/>
        <n v="0.24600000000000008"/>
        <n v="0.21111111111111111"/>
        <n v="0.46375"/>
        <n v="0.12713043478260874"/>
        <n v="0.10476190476190472"/>
        <n v="0.70885714285714296"/>
        <n v="0.62222222222222223"/>
        <n v="6.5789473684210523E-2"/>
        <n v="0.14533333333333337"/>
        <n v="0.1365217391304348"/>
        <n v="0.35625000000000001"/>
        <n v="0.18333333333333332"/>
        <n v="0.51311111111111107"/>
        <n v="0.51218750000000002"/>
        <n v="0.34375"/>
        <n v="0.26666666666666666"/>
        <n v="0.15625"/>
        <n v="0.79676470588235293"/>
        <n v="0.24185714285714285"/>
        <n v="0.4355"/>
        <n v="0.34210526315789475"/>
        <n v="0.62518518518518518"/>
        <n v="9.9999999999999964E-2"/>
        <n v="0.27142857142857141"/>
        <n v="0.15428571428571417"/>
        <n v="8.2644628099173556E-2"/>
        <n v="0.69230769230769229"/>
        <n v="0.22799999999999998"/>
        <n v="0.1032258064516129"/>
        <n v="0.60520000000000007"/>
        <n v="0.48709677419354841"/>
        <n v="0.35897435897435898"/>
        <n v="0.19366666666666674"/>
        <n v="0.26328571428571429"/>
        <n v="0.41533333333333339"/>
        <n v="0.13666666666666663"/>
        <n v="8.5714285714285715E-2"/>
        <n v="0.15333333333333335"/>
        <n v="0.14623529411764713"/>
        <n v="0.77"/>
        <n v="0.12857142857142853"/>
        <n v="0.63180000000000003"/>
        <n v="0.38437500000000002"/>
        <n v="0.85"/>
        <n v="0.18187500000000004"/>
        <n v="0.2558139534883721"/>
        <n v="0.44431818181818183"/>
        <n v="0.13106060606060604"/>
        <n v="0.11875000000000006"/>
        <n v="0.12941176470588231"/>
        <n v="8.1874999999999962E-2"/>
        <n v="0.17900000000000002"/>
        <n v="9.2592592592592587E-2"/>
        <n v="3.313725490196074E-2"/>
        <n v="0.8666666666666667"/>
        <n v="0.17777777777777773"/>
        <n v="0.55999999999999994"/>
        <n v="0.76793103448275857"/>
        <n v="0.44893617021276594"/>
        <n v="0.38750000000000001"/>
        <n v="9.235294117647061E-2"/>
        <n v="0.1038961038961039"/>
        <n v="8.6538461538461536E-2"/>
        <n v="0.57833333333333325"/>
        <n v="0.38500000000000001"/>
        <n v="0.57777777777777772"/>
        <n v="0.70833333333333337"/>
        <n v="0.6607142857142857"/>
        <n v="0.27777777777777779"/>
        <n v="0.16713043478260869"/>
        <n v="0.36153846153846153"/>
        <n v="0.54420289855072457"/>
        <n v="0.70909090909090911"/>
        <n v="0.77037499999999992"/>
        <n v="0.12474226804123711"/>
        <n v="0.10476190476190476"/>
        <n v="0.16492857142857145"/>
        <n v="0.12036363636363645"/>
        <n v="4.9428571428571343E-2"/>
        <n v="0.11047058823529413"/>
        <n v="0.33384615384615385"/>
        <n v="0.14564705882352935"/>
        <n v="0.15727272727272731"/>
        <n v="0.78470588235294114"/>
        <n v="0.155"/>
        <n v="0.13647058823529412"/>
        <n v="8.1967213114754092E-2"/>
        <n v="0.27888888888888885"/>
        <n v="0.2553999999999999"/>
        <n v="0.17272727272727273"/>
        <n v="0.47655172413793101"/>
        <n v="0.52690909090909088"/>
        <n v="0.43181818181818182"/>
        <n v="0.15221238938053097"/>
        <n v="0.82352941176470584"/>
        <n v="0.96153846153846156"/>
        <n v="0.1328125"/>
        <n v="8.4415584415584416E-2"/>
        <n v="0.40476190476190477"/>
        <n v="0.5874117647058823"/>
        <n v="0.13942307692307693"/>
        <n v="0.58214285714285718"/>
        <n v="0.11775510204081639"/>
        <n v="0.15740740740740741"/>
        <n v="0.1452"/>
        <n v="9.7368421052631465E-2"/>
        <n v="0.30357142857142855"/>
        <n v="0.41249999999999998"/>
        <n v="0.52631578947368418"/>
        <n v="7.4999999999999997E-2"/>
        <n v="0.95238095238095233"/>
        <n v="0.10624999999999996"/>
        <n v="0.12307692307692308"/>
        <n v="0.28973214285714288"/>
        <n v="5.8823529411764705E-2"/>
        <n v="0.15789473684210525"/>
        <n v="6.6829268292682972E-2"/>
        <n v="0.40425531914893614"/>
        <n v="0.28846153846153844"/>
        <n v="0.5535714285714286"/>
        <n v="0.21172413793103451"/>
        <n v="0.24150000000000005"/>
        <n v="0.5490196078431373"/>
        <n v="0.36681818181818177"/>
        <n v="0.41"/>
        <n v="0.21261904761904762"/>
        <n v="0.46666666666666662"/>
        <n v="6.9863013698630141E-2"/>
        <n v="8.6129032258064578E-2"/>
        <n v="0.19897959183673469"/>
        <n v="0.11838709677419361"/>
        <n v="0.15833333333333333"/>
        <n v="0.28639999999999993"/>
        <n v="0.44751381215469616"/>
        <n v="0.22750000000000004"/>
        <n v="6.6666666666666666E-2"/>
        <n v="0.42777777777777776"/>
        <n v="7.3333333333333334E-2"/>
        <n v="0.12280701754385964"/>
        <n v="9.3478260869565219E-2"/>
        <n v="8.0291970802919707E-2"/>
        <n v="0.15454545454545449"/>
        <n v="0.3989795918367347"/>
        <n v="0.14705882352941177"/>
        <n v="0.29411764705882354"/>
        <n v="0.15318181818181806"/>
        <n v="0.47268292682926838"/>
        <n v="0.48749999999999999"/>
        <n v="0.30476190476190479"/>
        <n v="0.43519999999999998"/>
        <n v="0.10760000000000006"/>
        <n v="0.20588235294117646"/>
        <n v="0.8571428571428571"/>
        <n v="0.24305555555555555"/>
        <n v="0.14136842105263164"/>
        <n v="0.76923076923076927"/>
        <n v="0.17556818181818185"/>
        <n v="0.45052631578947366"/>
        <n v="0.50849999999999995"/>
        <n v="0.66911764705882348"/>
        <n v="0.52272727272727271"/>
        <n v="0.24095238095238097"/>
        <n v="8.4210526315789472E-2"/>
        <n v="0.11057692307692307"/>
        <n v="0.7717777777777779"/>
        <n v="0.4496"/>
        <n v="0.14545454545454548"/>
        <n v="7.8888888888888883E-2"/>
        <n v="0.49574999999999997"/>
        <n v="0.54479999999999995"/>
        <n v="0.15818181818181815"/>
        <n v="6.4000000000000001E-2"/>
        <n v="0.49827272727272731"/>
        <n v="0.33090909090909099"/>
        <n v="0.15151515151515152"/>
        <n v="0.38541666666666669"/>
        <n v="0.10172727272727271"/>
        <n v="0.51408602150537641"/>
        <n v="0.15142857142857138"/>
        <n v="4.878048780487805E-2"/>
        <n v="0.32894736842105265"/>
        <n v="0.10346153846153848"/>
        <n v="4.6511627906976744E-2"/>
        <n v="0.13388157894736838"/>
        <n v="0.19354838709677419"/>
        <n v="0.22721518987341766"/>
        <n v="0.56418181818181823"/>
        <n v="0.21739130434782608"/>
        <n v="0.61299999999999999"/>
        <n v="0.69737499999999997"/>
        <n v="0.18681318681318682"/>
        <n v="0.12139130434782604"/>
        <n v="0.10625"/>
        <n v="0.23161290322580652"/>
        <n v="1.9999999999999948E-2"/>
        <n v="0.17324999999999999"/>
        <n v="0.54679999999999995"/>
        <n v="0.31079999999999997"/>
        <n v="0.49302325581395351"/>
        <n v="0.5178571428571429"/>
        <n v="0.66559999999999997"/>
        <n v="0.76066666666666671"/>
        <n v="0.1948186528497409"/>
        <n v="0.53846153846153844"/>
        <n v="0.62039999999999995"/>
        <n v="0.12799999999999997"/>
        <n v="0.50680000000000003"/>
        <n v="0.23255813953488372"/>
        <n v="0.10483870967741936"/>
        <n v="0.16693333333333338"/>
        <n v="0.42285714285714288"/>
        <n v="0.10485714285714291"/>
        <n v="0.5978787878787879"/>
        <n v="0.45454545454545453"/>
        <n v="0.38333333333333336"/>
        <n v="0.81"/>
        <n v="0.12857142857142859"/>
        <n v="0.15069444444444446"/>
        <n v="0.28333333333333333"/>
        <n v="0.17846607669616518"/>
        <n v="2.7777777777777776E-2"/>
        <n v="0.50555555555555554"/>
      </sharedItems>
    </cacheField>
    <cacheField name="Net Earning Coverage Ratio" numFmtId="10">
      <sharedItems containsMixedTypes="1" containsNumber="1" minValue="0" maxValue="15"/>
    </cacheField>
    <cacheField name="Net Earnings" numFmtId="44">
      <sharedItems containsSemiMixedTypes="0" containsString="0" containsNumber="1" minValue="0" maxValue="180" count="466">
        <n v="12"/>
        <n v="10.8"/>
        <n v="5.4"/>
        <n v="22.799999999999997"/>
        <n v="36"/>
        <n v="46.5"/>
        <n v="5.0880000000000027"/>
        <n v="12.6"/>
        <n v="2.6279999999999992"/>
        <n v="30"/>
        <n v="3"/>
        <n v="9"/>
        <n v="4.1999999999999993"/>
        <n v="60.599999999999994"/>
        <n v="7.1999999999999993"/>
        <n v="54"/>
        <n v="19.799999999999997"/>
        <n v="2.64"/>
        <n v="2.0279999999999996"/>
        <n v="8.3159999999999989"/>
        <n v="132"/>
        <n v="2.4"/>
        <n v="24.75"/>
        <n v="2.25"/>
        <n v="1.4279999999999995"/>
        <n v="2.6879999999999979"/>
        <n v="2.13"/>
        <n v="5.2950000000000017"/>
        <n v="5.5560000000000027"/>
        <n v="7.7759999999999962"/>
        <n v="48"/>
        <n v="72"/>
        <n v="15"/>
        <n v="60"/>
        <n v="108"/>
        <n v="2.7299999999999995"/>
        <n v="1.7999999999999998"/>
        <n v="2.7300000000000004"/>
        <n v="17.7"/>
        <n v="31.5"/>
        <n v="2.6280000000000014"/>
        <n v="81"/>
        <n v="16.2"/>
        <n v="4.0559999999999992"/>
        <n v="9.6"/>
        <n v="66"/>
        <n v="42"/>
        <n v="15.288000000000002"/>
        <n v="4.8"/>
        <n v="9.2879999999999967"/>
        <n v="6"/>
        <n v="2.0880000000000001"/>
        <n v="4.5239999999999991"/>
        <n v="18"/>
        <n v="16.128"/>
        <n v="23.423999999999999"/>
        <n v="28.381499999999996"/>
        <n v="15.287999999999997"/>
        <n v="8.0879999999999974"/>
        <n v="1.35"/>
        <n v="8.3999999999999986"/>
        <n v="7.8"/>
        <n v="10.199999999999999"/>
        <n v="11.399999999999999"/>
        <n v="8.2949999999999982"/>
        <n v="1.95"/>
        <n v="1.2"/>
        <n v="2.7"/>
        <n v="17.087999999999997"/>
        <n v="20.100000000000001"/>
        <n v="57"/>
        <n v="14.915999999999999"/>
        <n v="24"/>
        <n v="1.9949999999999994"/>
        <n v="102.6"/>
        <n v="1.65"/>
        <n v="21"/>
        <n v="0.6"/>
        <n v="7.4400000000000031"/>
        <n v="6.9150000000000036"/>
        <n v="2.8499999999999996"/>
        <n v="87.6"/>
        <n v="4.427999999999999"/>
        <n v="11.088000000000001"/>
        <n v="44.268000000000001"/>
        <n v="13.95"/>
        <n v="5.25"/>
        <n v="36.599999999999994"/>
        <n v="18.888000000000002"/>
        <n v="3.8879999999999981"/>
        <n v="4.68"/>
        <n v="75"/>
        <n v="23.1"/>
        <n v="13.799999999999999"/>
        <n v="5.2949999999999973"/>
        <n v="7.1280000000000001"/>
        <n v="14.399999999999999"/>
        <n v="1.5"/>
        <n v="7.5900000000000034"/>
        <n v="2.1300000000000003"/>
        <n v="3.2880000000000003"/>
        <n v="40.277999999999992"/>
        <n v="20.399999999999999"/>
        <n v="28.2"/>
        <n v="24.465000000000003"/>
        <n v="5.9549999999999983"/>
        <n v="34.799999999999997"/>
        <n v="4.5"/>
        <n v="2.7600000000000007"/>
        <n v="3.2880000000000025"/>
        <n v="3.8880000000000021"/>
        <n v="4.6949999999999967"/>
        <n v="8.9280000000000008"/>
        <n v="3.287999999999998"/>
        <n v="27"/>
        <n v="5.0999999999999996"/>
        <n v="3.5999999999999996"/>
        <n v="102"/>
        <n v="10.050000000000001"/>
        <n v="2.6880000000000002"/>
        <n v="27.464999999999993"/>
        <n v="7.3049999999999979"/>
        <n v="45"/>
        <n v="4.6950000000000021"/>
        <n v="1.5599999999999998"/>
        <n v="12.959999999999996"/>
        <n v="93"/>
        <n v="5.2799999999999976"/>
        <n v="13.2"/>
        <n v="13.049999999999999"/>
        <n v="6.6"/>
        <n v="3.8579999999999997"/>
        <n v="8.0400000000000027"/>
        <n v="3.75"/>
        <n v="63"/>
        <n v="10.379999999999999"/>
        <n v="4.2899999999999991"/>
        <n v="47.477999999999994"/>
        <n v="31.2"/>
        <n v="8.3279999999999994"/>
        <n v="6.5280000000000005"/>
        <n v="18.299999999999997"/>
        <n v="144"/>
        <n v="9.5279999999999987"/>
        <n v="7.4399999999999942"/>
        <n v="90.6"/>
        <n v="6.5279999999999996"/>
        <n v="15.809999999999995"/>
        <n v="13.139999999999995"/>
        <n v="2.8799999999999981"/>
        <n v="4.0560000000000027"/>
        <n v="15.149999999999999"/>
        <n v="138"/>
        <n v="0.95999999999999652"/>
        <n v="7.05"/>
        <n v="3.1199999999999997"/>
        <n v="4.3199999999999967"/>
        <n v="43.8"/>
        <n v="12.719999999999999"/>
        <n v="10.727999999999998"/>
        <n v="28.799999999999997"/>
        <n v="40.799999999999997"/>
        <n v="6.288000000000002"/>
        <n v="2.0999999999999996"/>
        <n v="123"/>
        <n v="25.8"/>
        <n v="96"/>
        <n v="5.16"/>
        <n v="9.3000000000000007"/>
        <n v="13.739999999999995"/>
        <n v="78"/>
        <n v="9.8879999999999981"/>
        <n v="70.8"/>
        <n v="8.088000000000001"/>
        <n v="38.4"/>
        <n v="6.3"/>
        <n v="68.400000000000006"/>
        <n v="90"/>
        <n v="33"/>
        <n v="13.5"/>
        <n v="8.0039999999999996"/>
        <n v="5.0580000000000034"/>
        <n v="84"/>
        <n v="32.4"/>
        <n v="1.5232499999999958"/>
        <n v="34.200000000000003"/>
        <n v="1.4340000000000002"/>
        <n v="51"/>
        <n v="111"/>
        <n v="113.39999999999999"/>
        <n v="27.9"/>
        <n v="39"/>
        <n v="15.6"/>
        <n v="49.199999999999996"/>
        <n v="16.457999999999998"/>
        <n v="23.4"/>
        <n v="17.549999999999997"/>
        <n v="16.799999999999997"/>
        <n v="11.85"/>
        <n v="25.2"/>
        <n v="37.223999999999997"/>
        <n v="72.599999999999994"/>
        <n v="15.953999999999999"/>
        <n v="6.3599999999999994"/>
        <n v="5.927999999999999"/>
        <n v="29.4"/>
        <n v="2.2199999999999998"/>
        <n v="16.559999999999995"/>
        <n v="1.6800000000000004"/>
        <n v="2.2800000000000002"/>
        <n v="4.4879999999999978"/>
        <n v="7.4399999999999995"/>
        <n v="69"/>
        <n v="16.769999999999992"/>
        <n v="66.599999999999994"/>
        <n v="26.4"/>
        <n v="33.599999999999994"/>
        <n v="42.599999999999994"/>
        <n v="55.199999999999996"/>
        <n v="87"/>
        <n v="4.7399999999999984"/>
        <n v="47.4"/>
        <n v="41.4"/>
        <n v="7.5"/>
        <n v="35.4"/>
        <n v="6.2399999999999949"/>
        <n v="15.875999999999998"/>
        <n v="11.939999999999994"/>
        <n v="23.279999999999998"/>
        <n v="19.2"/>
        <n v="17.159999999999997"/>
        <n v="9.8880000000000017"/>
        <n v="17.951999999999991"/>
        <n v="45.635999999999996"/>
        <n v="44.483999999999995"/>
        <n v="0"/>
        <n v="2.7299999999999982"/>
        <n v="5.3159999999999989"/>
        <n v="0.89999999999999991"/>
        <n v="120.6"/>
        <n v="11.346000000000007"/>
        <n v="4.1159999999999997"/>
        <n v="30.599999999999998"/>
        <n v="8.1900000000000031"/>
        <n v="10.338000000000001"/>
        <n v="2.6699999999999995"/>
        <n v="14.1"/>
        <n v="6.8999999999999995"/>
        <n v="2.2799999999999985"/>
        <n v="4.2840000000000007"/>
        <n v="11.729999999999997"/>
        <n v="9.3149999999999942"/>
        <n v="16.5"/>
        <n v="52.199999999999996"/>
        <n v="12.539999999999994"/>
        <n v="1.8600000000000008"/>
        <n v="13.157999999999999"/>
        <n v="51.6"/>
        <n v="2.9159999999999995"/>
        <n v="108.6"/>
        <n v="9.93"/>
        <n v="13.684799999999996"/>
        <n v="4.2449999999999974"/>
        <n v="17.399999999999999"/>
        <n v="2.4600000000000009"/>
        <n v="12.029999999999998"/>
        <n v="9.2580000000000027"/>
        <n v="10.157999999999994"/>
        <n v="1.9199999999999995"/>
        <n v="4.1579999999999995"/>
        <n v="13.056000000000003"/>
        <n v="24.756000000000004"/>
        <n v="118.8"/>
        <n v="6.75"/>
        <n v="2.9399999999999991"/>
        <n v="3.8220000000000027"/>
        <n v="7.8450000000000015"/>
        <n v="19.385999999999967"/>
        <n v="3.3"/>
        <n v="136.10324999999995"/>
        <n v="6.7979999999999992"/>
        <n v="10.956"/>
        <n v="10.038"/>
        <n v="5.7599999999999962"/>
        <n v="2.0340000000000003"/>
        <n v="9.5280000000000022"/>
        <n v="16.049999999999997"/>
        <n v="2.4720000000000004"/>
        <n v="1.92"/>
        <n v="16.634999999999998"/>
        <n v="150"/>
        <n v="70.199999999999989"/>
        <n v="14.234999999999996"/>
        <n v="11.190000000000003"/>
        <n v="1.9200000000000017"/>
        <n v="6.9299999999999979"/>
        <n v="5.7299999999999986"/>
        <n v="8.1240000000000023"/>
        <n v="3.204000000000002"/>
        <n v="16.739999999999995"/>
        <n v="27.599999999999998"/>
        <n v="14.759999999999996"/>
        <n v="5.6399999999999952"/>
        <n v="8.7149999999999945"/>
        <n v="5.0340000000000007"/>
        <n v="3.2280000000000015"/>
        <n v="8.5680000000000014"/>
        <n v="8.6279999999999966"/>
        <n v="2.7899999999999991"/>
        <n v="32.088000000000001"/>
        <n v="58.8"/>
        <n v="1.602000000000001"/>
        <n v="44.177999999999997"/>
        <n v="7.9379999999999997"/>
        <n v="8.838000000000001"/>
        <n v="4.9380000000000006"/>
        <n v="21.6"/>
        <n v="9.9720000000000013"/>
        <n v="118.19999999999999"/>
        <n v="120"/>
        <n v="10.853999999999999"/>
        <n v="14.760000000000005"/>
        <n v="11.129999999999999"/>
        <n v="8.772000000000002"/>
        <n v="14.886000000000001"/>
        <n v="45.599999999999994"/>
        <n v="11.772000000000002"/>
        <n v="9.4200000000000017"/>
        <n v="13.853999999999999"/>
        <n v="9.8339999999999996"/>
        <n v="16.253999999999998"/>
        <n v="10.157999999999999"/>
        <n v="26.13"/>
        <n v="10.128"/>
        <n v="5.5799999999999983"/>
        <n v="9.7199999999999918"/>
        <n v="6.839999999999999"/>
        <n v="57.599999999999994"/>
        <n v="9.0779999999999994"/>
        <n v="9.06"/>
        <n v="20.916000000000007"/>
        <n v="46.8"/>
        <n v="11.058"/>
        <n v="3.738"/>
        <n v="3.6899999999999991"/>
        <n v="12.420000000000002"/>
        <n v="7.4580000000000037"/>
        <n v="4.62"/>
        <n v="3.2399999999999989"/>
        <n v="2.855999999999999"/>
        <n v="18.954000000000001"/>
        <n v="14.76"/>
        <n v="9.8999999999999986"/>
        <n v="52.38"/>
        <n v="3.839999999999999"/>
        <n v="23.46"/>
        <n v="2.5949999999999998"/>
        <n v="6.8400000000000034"/>
        <n v="1.3199999999999994"/>
        <n v="7.8599999999999959"/>
        <n v="2.1899999999999991"/>
        <n v="12.888000000000002"/>
        <n v="2.0279999999999969"/>
        <n v="8.1"/>
        <n v="7.7279999999999989"/>
        <n v="26.724"/>
        <n v="63.3"/>
        <n v="2.8260000000000005"/>
        <n v="180"/>
        <n v="46.2"/>
        <n v="11.1"/>
        <n v="11.532"/>
        <n v="3.9"/>
        <n v="45.059999999999995"/>
        <n v="36.977999999999994"/>
        <n v="13.854000000000001"/>
        <n v="11.916000000000007"/>
        <n v="1.037999999999998"/>
        <n v="5.6340000000000003"/>
        <n v="130.19999999999999"/>
        <n v="7.4279999999999973"/>
        <n v="1.0380000000000003"/>
        <n v="69.599999999999994"/>
        <n v="30.11999999999999"/>
        <n v="15.323999999999995"/>
        <n v="114"/>
        <n v="165.83999999999997"/>
        <n v="17.387999999999998"/>
        <n v="1.2749999999999999"/>
        <n v="29.957999999999998"/>
        <n v="19.560000000000002"/>
        <n v="6.9240000000000039"/>
        <n v="2.5499999999999998"/>
        <n v="13.068"/>
        <n v="4.4399999999999942"/>
        <n v="4.0799999999999983"/>
        <n v="9.7349999999999994"/>
        <n v="18.600000000000001"/>
        <n v="18.420000000000002"/>
        <n v="14.490000000000002"/>
        <n v="168"/>
        <n v="48.419999999999995"/>
        <n v="12.299999999999999"/>
        <n v="10.715999999999999"/>
        <n v="14.25"/>
        <n v="3.36"/>
        <n v="2.2020000000000008"/>
        <n v="12.887999999999998"/>
        <n v="97.2"/>
        <n v="1.6380000000000001"/>
        <n v="39.599999999999994"/>
        <n v="3.7200000000000015"/>
        <n v="16.175999999999988"/>
        <n v="11.628"/>
        <n v="16.38"/>
        <n v="1.6140000000000008"/>
        <n v="8.0580000000000034"/>
        <n v="18.540000000000003"/>
        <n v="51.359999999999992"/>
        <n v="6.1019999999999994"/>
        <n v="13.65"/>
        <n v="18.216000000000001"/>
        <n v="1.56"/>
        <n v="3.4499999999999997"/>
        <n v="20.838000000000001"/>
        <n v="8.25"/>
        <n v="13.488"/>
        <n v="11.898"/>
        <n v="24.515999999999998"/>
        <n v="15.659999999999997"/>
        <n v="3.84"/>
        <n v="32.885999999999996"/>
        <n v="10.920000000000002"/>
        <n v="33.299999999999997"/>
        <n v="1.3427999999999995"/>
        <n v="28.686"/>
        <n v="5.0879999999999974"/>
        <n v="8.07"/>
        <n v="6.1049999999999978"/>
        <n v="10.769999999999996"/>
        <n v="18.618000000000002"/>
        <n v="11.033999999999999"/>
        <n v="33.473999999999997"/>
        <n v="32.687999999999995"/>
        <n v="8.3759999999999959"/>
        <n v="2.04"/>
        <n v="12.924000000000003"/>
        <n v="0.2279999999999994"/>
        <n v="8.202"/>
        <n v="18.647999999999996"/>
        <n v="127.19999999999999"/>
        <n v="19.968"/>
        <n v="20.538000000000004"/>
        <n v="22.559999999999995"/>
        <n v="7.6799999999999979"/>
        <n v="15.203999999999999"/>
        <n v="2.0399999999999991"/>
        <n v="15.024000000000003"/>
        <n v="1.8599999999999999"/>
        <n v="5.3280000000000003"/>
        <n v="11.838000000000001"/>
        <n v="0.24"/>
        <n v="24.3"/>
        <n v="9.7200000000000024"/>
        <n v="13.020000000000001"/>
        <n v="36.299999999999997"/>
      </sharedItems>
    </cacheField>
    <cacheField name="Profit Ratio2" numFmtId="10">
      <sharedItems containsSemiMixedTypes="0" containsString="0" containsNumber="1" minValue="0" maxValue="1"/>
    </cacheField>
    <cacheField name="Cost to Profit Ratio" numFmtId="10">
      <sharedItems containsMixedTypes="1" containsNumber="1" minValue="0" maxValue="49.000000000000178"/>
    </cacheField>
    <cacheField name="Cost Ratio" numFmtId="10">
      <sharedItems containsSemiMixedTypes="0" containsString="0" containsNumber="1" minValue="0" maxValue="1"/>
    </cacheField>
    <cacheField name="Profit Contribution Ratio" numFmtId="164">
      <sharedItems containsSemiMixedTypes="0" containsString="0" containsNumber="1" minValue="0" maxValue="4.781221675370444E-3"/>
    </cacheField>
    <cacheField name="Company" numFmtId="0">
      <sharedItems count="25">
        <s v="Castify"/>
        <s v="Apple"/>
        <s v="EY Cell"/>
        <s v="InCell "/>
        <s v="UltraMobile"/>
        <s v="LycaMobile"/>
        <s v="Samsung"/>
        <s v="SimpleMobile"/>
        <s v="Unblock"/>
        <s v="H20"/>
        <s v="Amazon"/>
        <s v="HomeX"/>
        <s v="TMobile"/>
        <s v="Temu"/>
        <s v="SanDisk"/>
        <s v="Huawei"/>
        <s v="XiaoMi"/>
        <s v=" H20"/>
        <s v="TCL "/>
        <s v="HomeX "/>
        <s v="Fun TV"/>
        <s v="Apple "/>
        <s v="AT&amp;T"/>
        <s v="Shein"/>
        <s v="Motorola"/>
      </sharedItems>
    </cacheField>
    <cacheField name="Category" numFmtId="0">
      <sharedItems count="7">
        <s v="Tech Accessories"/>
        <s v="Software Service"/>
        <s v="Device Repair"/>
        <s v="Wireless Service"/>
        <s v="Brand New Phone"/>
        <s v="Refurbished Phone or Device"/>
        <s v="TV Box"/>
      </sharedItems>
    </cacheField>
    <cacheField name="Segment" numFmtId="0">
      <sharedItems/>
    </cacheField>
    <cacheField name="Agent" numFmtId="0">
      <sharedItems/>
    </cacheField>
    <cacheField name="Weather_Mean_Min" numFmtId="0">
      <sharedItems containsSemiMixedTypes="0" containsString="0" containsNumber="1" containsInteger="1" minValue="27" maxValue="81"/>
    </cacheField>
    <cacheField name="Weather_Mean_Max" numFmtId="0">
      <sharedItems containsSemiMixedTypes="0" containsString="0" containsNumber="1" containsInteger="1" minValue="36" maxValue="95"/>
    </cacheField>
    <cacheField name="Range" numFmtId="0">
      <sharedItems containsSemiMixedTypes="0" containsString="0" containsNumber="1" containsInteger="1" minValue="4" maxValue="22"/>
    </cacheField>
  </cacheFields>
  <extLst>
    <ext xmlns:x14="http://schemas.microsoft.com/office/spreadsheetml/2009/9/main" uri="{725AE2AE-9491-48be-B2B4-4EB974FC3084}">
      <x14:pivotCacheDefinition pivotCacheId="1833270429"/>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395">
  <r>
    <x v="0"/>
    <x v="0"/>
    <x v="0"/>
    <x v="0"/>
    <n v="1.1329719047213228E-4"/>
    <n v="25"/>
    <n v="5"/>
    <n v="20"/>
    <n v="8"/>
    <n v="12"/>
    <x v="0"/>
    <n v="2.4"/>
    <x v="0"/>
    <n v="0.8"/>
    <n v="0.25"/>
    <n v="0.2"/>
    <n v="3.1874811169136296E-4"/>
    <x v="0"/>
    <x v="0"/>
    <s v="Retail"/>
    <s v="STKEVON"/>
    <n v="68"/>
    <n v="77"/>
    <n v="9"/>
  </r>
  <r>
    <x v="0"/>
    <x v="1"/>
    <x v="0"/>
    <x v="1"/>
    <n v="9.0637752377705825E-5"/>
    <n v="20"/>
    <n v="2"/>
    <n v="18"/>
    <n v="7.2"/>
    <n v="10.8"/>
    <x v="1"/>
    <n v="5.4"/>
    <x v="1"/>
    <n v="0.9"/>
    <n v="0.1111111111111111"/>
    <n v="0.1"/>
    <n v="2.8687330052222667E-4"/>
    <x v="0"/>
    <x v="0"/>
    <s v="Retail"/>
    <s v="STKEVON"/>
    <n v="68"/>
    <n v="77"/>
    <n v="9"/>
  </r>
  <r>
    <x v="0"/>
    <x v="2"/>
    <x v="0"/>
    <x v="2"/>
    <n v="6.7978314283279379E-5"/>
    <n v="15"/>
    <n v="6"/>
    <n v="9"/>
    <n v="3.6"/>
    <n v="5.4"/>
    <x v="2"/>
    <n v="0.9"/>
    <x v="2"/>
    <n v="0.6"/>
    <n v="0.66666666666666663"/>
    <n v="0.4"/>
    <n v="1.4343665026111333E-4"/>
    <x v="1"/>
    <x v="0"/>
    <s v="Retail"/>
    <s v="STKEVON"/>
    <n v="68"/>
    <n v="77"/>
    <n v="9"/>
  </r>
  <r>
    <x v="0"/>
    <x v="3"/>
    <x v="1"/>
    <x v="3"/>
    <n v="9.0637752377705825E-5"/>
    <n v="20"/>
    <n v="0"/>
    <n v="20"/>
    <n v="8"/>
    <n v="12"/>
    <x v="3"/>
    <e v="#DIV/0!"/>
    <x v="0"/>
    <n v="1"/>
    <n v="0"/>
    <n v="0"/>
    <n v="3.1874811169136296E-4"/>
    <x v="2"/>
    <x v="1"/>
    <s v="Retail"/>
    <s v="STKEVON"/>
    <n v="68"/>
    <n v="77"/>
    <n v="9"/>
  </r>
  <r>
    <x v="0"/>
    <x v="4"/>
    <x v="2"/>
    <x v="4"/>
    <n v="3.625510095108233E-4"/>
    <n v="80"/>
    <n v="42"/>
    <n v="38"/>
    <n v="15.200000000000001"/>
    <n v="22.799999999999997"/>
    <x v="4"/>
    <n v="0.54285714285714282"/>
    <x v="3"/>
    <n v="0.47499999999999998"/>
    <n v="1.1052631578947369"/>
    <n v="0.52500000000000002"/>
    <n v="6.0562141221358963E-4"/>
    <x v="3"/>
    <x v="2"/>
    <s v="Retail"/>
    <s v="STKEVON"/>
    <n v="68"/>
    <n v="77"/>
    <n v="9"/>
  </r>
  <r>
    <x v="0"/>
    <x v="5"/>
    <x v="2"/>
    <x v="5"/>
    <n v="6.7978314283279376E-4"/>
    <n v="150"/>
    <n v="90"/>
    <n v="60"/>
    <n v="24"/>
    <n v="36"/>
    <x v="5"/>
    <n v="0.4"/>
    <x v="4"/>
    <n v="0.4"/>
    <n v="1.5"/>
    <n v="0.6"/>
    <n v="9.5624433507408889E-4"/>
    <x v="3"/>
    <x v="2"/>
    <s v="Retail"/>
    <s v="STKEVON"/>
    <n v="68"/>
    <n v="77"/>
    <n v="9"/>
  </r>
  <r>
    <x v="0"/>
    <x v="6"/>
    <x v="3"/>
    <x v="6"/>
    <n v="1.5000548018510316E-3"/>
    <n v="331"/>
    <n v="253.5"/>
    <n v="77.5"/>
    <n v="31"/>
    <n v="46.5"/>
    <x v="6"/>
    <n v="0.18343195266272189"/>
    <x v="5"/>
    <n v="0.23413897280966767"/>
    <n v="3.2709677419354839"/>
    <n v="0.76586102719033233"/>
    <n v="1.2351489328040314E-3"/>
    <x v="4"/>
    <x v="3"/>
    <s v="Retail"/>
    <s v="STKEVON"/>
    <n v="68"/>
    <n v="77"/>
    <n v="9"/>
  </r>
  <r>
    <x v="0"/>
    <x v="7"/>
    <x v="3"/>
    <x v="7"/>
    <n v="4.7584819998295561E-4"/>
    <n v="105"/>
    <n v="96.52"/>
    <n v="8.480000000000004"/>
    <n v="3.3920000000000017"/>
    <n v="5.0880000000000027"/>
    <x v="7"/>
    <n v="5.2714463323663523E-2"/>
    <x v="6"/>
    <n v="8.0761904761904799E-2"/>
    <n v="11.382075471698107"/>
    <n v="0.91923809523809519"/>
    <n v="1.3514919935713797E-4"/>
    <x v="5"/>
    <x v="3"/>
    <s v="Retail"/>
    <s v="STKEVON"/>
    <n v="68"/>
    <n v="77"/>
    <n v="9"/>
  </r>
  <r>
    <x v="1"/>
    <x v="8"/>
    <x v="0"/>
    <x v="8"/>
    <n v="1.2236096570990287E-4"/>
    <n v="27"/>
    <n v="6"/>
    <n v="21"/>
    <n v="8.4"/>
    <n v="12.6"/>
    <x v="8"/>
    <n v="2.1"/>
    <x v="7"/>
    <n v="0.77777777777777779"/>
    <n v="0.2857142857142857"/>
    <n v="0.22222222222222221"/>
    <n v="3.3468551727593111E-4"/>
    <x v="0"/>
    <x v="0"/>
    <s v="Retail"/>
    <s v="STKEVON"/>
    <n v="72"/>
    <n v="88"/>
    <n v="16"/>
  </r>
  <r>
    <x v="1"/>
    <x v="9"/>
    <x v="3"/>
    <x v="9"/>
    <n v="1.4955229142321461E-4"/>
    <n v="33"/>
    <n v="28.62"/>
    <n v="4.379999999999999"/>
    <n v="1.7519999999999998"/>
    <n v="2.6279999999999992"/>
    <x v="9"/>
    <n v="9.1823899371069148E-2"/>
    <x v="8"/>
    <n v="0.13272727272727269"/>
    <n v="6.5342465753424674"/>
    <n v="0.86727272727272731"/>
    <n v="6.9805836460408479E-5"/>
    <x v="4"/>
    <x v="3"/>
    <s v="Retail"/>
    <s v="STKEVON"/>
    <n v="72"/>
    <n v="88"/>
    <n v="16"/>
  </r>
  <r>
    <x v="1"/>
    <x v="10"/>
    <x v="2"/>
    <x v="10"/>
    <n v="3.1723213332197041E-4"/>
    <n v="70"/>
    <n v="20"/>
    <n v="50"/>
    <n v="20"/>
    <n v="30"/>
    <x v="10"/>
    <n v="1.5"/>
    <x v="9"/>
    <n v="0.7142857142857143"/>
    <n v="0.4"/>
    <n v="0.2857142857142857"/>
    <n v="7.9687027922840741E-4"/>
    <x v="3"/>
    <x v="2"/>
    <s v="Retail"/>
    <s v="STKWAN"/>
    <n v="72"/>
    <n v="88"/>
    <n v="16"/>
  </r>
  <r>
    <x v="1"/>
    <x v="11"/>
    <x v="0"/>
    <x v="11"/>
    <n v="1.1329719047213228E-4"/>
    <n v="25"/>
    <n v="20"/>
    <n v="5"/>
    <n v="2"/>
    <n v="3"/>
    <x v="11"/>
    <n v="0.15"/>
    <x v="10"/>
    <n v="0.2"/>
    <n v="4"/>
    <n v="0.8"/>
    <n v="7.9687027922840741E-5"/>
    <x v="1"/>
    <x v="0"/>
    <s v="Retail"/>
    <s v="STKEVON"/>
    <n v="72"/>
    <n v="88"/>
    <n v="16"/>
  </r>
  <r>
    <x v="1"/>
    <x v="12"/>
    <x v="0"/>
    <x v="12"/>
    <n v="1.1329719047213228E-4"/>
    <n v="25"/>
    <n v="10"/>
    <n v="15"/>
    <n v="6"/>
    <n v="9"/>
    <x v="2"/>
    <n v="0.9"/>
    <x v="11"/>
    <n v="0.6"/>
    <n v="0.66666666666666663"/>
    <n v="0.4"/>
    <n v="2.3906108376852222E-4"/>
    <x v="1"/>
    <x v="0"/>
    <s v="Retail"/>
    <s v="STKEVON"/>
    <n v="72"/>
    <n v="88"/>
    <n v="16"/>
  </r>
  <r>
    <x v="1"/>
    <x v="13"/>
    <x v="0"/>
    <x v="13"/>
    <n v="1.1329719047213228E-4"/>
    <n v="25"/>
    <n v="10"/>
    <n v="15"/>
    <n v="6"/>
    <n v="9"/>
    <x v="2"/>
    <n v="0.9"/>
    <x v="11"/>
    <n v="0.6"/>
    <n v="0.66666666666666663"/>
    <n v="0.4"/>
    <n v="2.3906108376852222E-4"/>
    <x v="1"/>
    <x v="0"/>
    <s v="Retail"/>
    <s v="STKEVON"/>
    <n v="72"/>
    <n v="88"/>
    <n v="16"/>
  </r>
  <r>
    <x v="1"/>
    <x v="14"/>
    <x v="0"/>
    <x v="14"/>
    <n v="4.5318876188852913E-5"/>
    <n v="10"/>
    <n v="3"/>
    <n v="7"/>
    <n v="2.8000000000000003"/>
    <n v="4.1999999999999993"/>
    <x v="12"/>
    <n v="1.3999999999999997"/>
    <x v="12"/>
    <n v="0.7"/>
    <n v="0.42857142857142855"/>
    <n v="0.3"/>
    <n v="1.1156183909197704E-4"/>
    <x v="0"/>
    <x v="0"/>
    <s v="Retail"/>
    <s v="STKEVON"/>
    <n v="72"/>
    <n v="88"/>
    <n v="16"/>
  </r>
  <r>
    <x v="1"/>
    <x v="15"/>
    <x v="4"/>
    <x v="15"/>
    <n v="4.9850763807738211E-3"/>
    <n v="1100"/>
    <n v="999"/>
    <n v="101"/>
    <n v="40.400000000000006"/>
    <n v="60.599999999999994"/>
    <x v="13"/>
    <n v="6.0660660660660656E-2"/>
    <x v="13"/>
    <n v="9.1818181818181813E-2"/>
    <n v="9.8910891089108919"/>
    <n v="0.9081818181818182"/>
    <n v="1.6096779640413829E-3"/>
    <x v="1"/>
    <x v="4"/>
    <s v="Retail"/>
    <s v="STKEVON"/>
    <n v="72"/>
    <n v="88"/>
    <n v="16"/>
  </r>
  <r>
    <x v="1"/>
    <x v="16"/>
    <x v="0"/>
    <x v="16"/>
    <n v="6.7978314283279379E-5"/>
    <n v="15"/>
    <n v="3"/>
    <n v="12"/>
    <n v="4.8000000000000007"/>
    <n v="7.1999999999999993"/>
    <x v="0"/>
    <n v="2.4"/>
    <x v="14"/>
    <n v="0.8"/>
    <n v="0.25"/>
    <n v="0.2"/>
    <n v="1.9124886701481778E-4"/>
    <x v="0"/>
    <x v="0"/>
    <s v="Retail"/>
    <s v="STKEVON"/>
    <n v="72"/>
    <n v="88"/>
    <n v="16"/>
  </r>
  <r>
    <x v="1"/>
    <x v="17"/>
    <x v="5"/>
    <x v="17"/>
    <n v="9.5169639996591122E-4"/>
    <n v="210"/>
    <n v="120"/>
    <n v="90"/>
    <n v="36"/>
    <n v="54"/>
    <x v="14"/>
    <n v="0.45"/>
    <x v="15"/>
    <n v="0.42857142857142855"/>
    <n v="1.3333333333333333"/>
    <n v="0.5714285714285714"/>
    <n v="1.4343665026111333E-3"/>
    <x v="1"/>
    <x v="5"/>
    <s v="Retail"/>
    <s v="STKEVON"/>
    <n v="72"/>
    <n v="88"/>
    <n v="16"/>
  </r>
  <r>
    <x v="1"/>
    <x v="18"/>
    <x v="3"/>
    <x v="18"/>
    <n v="7.0697446854610553E-4"/>
    <n v="156"/>
    <n v="123"/>
    <n v="33"/>
    <n v="13.200000000000001"/>
    <n v="19.799999999999997"/>
    <x v="15"/>
    <n v="0.16097560975609754"/>
    <x v="16"/>
    <n v="0.21153846153846154"/>
    <n v="3.7272727272727271"/>
    <n v="0.78846153846153844"/>
    <n v="5.2593438429074889E-4"/>
    <x v="5"/>
    <x v="3"/>
    <s v="Retail"/>
    <s v="STKEVON"/>
    <n v="72"/>
    <n v="88"/>
    <n v="16"/>
  </r>
  <r>
    <x v="1"/>
    <x v="19"/>
    <x v="3"/>
    <x v="19"/>
    <n v="1.0876530285324699E-4"/>
    <n v="24"/>
    <n v="19.600000000000001"/>
    <n v="4.4000000000000004"/>
    <n v="1.7600000000000002"/>
    <n v="2.64"/>
    <x v="16"/>
    <n v="0.13469387755102041"/>
    <x v="17"/>
    <n v="0.18333333333333335"/>
    <n v="4.4545454545454541"/>
    <n v="0.81666666666666676"/>
    <n v="7.0124584572099855E-5"/>
    <x v="5"/>
    <x v="3"/>
    <s v="Retail"/>
    <s v="STKEVON"/>
    <n v="72"/>
    <n v="88"/>
    <n v="16"/>
  </r>
  <r>
    <x v="1"/>
    <x v="20"/>
    <x v="3"/>
    <x v="20"/>
    <n v="1.4048851618544403E-4"/>
    <n v="31"/>
    <n v="27.62"/>
    <n v="3.379999999999999"/>
    <n v="1.3519999999999996"/>
    <n v="2.0279999999999996"/>
    <x v="17"/>
    <n v="7.3425054308472099E-2"/>
    <x v="18"/>
    <n v="0.10903225806451609"/>
    <n v="8.1715976331360967"/>
    <n v="0.89096774193548389"/>
    <n v="5.3868430875840324E-5"/>
    <x v="5"/>
    <x v="3"/>
    <s v="Retail"/>
    <s v="STKEVON"/>
    <n v="72"/>
    <n v="88"/>
    <n v="16"/>
  </r>
  <r>
    <x v="1"/>
    <x v="21"/>
    <x v="3"/>
    <x v="21"/>
    <n v="4.7131631236407032E-4"/>
    <n v="104"/>
    <n v="90.14"/>
    <n v="13.86"/>
    <n v="5.5440000000000005"/>
    <n v="8.3159999999999989"/>
    <x v="18"/>
    <n v="9.2256489904592842E-2"/>
    <x v="19"/>
    <n v="0.13326923076923075"/>
    <n v="6.5036075036075038"/>
    <n v="0.86673076923076919"/>
    <n v="2.2089244140211452E-4"/>
    <x v="5"/>
    <x v="3"/>
    <s v="Retail"/>
    <s v="STKEVON"/>
    <n v="72"/>
    <n v="88"/>
    <n v="16"/>
  </r>
  <r>
    <x v="1"/>
    <x v="22"/>
    <x v="4"/>
    <x v="22"/>
    <n v="3.1723213332197041E-3"/>
    <n v="700"/>
    <n v="480"/>
    <n v="220"/>
    <n v="88"/>
    <n v="132"/>
    <x v="19"/>
    <n v="0.27500000000000002"/>
    <x v="20"/>
    <n v="0.31428571428571428"/>
    <n v="2.1818181818181817"/>
    <n v="0.68571428571428572"/>
    <n v="3.5062292286049926E-3"/>
    <x v="6"/>
    <x v="4"/>
    <s v="Retail"/>
    <s v="STKEVON"/>
    <n v="72"/>
    <n v="88"/>
    <n v="16"/>
  </r>
  <r>
    <x v="2"/>
    <x v="23"/>
    <x v="3"/>
    <x v="23"/>
    <n v="1.4955229142321461E-4"/>
    <n v="33"/>
    <n v="29"/>
    <n v="4"/>
    <n v="1.6"/>
    <n v="2.4"/>
    <x v="20"/>
    <n v="8.2758620689655171E-2"/>
    <x v="21"/>
    <n v="0.12121212121212122"/>
    <n v="7.25"/>
    <n v="0.87878787878787878"/>
    <n v="6.3749622338272593E-5"/>
    <x v="4"/>
    <x v="3"/>
    <s v="Retail"/>
    <s v="STKEVON"/>
    <n v="72"/>
    <n v="90"/>
    <n v="18"/>
  </r>
  <r>
    <x v="2"/>
    <x v="24"/>
    <x v="3"/>
    <x v="24"/>
    <n v="6.7978314283279376E-4"/>
    <n v="150"/>
    <n v="108.75"/>
    <n v="41.25"/>
    <n v="16.5"/>
    <n v="24.75"/>
    <x v="21"/>
    <n v="0.22758620689655173"/>
    <x v="22"/>
    <n v="0.27500000000000002"/>
    <n v="2.6363636363636362"/>
    <n v="0.72499999999999998"/>
    <n v="6.5741798036343614E-4"/>
    <x v="7"/>
    <x v="3"/>
    <s v="Retail"/>
    <s v="STKEVON"/>
    <n v="72"/>
    <n v="90"/>
    <n v="18"/>
  </r>
  <r>
    <x v="2"/>
    <x v="25"/>
    <x v="3"/>
    <x v="25"/>
    <n v="1.2236096570990287E-4"/>
    <n v="27"/>
    <n v="23.25"/>
    <n v="3.75"/>
    <n v="1.5"/>
    <n v="2.25"/>
    <x v="22"/>
    <n v="9.6774193548387094E-2"/>
    <x v="23"/>
    <n v="0.1388888888888889"/>
    <n v="6.2"/>
    <n v="0.86111111111111116"/>
    <n v="5.9765270942130556E-5"/>
    <x v="7"/>
    <x v="3"/>
    <s v="Retail"/>
    <s v="STKEVON"/>
    <n v="72"/>
    <n v="90"/>
    <n v="18"/>
  </r>
  <r>
    <x v="2"/>
    <x v="21"/>
    <x v="3"/>
    <x v="26"/>
    <n v="1.1329719047213228E-4"/>
    <n v="25"/>
    <n v="22.62"/>
    <n v="2.379999999999999"/>
    <n v="0.95199999999999962"/>
    <n v="1.4279999999999995"/>
    <x v="23"/>
    <n v="6.3129973474801038E-2"/>
    <x v="24"/>
    <n v="9.5199999999999965E-2"/>
    <n v="9.5042016806722724"/>
    <n v="0.90480000000000005"/>
    <n v="3.7931025291272176E-5"/>
    <x v="5"/>
    <x v="3"/>
    <s v="Retail"/>
    <s v="STKEVON"/>
    <n v="72"/>
    <n v="90"/>
    <n v="18"/>
  </r>
  <r>
    <x v="2"/>
    <x v="21"/>
    <x v="3"/>
    <x v="27"/>
    <n v="1.9033927999318224E-4"/>
    <n v="42"/>
    <n v="37.520000000000003"/>
    <n v="4.4799999999999969"/>
    <n v="1.7919999999999989"/>
    <n v="2.6879999999999979"/>
    <x v="24"/>
    <n v="7.1641791044776054E-2"/>
    <x v="25"/>
    <n v="0.10666666666666659"/>
    <n v="8.3750000000000071"/>
    <n v="0.89333333333333342"/>
    <n v="7.139957701886525E-5"/>
    <x v="5"/>
    <x v="3"/>
    <s v="Retail"/>
    <s v="STKEVON"/>
    <n v="72"/>
    <n v="90"/>
    <n v="18"/>
  </r>
  <r>
    <x v="2"/>
    <x v="26"/>
    <x v="3"/>
    <x v="28"/>
    <n v="1.1329719047213228E-4"/>
    <n v="25"/>
    <n v="21.45"/>
    <n v="3.55"/>
    <n v="1.42"/>
    <n v="2.13"/>
    <x v="25"/>
    <n v="9.9300699300699305E-2"/>
    <x v="26"/>
    <n v="0.14199999999999999"/>
    <n v="6.042253521126761"/>
    <n v="0.85799999999999998"/>
    <n v="5.6577789825216925E-5"/>
    <x v="7"/>
    <x v="3"/>
    <s v="Retail"/>
    <s v="STKEVON"/>
    <n v="72"/>
    <n v="90"/>
    <n v="18"/>
  </r>
  <r>
    <x v="2"/>
    <x v="26"/>
    <x v="3"/>
    <x v="29"/>
    <n v="2.5378570665757634E-4"/>
    <n v="56"/>
    <n v="47.175000000000004"/>
    <n v="8.8250000000000028"/>
    <n v="3.5300000000000011"/>
    <n v="5.2950000000000017"/>
    <x v="26"/>
    <n v="0.11224165341812403"/>
    <x v="27"/>
    <n v="0.15758928571428577"/>
    <n v="5.3456090651558057"/>
    <n v="0.84241071428571435"/>
    <n v="1.4064760428381394E-4"/>
    <x v="4"/>
    <x v="3"/>
    <s v="Retail"/>
    <s v="STKEVON"/>
    <n v="72"/>
    <n v="90"/>
    <n v="18"/>
  </r>
  <r>
    <x v="2"/>
    <x v="26"/>
    <x v="3"/>
    <x v="30"/>
    <n v="5.619540647417761E-4"/>
    <n v="124"/>
    <n v="114.14"/>
    <n v="9.2600000000000051"/>
    <n v="3.7040000000000024"/>
    <n v="5.5560000000000027"/>
    <x v="27"/>
    <n v="4.8677063255650979E-2"/>
    <x v="28"/>
    <n v="7.467741935483875E-2"/>
    <n v="12.32613390928725"/>
    <n v="0.92048387096774198"/>
    <n v="1.4758037571310114E-4"/>
    <x v="4"/>
    <x v="3"/>
    <s v="Retail"/>
    <s v="STKEVON"/>
    <n v="72"/>
    <n v="90"/>
    <n v="18"/>
  </r>
  <r>
    <x v="2"/>
    <x v="26"/>
    <x v="3"/>
    <x v="31"/>
    <n v="4.2146554855633213E-4"/>
    <n v="93"/>
    <n v="80.040000000000006"/>
    <n v="12.959999999999994"/>
    <n v="5.1839999999999975"/>
    <n v="7.7759999999999962"/>
    <x v="28"/>
    <n v="9.7151424287856017E-2"/>
    <x v="29"/>
    <n v="0.13935483870967735"/>
    <n v="6.1759259259259291"/>
    <n v="0.86064516129032265"/>
    <n v="2.0654877637600309E-4"/>
    <x v="5"/>
    <x v="3"/>
    <s v="Retail"/>
    <s v="STKEVON"/>
    <n v="72"/>
    <n v="90"/>
    <n v="18"/>
  </r>
  <r>
    <x v="3"/>
    <x v="27"/>
    <x v="2"/>
    <x v="32"/>
    <n v="1.1782907809101757E-3"/>
    <n v="260"/>
    <n v="180"/>
    <n v="80"/>
    <n v="32"/>
    <n v="48"/>
    <x v="29"/>
    <n v="0.26666666666666666"/>
    <x v="30"/>
    <n v="0.30769230769230771"/>
    <n v="2.25"/>
    <n v="0.69230769230769229"/>
    <n v="1.2749924467654519E-3"/>
    <x v="6"/>
    <x v="2"/>
    <s v="Retail"/>
    <s v="STKEVON"/>
    <n v="75"/>
    <n v="91"/>
    <n v="16"/>
  </r>
  <r>
    <x v="3"/>
    <x v="10"/>
    <x v="2"/>
    <x v="33"/>
    <n v="3.1723213332197041E-4"/>
    <n v="70"/>
    <n v="20"/>
    <n v="50"/>
    <n v="20"/>
    <n v="30"/>
    <x v="10"/>
    <n v="1.5"/>
    <x v="9"/>
    <n v="0.7142857142857143"/>
    <n v="0.4"/>
    <n v="0.2857142857142857"/>
    <n v="7.9687027922840741E-4"/>
    <x v="1"/>
    <x v="2"/>
    <s v="Retail"/>
    <s v="STKEVON"/>
    <n v="75"/>
    <n v="91"/>
    <n v="16"/>
  </r>
  <r>
    <x v="3"/>
    <x v="28"/>
    <x v="5"/>
    <x v="34"/>
    <n v="1.1782907809101757E-3"/>
    <n v="260"/>
    <n v="140"/>
    <n v="120"/>
    <n v="48"/>
    <n v="72"/>
    <x v="30"/>
    <n v="0.51428571428571423"/>
    <x v="31"/>
    <n v="0.46153846153846156"/>
    <n v="1.1666666666666667"/>
    <n v="0.53846153846153844"/>
    <n v="1.9124886701481778E-3"/>
    <x v="1"/>
    <x v="5"/>
    <s v="Retail"/>
    <s v="STKEVON"/>
    <n v="75"/>
    <n v="91"/>
    <n v="16"/>
  </r>
  <r>
    <x v="3"/>
    <x v="29"/>
    <x v="6"/>
    <x v="35"/>
    <n v="9.9701527615476417E-4"/>
    <n v="220"/>
    <n v="140"/>
    <n v="80"/>
    <n v="32"/>
    <n v="48"/>
    <x v="31"/>
    <n v="0.34285714285714286"/>
    <x v="30"/>
    <n v="0.36363636363636365"/>
    <n v="1.75"/>
    <n v="0.63636363636363635"/>
    <n v="1.2749924467654519E-3"/>
    <x v="8"/>
    <x v="6"/>
    <s v="Retail"/>
    <s v="STKEVON"/>
    <n v="75"/>
    <n v="91"/>
    <n v="16"/>
  </r>
  <r>
    <x v="3"/>
    <x v="30"/>
    <x v="2"/>
    <x v="36"/>
    <n v="2.0393494284983812E-4"/>
    <n v="45"/>
    <n v="20"/>
    <n v="25"/>
    <n v="10"/>
    <n v="15"/>
    <x v="32"/>
    <n v="0.75"/>
    <x v="32"/>
    <n v="0.55555555555555558"/>
    <n v="0.8"/>
    <n v="0.44444444444444442"/>
    <n v="3.9843513961420371E-4"/>
    <x v="1"/>
    <x v="2"/>
    <s v="Retail"/>
    <s v="STKWAN"/>
    <n v="75"/>
    <n v="91"/>
    <n v="16"/>
  </r>
  <r>
    <x v="3"/>
    <x v="31"/>
    <x v="5"/>
    <x v="37"/>
    <n v="1.8127550475541166E-3"/>
    <n v="400"/>
    <n v="300"/>
    <n v="100"/>
    <n v="40"/>
    <n v="60"/>
    <x v="33"/>
    <n v="0.2"/>
    <x v="33"/>
    <n v="0.25"/>
    <n v="3"/>
    <n v="0.75"/>
    <n v="1.5937405584568148E-3"/>
    <x v="1"/>
    <x v="5"/>
    <s v="Retail"/>
    <s v="STKEVON"/>
    <n v="75"/>
    <n v="91"/>
    <n v="16"/>
  </r>
  <r>
    <x v="3"/>
    <x v="32"/>
    <x v="5"/>
    <x v="38"/>
    <n v="1.7221172951764109E-3"/>
    <n v="380"/>
    <n v="200"/>
    <n v="180"/>
    <n v="72"/>
    <n v="108"/>
    <x v="34"/>
    <n v="0.54"/>
    <x v="34"/>
    <n v="0.47368421052631576"/>
    <n v="1.1111111111111112"/>
    <n v="0.52631578947368418"/>
    <n v="2.8687330052222667E-3"/>
    <x v="6"/>
    <x v="5"/>
    <s v="Retail"/>
    <s v="STKEVON"/>
    <n v="75"/>
    <n v="91"/>
    <n v="16"/>
  </r>
  <r>
    <x v="3"/>
    <x v="33"/>
    <x v="3"/>
    <x v="39"/>
    <n v="1.4502040380432932E-4"/>
    <n v="32"/>
    <n v="27.45"/>
    <n v="4.55"/>
    <n v="1.82"/>
    <n v="2.7299999999999995"/>
    <x v="35"/>
    <n v="9.9453551912568286E-2"/>
    <x v="35"/>
    <n v="0.14218749999999999"/>
    <n v="6.0329670329670328"/>
    <n v="0.85781249999999998"/>
    <n v="7.2515195409785066E-5"/>
    <x v="7"/>
    <x v="3"/>
    <s v="Retail"/>
    <s v="STKEVON"/>
    <n v="75"/>
    <n v="91"/>
    <n v="16"/>
  </r>
  <r>
    <x v="3"/>
    <x v="34"/>
    <x v="2"/>
    <x v="40"/>
    <n v="5.891453904550879E-5"/>
    <n v="13"/>
    <n v="10"/>
    <n v="3"/>
    <n v="1.2000000000000002"/>
    <n v="1.7999999999999998"/>
    <x v="36"/>
    <n v="0.18"/>
    <x v="36"/>
    <n v="0.23076923076923078"/>
    <n v="3.3333333333333335"/>
    <n v="0.76923076923076927"/>
    <n v="4.7812216753704445E-5"/>
    <x v="3"/>
    <x v="2"/>
    <s v="Retail"/>
    <s v="STKWAN"/>
    <n v="75"/>
    <n v="91"/>
    <n v="16"/>
  </r>
  <r>
    <x v="3"/>
    <x v="35"/>
    <x v="3"/>
    <x v="41"/>
    <n v="1.4502040380432932E-4"/>
    <n v="32"/>
    <n v="27.45"/>
    <n v="4.5500000000000007"/>
    <n v="1.8200000000000003"/>
    <n v="2.7300000000000004"/>
    <x v="37"/>
    <n v="9.9453551912568328E-2"/>
    <x v="37"/>
    <n v="0.14218750000000002"/>
    <n v="6.032967032967032"/>
    <n v="0.85781249999999998"/>
    <n v="7.251519540978508E-5"/>
    <x v="7"/>
    <x v="3"/>
    <s v="Retail"/>
    <s v="STKEVON"/>
    <n v="75"/>
    <n v="91"/>
    <n v="16"/>
  </r>
  <r>
    <x v="3"/>
    <x v="36"/>
    <x v="3"/>
    <x v="42"/>
    <n v="8.882499733015171E-4"/>
    <n v="196"/>
    <n v="166.5"/>
    <n v="29.5"/>
    <n v="11.8"/>
    <n v="17.7"/>
    <x v="38"/>
    <n v="0.1063063063063063"/>
    <x v="38"/>
    <n v="0.15051020408163265"/>
    <n v="5.6440677966101696"/>
    <n v="0.84948979591836737"/>
    <n v="4.7015346474476037E-4"/>
    <x v="4"/>
    <x v="3"/>
    <s v="Retail"/>
    <s v="STKEVON"/>
    <n v="75"/>
    <n v="91"/>
    <n v="16"/>
  </r>
  <r>
    <x v="3"/>
    <x v="37"/>
    <x v="3"/>
    <x v="43"/>
    <n v="1.4955229142321461E-3"/>
    <n v="330"/>
    <n v="277.5"/>
    <n v="52.5"/>
    <n v="21"/>
    <n v="31.5"/>
    <x v="39"/>
    <n v="0.11351351351351352"/>
    <x v="39"/>
    <n v="0.15909090909090909"/>
    <n v="5.2857142857142856"/>
    <n v="0.84090909090909094"/>
    <n v="8.3671379318982773E-4"/>
    <x v="4"/>
    <x v="3"/>
    <s v="Retail"/>
    <s v="STKEVON"/>
    <n v="75"/>
    <n v="91"/>
    <n v="16"/>
  </r>
  <r>
    <x v="3"/>
    <x v="38"/>
    <x v="3"/>
    <x v="44"/>
    <n v="2.3112626856314986E-4"/>
    <n v="51"/>
    <n v="46.62"/>
    <n v="4.3800000000000026"/>
    <n v="1.7520000000000011"/>
    <n v="2.6280000000000014"/>
    <x v="40"/>
    <n v="5.6370656370656406E-2"/>
    <x v="40"/>
    <n v="8.5882352941176521E-2"/>
    <n v="10.643835616438349"/>
    <n v="0.91411764705882348"/>
    <n v="6.9805836460408533E-5"/>
    <x v="5"/>
    <x v="3"/>
    <s v="Retail"/>
    <s v="STKEVON"/>
    <n v="75"/>
    <n v="91"/>
    <n v="16"/>
  </r>
  <r>
    <x v="3"/>
    <x v="39"/>
    <x v="3"/>
    <x v="45"/>
    <n v="9.516963999659112E-5"/>
    <n v="21"/>
    <n v="17.62"/>
    <n v="3.379999999999999"/>
    <n v="1.3519999999999996"/>
    <n v="2.0279999999999996"/>
    <x v="41"/>
    <n v="0.11509648127128261"/>
    <x v="18"/>
    <n v="0.1609523809523809"/>
    <n v="5.2130177514792919"/>
    <n v="0.83904761904761904"/>
    <n v="5.3868430875840324E-5"/>
    <x v="5"/>
    <x v="3"/>
    <s v="Retail"/>
    <s v="STKEVON"/>
    <n v="75"/>
    <n v="91"/>
    <n v="16"/>
  </r>
  <r>
    <x v="3"/>
    <x v="40"/>
    <x v="4"/>
    <x v="46"/>
    <n v="6.0681975216874051E-3"/>
    <n v="1339"/>
    <n v="1204"/>
    <n v="135"/>
    <n v="54"/>
    <n v="81"/>
    <x v="42"/>
    <n v="6.7275747508305644E-2"/>
    <x v="41"/>
    <n v="0.10082150858849888"/>
    <n v="8.9185185185185194"/>
    <n v="0.89917849141150108"/>
    <n v="2.1515497539166999E-3"/>
    <x v="1"/>
    <x v="4"/>
    <s v="Retail"/>
    <s v="STKEVON"/>
    <n v="75"/>
    <n v="91"/>
    <n v="16"/>
  </r>
  <r>
    <x v="4"/>
    <x v="17"/>
    <x v="5"/>
    <x v="47"/>
    <n v="1.2689285332878816E-3"/>
    <n v="280"/>
    <n v="160"/>
    <n v="120"/>
    <n v="48"/>
    <n v="72"/>
    <x v="14"/>
    <n v="0.45"/>
    <x v="31"/>
    <n v="0.42857142857142855"/>
    <n v="1.3333333333333333"/>
    <n v="0.5714285714285714"/>
    <n v="1.9124886701481778E-3"/>
    <x v="1"/>
    <x v="5"/>
    <s v="Retail"/>
    <s v="STKEVON"/>
    <n v="79"/>
    <n v="90"/>
    <n v="11"/>
  </r>
  <r>
    <x v="4"/>
    <x v="1"/>
    <x v="0"/>
    <x v="48"/>
    <n v="1.3595662856655876E-4"/>
    <n v="30"/>
    <n v="3"/>
    <n v="27"/>
    <n v="10.8"/>
    <n v="16.2"/>
    <x v="1"/>
    <n v="5.3999999999999995"/>
    <x v="42"/>
    <n v="0.9"/>
    <n v="0.1111111111111111"/>
    <n v="0.1"/>
    <n v="4.3030995078334E-4"/>
    <x v="0"/>
    <x v="0"/>
    <s v="Retail"/>
    <s v="STKEVON"/>
    <n v="79"/>
    <n v="90"/>
    <n v="11"/>
  </r>
  <r>
    <x v="4"/>
    <x v="41"/>
    <x v="3"/>
    <x v="49"/>
    <n v="2.2659438094426457E-4"/>
    <n v="50"/>
    <n v="43.239999999999995"/>
    <n v="6.759999999999998"/>
    <n v="2.7039999999999993"/>
    <n v="4.0559999999999992"/>
    <x v="43"/>
    <n v="9.3802035152636437E-2"/>
    <x v="43"/>
    <n v="0.13519999999999996"/>
    <n v="6.3964497041420127"/>
    <n v="0.8647999999999999"/>
    <n v="1.0773686175168065E-4"/>
    <x v="5"/>
    <x v="3"/>
    <s v="Retail"/>
    <s v="STKEVON"/>
    <n v="79"/>
    <n v="90"/>
    <n v="11"/>
  </r>
  <r>
    <x v="4"/>
    <x v="42"/>
    <x v="0"/>
    <x v="50"/>
    <n v="3.5348723427305272E-3"/>
    <n v="780"/>
    <n v="700"/>
    <n v="80"/>
    <n v="32"/>
    <n v="48"/>
    <x v="44"/>
    <n v="6.8571428571428575E-2"/>
    <x v="30"/>
    <n v="0.10256410256410256"/>
    <n v="8.75"/>
    <n v="0.89743589743589747"/>
    <n v="1.2749924467654519E-3"/>
    <x v="1"/>
    <x v="0"/>
    <s v="Retail"/>
    <s v="STKEVON"/>
    <n v="79"/>
    <n v="90"/>
    <n v="11"/>
  </r>
  <r>
    <x v="4"/>
    <x v="43"/>
    <x v="0"/>
    <x v="51"/>
    <n v="9.0637752377705825E-5"/>
    <n v="20"/>
    <n v="4"/>
    <n v="16"/>
    <n v="6.4"/>
    <n v="9.6"/>
    <x v="0"/>
    <n v="2.4"/>
    <x v="44"/>
    <n v="0.8"/>
    <n v="0.25"/>
    <n v="0.2"/>
    <n v="2.5499848935309037E-4"/>
    <x v="1"/>
    <x v="0"/>
    <s v="Retail"/>
    <s v="STKEVON"/>
    <n v="79"/>
    <n v="90"/>
    <n v="11"/>
  </r>
  <r>
    <x v="4"/>
    <x v="44"/>
    <x v="0"/>
    <x v="52"/>
    <n v="1.1329719047213228E-4"/>
    <n v="25"/>
    <n v="21"/>
    <n v="4"/>
    <n v="1.6"/>
    <n v="2.4"/>
    <x v="45"/>
    <n v="0.11428571428571428"/>
    <x v="21"/>
    <n v="0.16"/>
    <n v="5.25"/>
    <n v="0.84"/>
    <n v="6.3749622338272593E-5"/>
    <x v="1"/>
    <x v="0"/>
    <s v="Retail"/>
    <s v="STKEVON"/>
    <n v="79"/>
    <n v="90"/>
    <n v="11"/>
  </r>
  <r>
    <x v="4"/>
    <x v="41"/>
    <x v="3"/>
    <x v="53"/>
    <n v="8.882499733015171E-4"/>
    <n v="196"/>
    <n v="180"/>
    <n v="16"/>
    <n v="6.4"/>
    <n v="9.6"/>
    <x v="46"/>
    <n v="5.333333333333333E-2"/>
    <x v="44"/>
    <n v="8.1632653061224483E-2"/>
    <n v="11.25"/>
    <n v="0.91836734693877553"/>
    <n v="2.5499848935309037E-4"/>
    <x v="4"/>
    <x v="3"/>
    <s v="Retail"/>
    <s v="STKEVON"/>
    <n v="79"/>
    <n v="90"/>
    <n v="11"/>
  </r>
  <r>
    <x v="4"/>
    <x v="45"/>
    <x v="2"/>
    <x v="54"/>
    <n v="1.3142474094767346E-3"/>
    <n v="290"/>
    <n v="180"/>
    <n v="110"/>
    <n v="44"/>
    <n v="66"/>
    <x v="47"/>
    <n v="0.36666666666666664"/>
    <x v="45"/>
    <n v="0.37931034482758619"/>
    <n v="1.6363636363636365"/>
    <n v="0.62068965517241381"/>
    <n v="1.7531146143024963E-3"/>
    <x v="6"/>
    <x v="2"/>
    <s v="Retail"/>
    <s v="STKWAN"/>
    <n v="79"/>
    <n v="90"/>
    <n v="11"/>
  </r>
  <r>
    <x v="4"/>
    <x v="5"/>
    <x v="2"/>
    <x v="55"/>
    <n v="7.251020190216466E-4"/>
    <n v="160"/>
    <n v="90"/>
    <n v="70"/>
    <n v="28"/>
    <n v="42"/>
    <x v="48"/>
    <n v="0.46666666666666667"/>
    <x v="46"/>
    <n v="0.4375"/>
    <n v="1.2857142857142858"/>
    <n v="0.5625"/>
    <n v="1.1156183909197704E-3"/>
    <x v="6"/>
    <x v="2"/>
    <s v="Retail"/>
    <s v="STKWAN"/>
    <n v="79"/>
    <n v="90"/>
    <n v="11"/>
  </r>
  <r>
    <x v="4"/>
    <x v="46"/>
    <x v="2"/>
    <x v="56"/>
    <n v="9.0637752377705825E-5"/>
    <n v="20"/>
    <n v="0"/>
    <n v="20"/>
    <n v="8"/>
    <n v="12"/>
    <x v="3"/>
    <e v="#DIV/0!"/>
    <x v="0"/>
    <n v="1"/>
    <n v="0"/>
    <n v="0"/>
    <n v="3.1874811169136296E-4"/>
    <x v="1"/>
    <x v="2"/>
    <s v="Retail"/>
    <s v="STKWAN"/>
    <n v="79"/>
    <n v="90"/>
    <n v="11"/>
  </r>
  <r>
    <x v="5"/>
    <x v="21"/>
    <x v="3"/>
    <x v="57"/>
    <n v="4.5318876188852914E-4"/>
    <n v="100"/>
    <n v="74.52"/>
    <n v="25.480000000000004"/>
    <n v="10.192000000000002"/>
    <n v="15.288000000000002"/>
    <x v="49"/>
    <n v="0.20515297906602259"/>
    <x v="47"/>
    <n v="0.25480000000000003"/>
    <n v="2.9246467817896384"/>
    <n v="0.74519999999999997"/>
    <n v="4.0608509429479646E-4"/>
    <x v="5"/>
    <x v="3"/>
    <s v="Retail"/>
    <s v="STKEVON"/>
    <n v="77"/>
    <n v="90"/>
    <n v="13"/>
  </r>
  <r>
    <x v="5"/>
    <x v="21"/>
    <x v="3"/>
    <x v="58"/>
    <n v="3.5348723427305277E-4"/>
    <n v="78"/>
    <n v="70"/>
    <n v="8"/>
    <n v="3.2"/>
    <n v="4.8"/>
    <x v="44"/>
    <n v="6.8571428571428575E-2"/>
    <x v="48"/>
    <n v="0.10256410256410256"/>
    <n v="8.75"/>
    <n v="0.89743589743589747"/>
    <n v="1.2749924467654519E-4"/>
    <x v="5"/>
    <x v="3"/>
    <s v="Retail"/>
    <s v="STKEVON"/>
    <n v="77"/>
    <n v="90"/>
    <n v="13"/>
  </r>
  <r>
    <x v="5"/>
    <x v="47"/>
    <x v="0"/>
    <x v="59"/>
    <n v="4.5318876188852913E-5"/>
    <n v="10"/>
    <n v="6"/>
    <n v="4"/>
    <n v="1.6"/>
    <n v="2.4"/>
    <x v="5"/>
    <n v="0.39999999999999997"/>
    <x v="21"/>
    <n v="0.4"/>
    <n v="1.5"/>
    <n v="0.6"/>
    <n v="6.3749622338272593E-5"/>
    <x v="0"/>
    <x v="0"/>
    <s v="Retail"/>
    <s v="STKEVON"/>
    <n v="77"/>
    <n v="90"/>
    <n v="13"/>
  </r>
  <r>
    <x v="5"/>
    <x v="7"/>
    <x v="3"/>
    <x v="60"/>
    <n v="2.8550891998977335E-4"/>
    <n v="63"/>
    <n v="47.52"/>
    <n v="15.479999999999997"/>
    <n v="6.1919999999999993"/>
    <n v="9.2879999999999967"/>
    <x v="50"/>
    <n v="0.19545454545454538"/>
    <x v="49"/>
    <n v="0.24571428571428566"/>
    <n v="3.0697674418604661"/>
    <n v="0.75428571428571434"/>
    <n v="2.4671103844911487E-4"/>
    <x v="5"/>
    <x v="3"/>
    <s v="Retail"/>
    <s v="STKEVON"/>
    <n v="77"/>
    <n v="90"/>
    <n v="13"/>
  </r>
  <r>
    <x v="5"/>
    <x v="48"/>
    <x v="1"/>
    <x v="61"/>
    <n v="4.5318876188852913E-5"/>
    <n v="10"/>
    <n v="0"/>
    <n v="10"/>
    <n v="4"/>
    <n v="6"/>
    <x v="3"/>
    <e v="#DIV/0!"/>
    <x v="50"/>
    <n v="1"/>
    <n v="0"/>
    <n v="0"/>
    <n v="1.5937405584568148E-4"/>
    <x v="1"/>
    <x v="1"/>
    <s v="Retail"/>
    <s v="STKEVON"/>
    <n v="77"/>
    <n v="90"/>
    <n v="13"/>
  </r>
  <r>
    <x v="5"/>
    <x v="49"/>
    <x v="3"/>
    <x v="62"/>
    <n v="5.9820916569285846E-4"/>
    <n v="132"/>
    <n v="105"/>
    <n v="27"/>
    <n v="10.8"/>
    <n v="16.2"/>
    <x v="51"/>
    <n v="0.15428571428571428"/>
    <x v="42"/>
    <n v="0.20454545454545456"/>
    <n v="3.8888888888888888"/>
    <n v="0.79545454545454541"/>
    <n v="4.3030995078334E-4"/>
    <x v="4"/>
    <x v="3"/>
    <s v="Retail"/>
    <s v="STKEVON"/>
    <n v="77"/>
    <n v="90"/>
    <n v="13"/>
  </r>
  <r>
    <x v="5"/>
    <x v="50"/>
    <x v="0"/>
    <x v="63"/>
    <n v="4.5318876188852913E-5"/>
    <n v="10"/>
    <n v="3"/>
    <n v="7"/>
    <n v="2.8000000000000003"/>
    <n v="4.1999999999999993"/>
    <x v="12"/>
    <n v="1.3999999999999997"/>
    <x v="12"/>
    <n v="0.7"/>
    <n v="0.42857142857142855"/>
    <n v="0.3"/>
    <n v="1.1156183909197704E-4"/>
    <x v="0"/>
    <x v="0"/>
    <s v="Retail"/>
    <s v="STKEVON"/>
    <n v="77"/>
    <n v="90"/>
    <n v="13"/>
  </r>
  <r>
    <x v="5"/>
    <x v="51"/>
    <x v="3"/>
    <x v="64"/>
    <n v="1.4955229142321461E-4"/>
    <n v="33"/>
    <n v="29.52"/>
    <n v="3.4800000000000004"/>
    <n v="1.3920000000000003"/>
    <n v="2.0880000000000001"/>
    <x v="52"/>
    <n v="7.0731707317073178E-2"/>
    <x v="51"/>
    <n v="0.10545454545454547"/>
    <n v="8.4827586206896548"/>
    <n v="0.89454545454545453"/>
    <n v="5.5462171434297163E-5"/>
    <x v="5"/>
    <x v="3"/>
    <s v="Retail"/>
    <s v="STKEVON"/>
    <n v="77"/>
    <n v="90"/>
    <n v="13"/>
  </r>
  <r>
    <x v="5"/>
    <x v="50"/>
    <x v="0"/>
    <x v="65"/>
    <n v="4.5318876188852913E-5"/>
    <n v="10"/>
    <n v="3"/>
    <n v="7"/>
    <n v="2.8000000000000003"/>
    <n v="4.1999999999999993"/>
    <x v="12"/>
    <n v="1.3999999999999997"/>
    <x v="12"/>
    <n v="0.7"/>
    <n v="0.42857142857142855"/>
    <n v="0.3"/>
    <n v="1.1156183909197704E-4"/>
    <x v="0"/>
    <x v="0"/>
    <s v="Retail"/>
    <s v="STKEVON"/>
    <n v="77"/>
    <n v="90"/>
    <n v="13"/>
  </r>
  <r>
    <x v="5"/>
    <x v="52"/>
    <x v="3"/>
    <x v="66"/>
    <n v="2.4925381903869104E-4"/>
    <n v="55"/>
    <n v="47.46"/>
    <n v="7.5399999999999991"/>
    <n v="3.016"/>
    <n v="4.5239999999999991"/>
    <x v="53"/>
    <n v="9.5322376738305917E-2"/>
    <x v="52"/>
    <n v="0.13709090909090907"/>
    <n v="6.2944297082228129"/>
    <n v="0.86290909090909096"/>
    <n v="1.2016803810764382E-4"/>
    <x v="4"/>
    <x v="3"/>
    <s v="Retail"/>
    <s v="STKEVON"/>
    <n v="77"/>
    <n v="90"/>
    <n v="13"/>
  </r>
  <r>
    <x v="5"/>
    <x v="52"/>
    <x v="3"/>
    <x v="67"/>
    <n v="2.4925381903869104E-4"/>
    <n v="55"/>
    <n v="47.46"/>
    <n v="7.5399999999999991"/>
    <n v="3.016"/>
    <n v="4.5239999999999991"/>
    <x v="53"/>
    <n v="9.5322376738305917E-2"/>
    <x v="52"/>
    <n v="0.13709090909090907"/>
    <n v="6.2944297082228129"/>
    <n v="0.86290909090909096"/>
    <n v="1.2016803810764382E-4"/>
    <x v="4"/>
    <x v="3"/>
    <s v="Retail"/>
    <s v="STKEVON"/>
    <n v="77"/>
    <n v="90"/>
    <n v="13"/>
  </r>
  <r>
    <x v="5"/>
    <x v="53"/>
    <x v="2"/>
    <x v="68"/>
    <n v="3.1723213332197041E-4"/>
    <n v="70"/>
    <n v="40"/>
    <n v="30"/>
    <n v="12"/>
    <n v="18"/>
    <x v="14"/>
    <n v="0.45"/>
    <x v="53"/>
    <n v="0.42857142857142855"/>
    <n v="1.3333333333333333"/>
    <n v="0.5714285714285714"/>
    <n v="4.7812216753704445E-4"/>
    <x v="3"/>
    <x v="2"/>
    <s v="Retail"/>
    <s v="STKEVON"/>
    <n v="77"/>
    <n v="90"/>
    <n v="13"/>
  </r>
  <r>
    <x v="5"/>
    <x v="0"/>
    <x v="0"/>
    <x v="69"/>
    <n v="6.7978314283279379E-5"/>
    <n v="15"/>
    <n v="3"/>
    <n v="12"/>
    <n v="4.8000000000000007"/>
    <n v="7.1999999999999993"/>
    <x v="0"/>
    <n v="2.4"/>
    <x v="14"/>
    <n v="0.8"/>
    <n v="0.25"/>
    <n v="0.2"/>
    <n v="1.9124886701481778E-4"/>
    <x v="0"/>
    <x v="0"/>
    <s v="Retail"/>
    <s v="STKEVON"/>
    <n v="77"/>
    <n v="90"/>
    <n v="13"/>
  </r>
  <r>
    <x v="5"/>
    <x v="1"/>
    <x v="0"/>
    <x v="70"/>
    <n v="9.0637752377705825E-5"/>
    <n v="20"/>
    <n v="4"/>
    <n v="16"/>
    <n v="6.4"/>
    <n v="9.6"/>
    <x v="0"/>
    <n v="2.4"/>
    <x v="44"/>
    <n v="0.8"/>
    <n v="0.25"/>
    <n v="0.2"/>
    <n v="2.5499848935309037E-4"/>
    <x v="0"/>
    <x v="0"/>
    <s v="Retail"/>
    <s v="STKEVON"/>
    <n v="77"/>
    <n v="90"/>
    <n v="13"/>
  </r>
  <r>
    <x v="5"/>
    <x v="21"/>
    <x v="3"/>
    <x v="71"/>
    <n v="1.9033927999318224E-4"/>
    <n v="42"/>
    <n v="37.619999999999997"/>
    <n v="4.3800000000000026"/>
    <n v="1.7520000000000011"/>
    <n v="2.6280000000000014"/>
    <x v="54"/>
    <n v="6.9856459330143589E-2"/>
    <x v="40"/>
    <n v="0.10428571428571434"/>
    <n v="8.5890410958904049"/>
    <n v="0.89571428571428569"/>
    <n v="6.9805836460408533E-5"/>
    <x v="5"/>
    <x v="3"/>
    <s v="Retail"/>
    <s v="STKEVON"/>
    <n v="77"/>
    <n v="90"/>
    <n v="13"/>
  </r>
  <r>
    <x v="5"/>
    <x v="54"/>
    <x v="3"/>
    <x v="72"/>
    <n v="2.0393494284983812E-4"/>
    <n v="45"/>
    <n v="18.119999999999997"/>
    <n v="26.88"/>
    <n v="10.752000000000001"/>
    <n v="16.128"/>
    <x v="55"/>
    <n v="0.890066225165563"/>
    <x v="54"/>
    <n v="0.59733333333333327"/>
    <n v="0.67410714285714279"/>
    <n v="0.40266666666666662"/>
    <n v="4.283974621131918E-4"/>
    <x v="4"/>
    <x v="3"/>
    <s v="Retail"/>
    <s v="STKEVON"/>
    <n v="77"/>
    <n v="90"/>
    <n v="13"/>
  </r>
  <r>
    <x v="5"/>
    <x v="55"/>
    <x v="0"/>
    <x v="73"/>
    <n v="6.7978314283279379E-5"/>
    <n v="15"/>
    <n v="3"/>
    <n v="12"/>
    <n v="4.8000000000000007"/>
    <n v="7.1999999999999993"/>
    <x v="0"/>
    <n v="2.4"/>
    <x v="14"/>
    <n v="0.8"/>
    <n v="0.25"/>
    <n v="0.2"/>
    <n v="1.9124886701481778E-4"/>
    <x v="0"/>
    <x v="0"/>
    <s v="Retail"/>
    <s v="STKEVON"/>
    <n v="77"/>
    <n v="90"/>
    <n v="13"/>
  </r>
  <r>
    <x v="6"/>
    <x v="56"/>
    <x v="3"/>
    <x v="74"/>
    <n v="4.5318876188852914E-4"/>
    <n v="100"/>
    <n v="74.52"/>
    <n v="25.480000000000004"/>
    <n v="10.192000000000002"/>
    <n v="15.288000000000002"/>
    <x v="49"/>
    <n v="0.20515297906602259"/>
    <x v="47"/>
    <n v="0.25480000000000003"/>
    <n v="2.9246467817896384"/>
    <n v="0.74519999999999997"/>
    <n v="4.0608509429479646E-4"/>
    <x v="5"/>
    <x v="3"/>
    <s v="Retail"/>
    <s v="STKEVON"/>
    <n v="79"/>
    <n v="91"/>
    <n v="12"/>
  </r>
  <r>
    <x v="6"/>
    <x v="0"/>
    <x v="0"/>
    <x v="75"/>
    <n v="4.5318876188852913E-5"/>
    <n v="10"/>
    <n v="3"/>
    <n v="7"/>
    <n v="2.8000000000000003"/>
    <n v="4.1999999999999993"/>
    <x v="12"/>
    <n v="1.3999999999999997"/>
    <x v="12"/>
    <n v="0.7"/>
    <n v="0.42857142857142855"/>
    <n v="0.3"/>
    <n v="1.1156183909197704E-4"/>
    <x v="0"/>
    <x v="0"/>
    <s v="Retail"/>
    <s v="STKEVON"/>
    <n v="79"/>
    <n v="91"/>
    <n v="12"/>
  </r>
  <r>
    <x v="6"/>
    <x v="56"/>
    <x v="3"/>
    <x v="76"/>
    <n v="4.5318876188852914E-4"/>
    <n v="100"/>
    <n v="74.52"/>
    <n v="25.480000000000004"/>
    <n v="10.192000000000002"/>
    <n v="15.288000000000002"/>
    <x v="49"/>
    <n v="0.20515297906602259"/>
    <x v="47"/>
    <n v="0.25480000000000003"/>
    <n v="2.9246467817896384"/>
    <n v="0.74519999999999997"/>
    <n v="4.0608509429479646E-4"/>
    <x v="5"/>
    <x v="3"/>
    <s v="Retail"/>
    <s v="STKEVON"/>
    <n v="79"/>
    <n v="91"/>
    <n v="12"/>
  </r>
  <r>
    <x v="6"/>
    <x v="57"/>
    <x v="0"/>
    <x v="77"/>
    <n v="4.5318876188852913E-5"/>
    <n v="10"/>
    <n v="2"/>
    <n v="8"/>
    <n v="3.2"/>
    <n v="4.8"/>
    <x v="0"/>
    <n v="2.4"/>
    <x v="48"/>
    <n v="0.8"/>
    <n v="0.25"/>
    <n v="0.2"/>
    <n v="1.2749924467654519E-4"/>
    <x v="0"/>
    <x v="0"/>
    <s v="Retail"/>
    <s v="STKEVON"/>
    <n v="79"/>
    <n v="91"/>
    <n v="12"/>
  </r>
  <r>
    <x v="6"/>
    <x v="58"/>
    <x v="3"/>
    <x v="78"/>
    <n v="3.5801912189193801E-4"/>
    <n v="79"/>
    <n v="39.96"/>
    <n v="39.04"/>
    <n v="15.616"/>
    <n v="23.423999999999999"/>
    <x v="56"/>
    <n v="0.58618618618618612"/>
    <x v="55"/>
    <n v="0.4941772151898734"/>
    <n v="1.0235655737704918"/>
    <n v="0.50582278481012655"/>
    <n v="6.2219631402154053E-4"/>
    <x v="4"/>
    <x v="3"/>
    <s v="Retail"/>
    <s v="STKEVON"/>
    <n v="79"/>
    <n v="91"/>
    <n v="12"/>
  </r>
  <r>
    <x v="6"/>
    <x v="59"/>
    <x v="1"/>
    <x v="79"/>
    <n v="4.5318876188852913E-5"/>
    <n v="10"/>
    <n v="0"/>
    <n v="10"/>
    <n v="4"/>
    <n v="6"/>
    <x v="3"/>
    <e v="#DIV/0!"/>
    <x v="50"/>
    <n v="1"/>
    <n v="0"/>
    <n v="0"/>
    <n v="1.5937405584568148E-4"/>
    <x v="2"/>
    <x v="1"/>
    <s v="Retail"/>
    <s v="STKEVON"/>
    <n v="79"/>
    <n v="91"/>
    <n v="12"/>
  </r>
  <r>
    <x v="6"/>
    <x v="0"/>
    <x v="0"/>
    <x v="80"/>
    <n v="2.7191325713311748E-5"/>
    <n v="6"/>
    <n v="3"/>
    <n v="3"/>
    <n v="1.2000000000000002"/>
    <n v="1.7999999999999998"/>
    <x v="57"/>
    <n v="0.6"/>
    <x v="36"/>
    <n v="0.5"/>
    <n v="1"/>
    <n v="0.5"/>
    <n v="4.7812216753704445E-5"/>
    <x v="0"/>
    <x v="0"/>
    <s v="Retail"/>
    <s v="STKEVON"/>
    <n v="79"/>
    <n v="91"/>
    <n v="12"/>
  </r>
  <r>
    <x v="6"/>
    <x v="21"/>
    <x v="3"/>
    <x v="81"/>
    <n v="4.5318876188852914E-4"/>
    <n v="100"/>
    <n v="74.52"/>
    <n v="25.480000000000004"/>
    <n v="10.192000000000002"/>
    <n v="15.288000000000002"/>
    <x v="49"/>
    <n v="0.20515297906602259"/>
    <x v="47"/>
    <n v="0.25480000000000003"/>
    <n v="2.9246467817896384"/>
    <n v="0.74519999999999997"/>
    <n v="4.0608509429479646E-4"/>
    <x v="5"/>
    <x v="3"/>
    <s v="Retail"/>
    <s v="STKEVON"/>
    <n v="79"/>
    <n v="91"/>
    <n v="12"/>
  </r>
  <r>
    <x v="6"/>
    <x v="60"/>
    <x v="0"/>
    <x v="82"/>
    <n v="4.5318876188852913E-5"/>
    <n v="10"/>
    <n v="3"/>
    <n v="7"/>
    <n v="2.8000000000000003"/>
    <n v="4.1999999999999993"/>
    <x v="12"/>
    <n v="1.3999999999999997"/>
    <x v="12"/>
    <n v="0.7"/>
    <n v="0.42857142857142855"/>
    <n v="0.3"/>
    <n v="1.1156183909197704E-4"/>
    <x v="0"/>
    <x v="0"/>
    <s v="Retail"/>
    <s v="STKEVON"/>
    <n v="79"/>
    <n v="91"/>
    <n v="12"/>
  </r>
  <r>
    <x v="6"/>
    <x v="61"/>
    <x v="3"/>
    <x v="83"/>
    <n v="6.9791069330833494E-4"/>
    <n v="154"/>
    <n v="106.69750000000001"/>
    <n v="47.302499999999995"/>
    <n v="18.920999999999999"/>
    <n v="28.381499999999996"/>
    <x v="58"/>
    <n v="0.26599967196982116"/>
    <x v="56"/>
    <n v="0.30715909090909088"/>
    <n v="2.2556418793932669"/>
    <n v="0.69284090909090912"/>
    <n v="7.5387912766403478E-4"/>
    <x v="4"/>
    <x v="3"/>
    <s v="Retail"/>
    <s v="STKEVON"/>
    <n v="79"/>
    <n v="91"/>
    <n v="12"/>
  </r>
  <r>
    <x v="6"/>
    <x v="21"/>
    <x v="3"/>
    <x v="84"/>
    <n v="3.3989157141639688E-4"/>
    <n v="75"/>
    <n v="49.52"/>
    <n v="25.479999999999997"/>
    <n v="10.192"/>
    <n v="15.287999999999997"/>
    <x v="59"/>
    <n v="0.30872374798061381"/>
    <x v="57"/>
    <n v="0.33973333333333328"/>
    <n v="1.9434850863422295"/>
    <n v="0.66026666666666667"/>
    <n v="4.0608509429479635E-4"/>
    <x v="5"/>
    <x v="3"/>
    <s v="Retail"/>
    <s v="STKEVON"/>
    <n v="79"/>
    <n v="91"/>
    <n v="12"/>
  </r>
  <r>
    <x v="6"/>
    <x v="21"/>
    <x v="3"/>
    <x v="85"/>
    <n v="1.4502040380432932E-4"/>
    <n v="32"/>
    <n v="27.62"/>
    <n v="4.379999999999999"/>
    <n v="1.7519999999999998"/>
    <n v="2.6279999999999992"/>
    <x v="60"/>
    <n v="9.5148443157132487E-2"/>
    <x v="8"/>
    <n v="0.13687499999999997"/>
    <n v="6.3059360730593621"/>
    <n v="0.86312500000000003"/>
    <n v="6.9805836460408479E-5"/>
    <x v="5"/>
    <x v="3"/>
    <s v="Retail"/>
    <s v="STKEVON"/>
    <n v="79"/>
    <n v="91"/>
    <n v="12"/>
  </r>
  <r>
    <x v="6"/>
    <x v="21"/>
    <x v="3"/>
    <x v="86"/>
    <n v="2.7644514475200276E-4"/>
    <n v="61"/>
    <n v="47.52"/>
    <n v="13.479999999999997"/>
    <n v="5.3919999999999995"/>
    <n v="8.0879999999999974"/>
    <x v="61"/>
    <n v="0.17020202020202013"/>
    <x v="58"/>
    <n v="0.220983606557377"/>
    <n v="3.5252225519287843"/>
    <n v="0.77901639344262297"/>
    <n v="2.148362272799786E-4"/>
    <x v="5"/>
    <x v="3"/>
    <s v="Retail"/>
    <s v="STKEVON"/>
    <n v="79"/>
    <n v="91"/>
    <n v="12"/>
  </r>
  <r>
    <x v="6"/>
    <x v="21"/>
    <x v="3"/>
    <x v="87"/>
    <n v="4.5318876188852914E-4"/>
    <n v="100"/>
    <n v="74.52"/>
    <n v="25.480000000000004"/>
    <n v="10.192000000000002"/>
    <n v="15.288000000000002"/>
    <x v="49"/>
    <n v="0.20515297906602259"/>
    <x v="47"/>
    <n v="0.25480000000000003"/>
    <n v="2.9246467817896384"/>
    <n v="0.74519999999999997"/>
    <n v="4.0608509429479646E-4"/>
    <x v="5"/>
    <x v="3"/>
    <s v="Retail"/>
    <s v="STKEVON"/>
    <n v="79"/>
    <n v="91"/>
    <n v="12"/>
  </r>
  <r>
    <x v="6"/>
    <x v="62"/>
    <x v="2"/>
    <x v="88"/>
    <n v="2.2659438094426457E-4"/>
    <n v="50"/>
    <n v="20"/>
    <n v="30"/>
    <n v="12"/>
    <n v="18"/>
    <x v="2"/>
    <n v="0.9"/>
    <x v="53"/>
    <n v="0.6"/>
    <n v="0.66666666666666663"/>
    <n v="0.4"/>
    <n v="4.7812216753704445E-4"/>
    <x v="1"/>
    <x v="2"/>
    <s v="Retail"/>
    <s v="STKEVON"/>
    <n v="79"/>
    <n v="91"/>
    <n v="12"/>
  </r>
  <r>
    <x v="6"/>
    <x v="63"/>
    <x v="3"/>
    <x v="89"/>
    <n v="1.1329719047213228E-4"/>
    <n v="25"/>
    <n v="22.75"/>
    <n v="2.25"/>
    <n v="0.9"/>
    <n v="1.35"/>
    <x v="62"/>
    <n v="5.9340659340659345E-2"/>
    <x v="59"/>
    <n v="0.09"/>
    <n v="10.111111111111111"/>
    <n v="0.91"/>
    <n v="3.5859162565278333E-5"/>
    <x v="9"/>
    <x v="3"/>
    <s v="Retail"/>
    <s v="STKEVON"/>
    <n v="79"/>
    <n v="91"/>
    <n v="12"/>
  </r>
  <r>
    <x v="6"/>
    <x v="64"/>
    <x v="0"/>
    <x v="90"/>
    <n v="4.5318876188852913E-5"/>
    <n v="10"/>
    <n v="3"/>
    <n v="7"/>
    <n v="2.8000000000000003"/>
    <n v="4.1999999999999993"/>
    <x v="12"/>
    <n v="1.3999999999999997"/>
    <x v="12"/>
    <n v="0.7"/>
    <n v="0.42857142857142855"/>
    <n v="0.3"/>
    <n v="1.1156183909197704E-4"/>
    <x v="0"/>
    <x v="0"/>
    <s v="Retail"/>
    <s v="STKEVON"/>
    <n v="79"/>
    <n v="91"/>
    <n v="12"/>
  </r>
  <r>
    <x v="6"/>
    <x v="65"/>
    <x v="0"/>
    <x v="91"/>
    <n v="4.5318876188852913E-5"/>
    <n v="10"/>
    <n v="3"/>
    <n v="7"/>
    <n v="2.8000000000000003"/>
    <n v="4.1999999999999993"/>
    <x v="12"/>
    <n v="1.3999999999999997"/>
    <x v="12"/>
    <n v="0.7"/>
    <n v="0.42857142857142855"/>
    <n v="0.3"/>
    <n v="1.1156183909197704E-4"/>
    <x v="0"/>
    <x v="0"/>
    <s v="Retail"/>
    <s v="STKEVON"/>
    <n v="79"/>
    <n v="91"/>
    <n v="12"/>
  </r>
  <r>
    <x v="6"/>
    <x v="66"/>
    <x v="3"/>
    <x v="92"/>
    <n v="4.5318876188852914E-4"/>
    <n v="100"/>
    <n v="74.52"/>
    <n v="25.480000000000004"/>
    <n v="10.192000000000002"/>
    <n v="15.288000000000002"/>
    <x v="49"/>
    <n v="0.20515297906602259"/>
    <x v="47"/>
    <n v="0.25480000000000003"/>
    <n v="2.9246467817896384"/>
    <n v="0.74519999999999997"/>
    <n v="4.0608509429479646E-4"/>
    <x v="5"/>
    <x v="3"/>
    <s v="Retail"/>
    <s v="STKEVON"/>
    <n v="79"/>
    <n v="91"/>
    <n v="12"/>
  </r>
  <r>
    <x v="6"/>
    <x v="66"/>
    <x v="3"/>
    <x v="93"/>
    <n v="4.5318876188852914E-4"/>
    <n v="100"/>
    <n v="74.52"/>
    <n v="25.480000000000004"/>
    <n v="10.192000000000002"/>
    <n v="15.288000000000002"/>
    <x v="49"/>
    <n v="0.20515297906602259"/>
    <x v="47"/>
    <n v="0.25480000000000003"/>
    <n v="2.9246467817896384"/>
    <n v="0.74519999999999997"/>
    <n v="4.0608509429479646E-4"/>
    <x v="5"/>
    <x v="3"/>
    <s v="Retail"/>
    <s v="STKEVON"/>
    <n v="79"/>
    <n v="91"/>
    <n v="12"/>
  </r>
  <r>
    <x v="6"/>
    <x v="0"/>
    <x v="0"/>
    <x v="94"/>
    <n v="4.5318876188852913E-5"/>
    <n v="10"/>
    <n v="3"/>
    <n v="7"/>
    <n v="2.8000000000000003"/>
    <n v="4.1999999999999993"/>
    <x v="12"/>
    <n v="1.3999999999999997"/>
    <x v="12"/>
    <n v="0.7"/>
    <n v="0.42857142857142855"/>
    <n v="0.3"/>
    <n v="1.1156183909197704E-4"/>
    <x v="0"/>
    <x v="0"/>
    <s v="Retail"/>
    <s v="STKEVON"/>
    <n v="79"/>
    <n v="91"/>
    <n v="12"/>
  </r>
  <r>
    <x v="7"/>
    <x v="67"/>
    <x v="0"/>
    <x v="95"/>
    <n v="4.4865687426964384E-4"/>
    <n v="99"/>
    <n v="85"/>
    <n v="14"/>
    <n v="5.6000000000000005"/>
    <n v="8.3999999999999986"/>
    <x v="63"/>
    <n v="9.8823529411764685E-2"/>
    <x v="60"/>
    <n v="0.14141414141414141"/>
    <n v="6.0714285714285712"/>
    <n v="0.85858585858585856"/>
    <n v="2.2312367818395407E-4"/>
    <x v="10"/>
    <x v="0"/>
    <s v="Retail"/>
    <s v="STKEVON"/>
    <n v="79"/>
    <n v="93"/>
    <n v="14"/>
  </r>
  <r>
    <x v="7"/>
    <x v="68"/>
    <x v="0"/>
    <x v="96"/>
    <n v="4.5318876188852913E-5"/>
    <n v="10"/>
    <n v="3"/>
    <n v="7"/>
    <n v="2.8000000000000003"/>
    <n v="4.1999999999999993"/>
    <x v="12"/>
    <n v="1.3999999999999997"/>
    <x v="12"/>
    <n v="0.7"/>
    <n v="0.42857142857142855"/>
    <n v="0.3"/>
    <n v="1.1156183909197704E-4"/>
    <x v="0"/>
    <x v="0"/>
    <s v="Retail"/>
    <s v="STKEVON"/>
    <n v="79"/>
    <n v="93"/>
    <n v="14"/>
  </r>
  <r>
    <x v="7"/>
    <x v="69"/>
    <x v="2"/>
    <x v="97"/>
    <n v="1.8127550475541165E-4"/>
    <n v="40"/>
    <n v="10"/>
    <n v="30"/>
    <n v="12"/>
    <n v="18"/>
    <x v="64"/>
    <n v="1.8"/>
    <x v="53"/>
    <n v="0.75"/>
    <n v="0.33333333333333331"/>
    <n v="0.25"/>
    <n v="4.7812216753704445E-4"/>
    <x v="1"/>
    <x v="2"/>
    <s v="Retail"/>
    <s v="STKEVON"/>
    <n v="79"/>
    <n v="93"/>
    <n v="14"/>
  </r>
  <r>
    <x v="7"/>
    <x v="0"/>
    <x v="0"/>
    <x v="98"/>
    <n v="2.2659438094426456E-5"/>
    <n v="5"/>
    <n v="2"/>
    <n v="3"/>
    <n v="1.2000000000000002"/>
    <n v="1.7999999999999998"/>
    <x v="2"/>
    <n v="0.89999999999999991"/>
    <x v="36"/>
    <n v="0.6"/>
    <n v="0.66666666666666663"/>
    <n v="0.4"/>
    <n v="4.7812216753704445E-5"/>
    <x v="0"/>
    <x v="0"/>
    <s v="Retail"/>
    <s v="STKEVON"/>
    <n v="79"/>
    <n v="93"/>
    <n v="14"/>
  </r>
  <r>
    <x v="7"/>
    <x v="70"/>
    <x v="0"/>
    <x v="99"/>
    <n v="8.1573977139935249E-5"/>
    <n v="18"/>
    <n v="5"/>
    <n v="13"/>
    <n v="5.2"/>
    <n v="7.8"/>
    <x v="65"/>
    <n v="1.56"/>
    <x v="61"/>
    <n v="0.72222222222222221"/>
    <n v="0.38461538461538464"/>
    <n v="0.27777777777777779"/>
    <n v="2.0718627259938593E-4"/>
    <x v="0"/>
    <x v="0"/>
    <s v="Retail"/>
    <s v="STKEVON"/>
    <n v="79"/>
    <n v="93"/>
    <n v="14"/>
  </r>
  <r>
    <x v="7"/>
    <x v="71"/>
    <x v="0"/>
    <x v="100"/>
    <n v="1.1329719047213228E-4"/>
    <n v="25"/>
    <n v="8"/>
    <n v="17"/>
    <n v="6.8000000000000007"/>
    <n v="10.199999999999999"/>
    <x v="66"/>
    <n v="1.2749999999999999"/>
    <x v="62"/>
    <n v="0.68"/>
    <n v="0.47058823529411764"/>
    <n v="0.32"/>
    <n v="2.7093589493765852E-4"/>
    <x v="0"/>
    <x v="0"/>
    <s v="Retail"/>
    <s v="STKEVON"/>
    <n v="79"/>
    <n v="93"/>
    <n v="14"/>
  </r>
  <r>
    <x v="7"/>
    <x v="72"/>
    <x v="3"/>
    <x v="101"/>
    <n v="4.5318876188852914E-4"/>
    <n v="100"/>
    <n v="74.52"/>
    <n v="25.480000000000004"/>
    <n v="10.192000000000002"/>
    <n v="15.288000000000002"/>
    <x v="49"/>
    <n v="0.20515297906602259"/>
    <x v="47"/>
    <n v="0.25480000000000003"/>
    <n v="2.9246467817896384"/>
    <n v="0.74519999999999997"/>
    <n v="4.0608509429479646E-4"/>
    <x v="5"/>
    <x v="3"/>
    <s v="Retail"/>
    <s v="STKEVON"/>
    <n v="79"/>
    <n v="93"/>
    <n v="14"/>
  </r>
  <r>
    <x v="7"/>
    <x v="73"/>
    <x v="3"/>
    <x v="102"/>
    <n v="5.4835840188512033E-4"/>
    <n v="121"/>
    <n v="102"/>
    <n v="19"/>
    <n v="7.6000000000000005"/>
    <n v="11.399999999999999"/>
    <x v="67"/>
    <n v="0.11176470588235293"/>
    <x v="63"/>
    <n v="0.15702479338842976"/>
    <n v="5.3684210526315788"/>
    <n v="0.84297520661157022"/>
    <n v="3.0281070610679482E-4"/>
    <x v="4"/>
    <x v="3"/>
    <s v="Retail"/>
    <s v="STKEVON"/>
    <n v="79"/>
    <n v="93"/>
    <n v="14"/>
  </r>
  <r>
    <x v="7"/>
    <x v="74"/>
    <x v="1"/>
    <x v="103"/>
    <n v="4.5318876188852913E-5"/>
    <n v="10"/>
    <n v="0"/>
    <n v="10"/>
    <n v="4"/>
    <n v="6"/>
    <x v="3"/>
    <e v="#DIV/0!"/>
    <x v="50"/>
    <n v="1"/>
    <n v="0"/>
    <n v="0"/>
    <n v="1.5937405584568148E-4"/>
    <x v="1"/>
    <x v="1"/>
    <s v="Retail"/>
    <s v="STKEVON"/>
    <n v="79"/>
    <n v="93"/>
    <n v="14"/>
  </r>
  <r>
    <x v="7"/>
    <x v="75"/>
    <x v="3"/>
    <x v="104"/>
    <n v="2.7644514475200276E-4"/>
    <n v="61"/>
    <n v="47.175000000000004"/>
    <n v="13.824999999999996"/>
    <n v="5.5299999999999985"/>
    <n v="8.2949999999999982"/>
    <x v="68"/>
    <n v="0.1758346581875993"/>
    <x v="64"/>
    <n v="0.22663934426229501"/>
    <n v="3.4122965641952998"/>
    <n v="0.77336065573770496"/>
    <n v="2.2033463220665458E-4"/>
    <x v="4"/>
    <x v="3"/>
    <s v="Retail"/>
    <s v="STKEVON"/>
    <n v="79"/>
    <n v="93"/>
    <n v="14"/>
  </r>
  <r>
    <x v="7"/>
    <x v="63"/>
    <x v="3"/>
    <x v="105"/>
    <n v="9.9701527615476414E-5"/>
    <n v="22"/>
    <n v="18.75"/>
    <n v="3.25"/>
    <n v="1.3"/>
    <n v="1.95"/>
    <x v="69"/>
    <n v="0.104"/>
    <x v="65"/>
    <n v="0.14772727272727273"/>
    <n v="5.7692307692307692"/>
    <n v="0.85227272727272729"/>
    <n v="5.1796568149846482E-5"/>
    <x v="9"/>
    <x v="3"/>
    <s v="Retail"/>
    <s v="STKEVON"/>
    <n v="79"/>
    <n v="93"/>
    <n v="14"/>
  </r>
  <r>
    <x v="7"/>
    <x v="72"/>
    <x v="3"/>
    <x v="106"/>
    <n v="9.9701527615476414E-5"/>
    <n v="22"/>
    <n v="20"/>
    <n v="2"/>
    <n v="0.8"/>
    <n v="1.2"/>
    <x v="70"/>
    <n v="0.06"/>
    <x v="66"/>
    <n v="9.0909090909090912E-2"/>
    <n v="10"/>
    <n v="0.90909090909090906"/>
    <n v="3.1874811169136296E-5"/>
    <x v="5"/>
    <x v="3"/>
    <s v="Retail"/>
    <s v="STKEVON"/>
    <n v="79"/>
    <n v="93"/>
    <n v="14"/>
  </r>
  <r>
    <x v="7"/>
    <x v="72"/>
    <x v="3"/>
    <x v="107"/>
    <n v="1.4048851618544403E-4"/>
    <n v="31"/>
    <n v="27.62"/>
    <n v="3.379999999999999"/>
    <n v="1.3519999999999996"/>
    <n v="2.0279999999999996"/>
    <x v="17"/>
    <n v="7.3425054308472099E-2"/>
    <x v="18"/>
    <n v="0.10903225806451609"/>
    <n v="8.1715976331360967"/>
    <n v="0.89096774193548389"/>
    <n v="5.3868430875840324E-5"/>
    <x v="5"/>
    <x v="3"/>
    <s v="Retail"/>
    <s v="STKEVON"/>
    <n v="79"/>
    <n v="93"/>
    <n v="14"/>
  </r>
  <r>
    <x v="7"/>
    <x v="72"/>
    <x v="3"/>
    <x v="108"/>
    <n v="1.1329719047213228E-4"/>
    <n v="25"/>
    <n v="21.62"/>
    <n v="3.379999999999999"/>
    <n v="1.3519999999999996"/>
    <n v="2.0279999999999996"/>
    <x v="43"/>
    <n v="9.3802035152636423E-2"/>
    <x v="18"/>
    <n v="0.13519999999999996"/>
    <n v="6.3964497041420136"/>
    <n v="0.86480000000000001"/>
    <n v="5.3868430875840324E-5"/>
    <x v="5"/>
    <x v="3"/>
    <s v="Retail"/>
    <s v="STKEVON"/>
    <n v="79"/>
    <n v="93"/>
    <n v="14"/>
  </r>
  <r>
    <x v="7"/>
    <x v="1"/>
    <x v="0"/>
    <x v="109"/>
    <n v="4.5318876188852913E-5"/>
    <n v="10"/>
    <n v="3"/>
    <n v="7"/>
    <n v="2.8000000000000003"/>
    <n v="4.1999999999999993"/>
    <x v="12"/>
    <n v="1.3999999999999997"/>
    <x v="12"/>
    <n v="0.7"/>
    <n v="0.42857142857142855"/>
    <n v="0.3"/>
    <n v="1.1156183909197704E-4"/>
    <x v="0"/>
    <x v="0"/>
    <s v="Retail"/>
    <s v="STKEVON"/>
    <n v="79"/>
    <n v="93"/>
    <n v="14"/>
  </r>
  <r>
    <x v="7"/>
    <x v="76"/>
    <x v="3"/>
    <x v="110"/>
    <n v="1.9033927999318224E-4"/>
    <n v="42"/>
    <n v="37.5"/>
    <n v="4.5"/>
    <n v="1.8"/>
    <n v="2.7"/>
    <x v="71"/>
    <n v="7.2000000000000008E-2"/>
    <x v="67"/>
    <n v="0.10714285714285714"/>
    <n v="8.3333333333333339"/>
    <n v="0.8928571428571429"/>
    <n v="7.1718325130556667E-5"/>
    <x v="9"/>
    <x v="3"/>
    <s v="Retail"/>
    <s v="STKEVON"/>
    <n v="79"/>
    <n v="93"/>
    <n v="14"/>
  </r>
  <r>
    <x v="7"/>
    <x v="77"/>
    <x v="0"/>
    <x v="111"/>
    <n v="9.0637752377705825E-6"/>
    <n v="2"/>
    <n v="0"/>
    <n v="2"/>
    <n v="0.8"/>
    <n v="1.2"/>
    <x v="3"/>
    <e v="#DIV/0!"/>
    <x v="66"/>
    <n v="1"/>
    <n v="0"/>
    <n v="0"/>
    <n v="3.1874811169136296E-5"/>
    <x v="0"/>
    <x v="0"/>
    <s v="Retail"/>
    <s v="STKEVON"/>
    <n v="79"/>
    <n v="93"/>
    <n v="14"/>
  </r>
  <r>
    <x v="7"/>
    <x v="72"/>
    <x v="3"/>
    <x v="112"/>
    <n v="3.5348723427305277E-4"/>
    <n v="78"/>
    <n v="49.52"/>
    <n v="28.479999999999997"/>
    <n v="11.391999999999999"/>
    <n v="17.087999999999997"/>
    <x v="72"/>
    <n v="0.34507269789983835"/>
    <x v="68"/>
    <n v="0.3651282051282051"/>
    <n v="1.7387640449438204"/>
    <n v="0.6348717948717949"/>
    <n v="4.5389731104850079E-4"/>
    <x v="5"/>
    <x v="3"/>
    <s v="Retail"/>
    <s v="STKEVON"/>
    <n v="79"/>
    <n v="93"/>
    <n v="14"/>
  </r>
  <r>
    <x v="7"/>
    <x v="78"/>
    <x v="6"/>
    <x v="113"/>
    <n v="9.0637752377705828E-4"/>
    <n v="200"/>
    <n v="120"/>
    <n v="80"/>
    <n v="32"/>
    <n v="48"/>
    <x v="5"/>
    <n v="0.4"/>
    <x v="30"/>
    <n v="0.4"/>
    <n v="1.5"/>
    <n v="0.6"/>
    <n v="1.2749924467654519E-3"/>
    <x v="11"/>
    <x v="6"/>
    <s v="Retail"/>
    <s v="STKEVON"/>
    <n v="79"/>
    <n v="93"/>
    <n v="14"/>
  </r>
  <r>
    <x v="8"/>
    <x v="79"/>
    <x v="0"/>
    <x v="114"/>
    <n v="1.2689285332878817E-4"/>
    <n v="28"/>
    <n v="8"/>
    <n v="20"/>
    <n v="8"/>
    <n v="12"/>
    <x v="10"/>
    <n v="1.5"/>
    <x v="0"/>
    <n v="0.7142857142857143"/>
    <n v="0.4"/>
    <n v="0.2857142857142857"/>
    <n v="3.1874811169136296E-4"/>
    <x v="0"/>
    <x v="0"/>
    <s v="Retail"/>
    <s v="STKEVON"/>
    <n v="81"/>
    <n v="95"/>
    <n v="14"/>
  </r>
  <r>
    <x v="8"/>
    <x v="80"/>
    <x v="0"/>
    <x v="115"/>
    <n v="2.7191325713311752E-4"/>
    <n v="60"/>
    <n v="40"/>
    <n v="20"/>
    <n v="8"/>
    <n v="12"/>
    <x v="73"/>
    <n v="0.3"/>
    <x v="0"/>
    <n v="0.33333333333333331"/>
    <n v="2"/>
    <n v="0.66666666666666663"/>
    <n v="3.1874811169136296E-4"/>
    <x v="0"/>
    <x v="0"/>
    <s v="Retail"/>
    <s v="STKEVON"/>
    <n v="81"/>
    <n v="95"/>
    <n v="14"/>
  </r>
  <r>
    <x v="8"/>
    <x v="81"/>
    <x v="3"/>
    <x v="116"/>
    <n v="9.0637752377705828E-4"/>
    <n v="200"/>
    <n v="166.5"/>
    <n v="33.5"/>
    <n v="13.4"/>
    <n v="20.100000000000001"/>
    <x v="74"/>
    <n v="0.12072072072072072"/>
    <x v="69"/>
    <n v="0.16750000000000001"/>
    <n v="4.9701492537313436"/>
    <n v="0.83250000000000002"/>
    <n v="5.3390308708303291E-4"/>
    <x v="4"/>
    <x v="3"/>
    <s v="Retail"/>
    <s v="STKEVON"/>
    <n v="81"/>
    <n v="95"/>
    <n v="14"/>
  </r>
  <r>
    <x v="8"/>
    <x v="82"/>
    <x v="2"/>
    <x v="117"/>
    <n v="7.251020190216466E-4"/>
    <n v="160"/>
    <n v="50"/>
    <n v="110"/>
    <n v="44"/>
    <n v="66"/>
    <x v="75"/>
    <n v="1.32"/>
    <x v="45"/>
    <n v="0.6875"/>
    <n v="0.45454545454545453"/>
    <n v="0.3125"/>
    <n v="1.7531146143024963E-3"/>
    <x v="3"/>
    <x v="2"/>
    <s v="Retail"/>
    <s v="STKEVON"/>
    <n v="81"/>
    <n v="95"/>
    <n v="14"/>
  </r>
  <r>
    <x v="8"/>
    <x v="83"/>
    <x v="0"/>
    <x v="118"/>
    <n v="9.0637752377705825E-5"/>
    <n v="20"/>
    <n v="2"/>
    <n v="18"/>
    <n v="7.2"/>
    <n v="10.8"/>
    <x v="1"/>
    <n v="5.4"/>
    <x v="1"/>
    <n v="0.9"/>
    <n v="0.1111111111111111"/>
    <n v="0.1"/>
    <n v="2.8687330052222667E-4"/>
    <x v="0"/>
    <x v="0"/>
    <s v="Retail"/>
    <s v="STKEVON"/>
    <n v="81"/>
    <n v="95"/>
    <n v="14"/>
  </r>
  <r>
    <x v="8"/>
    <x v="84"/>
    <x v="2"/>
    <x v="119"/>
    <n v="9.0637752377705828E-4"/>
    <n v="200"/>
    <n v="105"/>
    <n v="95"/>
    <n v="38"/>
    <n v="57"/>
    <x v="4"/>
    <n v="0.54285714285714282"/>
    <x v="70"/>
    <n v="0.47499999999999998"/>
    <n v="1.1052631578947369"/>
    <n v="0.52500000000000002"/>
    <n v="1.514053530533974E-3"/>
    <x v="1"/>
    <x v="2"/>
    <s v="Retail"/>
    <s v="STKWAN"/>
    <n v="81"/>
    <n v="95"/>
    <n v="14"/>
  </r>
  <r>
    <x v="8"/>
    <x v="85"/>
    <x v="1"/>
    <x v="120"/>
    <n v="9.0637752377705825E-5"/>
    <n v="20"/>
    <n v="0"/>
    <n v="20"/>
    <n v="8"/>
    <n v="12"/>
    <x v="3"/>
    <e v="#DIV/0!"/>
    <x v="0"/>
    <n v="1"/>
    <n v="0"/>
    <n v="0"/>
    <n v="3.1874811169136296E-4"/>
    <x v="1"/>
    <x v="1"/>
    <s v="Retail"/>
    <s v="STKWAN"/>
    <n v="81"/>
    <n v="95"/>
    <n v="14"/>
  </r>
  <r>
    <x v="8"/>
    <x v="86"/>
    <x v="1"/>
    <x v="121"/>
    <n v="4.5318876188852913E-5"/>
    <n v="10"/>
    <n v="0"/>
    <n v="10"/>
    <n v="4"/>
    <n v="6"/>
    <x v="3"/>
    <e v="#DIV/0!"/>
    <x v="50"/>
    <n v="1"/>
    <n v="0"/>
    <n v="0"/>
    <n v="1.5937405584568148E-4"/>
    <x v="1"/>
    <x v="1"/>
    <s v="Retail"/>
    <s v="STKWAN"/>
    <n v="81"/>
    <n v="95"/>
    <n v="14"/>
  </r>
  <r>
    <x v="8"/>
    <x v="51"/>
    <x v="3"/>
    <x v="122"/>
    <n v="4.5318876188852914E-4"/>
    <n v="100"/>
    <n v="75.14"/>
    <n v="24.86"/>
    <n v="9.9440000000000008"/>
    <n v="14.915999999999999"/>
    <x v="76"/>
    <n v="0.19850944902848014"/>
    <x v="71"/>
    <n v="0.24859999999999999"/>
    <n v="3.0225261464199518"/>
    <n v="0.75139999999999996"/>
    <n v="3.9620390283236413E-4"/>
    <x v="5"/>
    <x v="3"/>
    <s v="Retail"/>
    <s v="STKEVON"/>
    <n v="81"/>
    <n v="95"/>
    <n v="14"/>
  </r>
  <r>
    <x v="8"/>
    <x v="1"/>
    <x v="0"/>
    <x v="123"/>
    <n v="4.5318876188852913E-5"/>
    <n v="10"/>
    <n v="2"/>
    <n v="8"/>
    <n v="3.2"/>
    <n v="4.8"/>
    <x v="0"/>
    <n v="2.4"/>
    <x v="48"/>
    <n v="0.8"/>
    <n v="0.25"/>
    <n v="0.2"/>
    <n v="1.2749924467654519E-4"/>
    <x v="0"/>
    <x v="0"/>
    <s v="Retail"/>
    <s v="STKEVON"/>
    <n v="81"/>
    <n v="95"/>
    <n v="14"/>
  </r>
  <r>
    <x v="9"/>
    <x v="87"/>
    <x v="1"/>
    <x v="124"/>
    <n v="1.3595662856655876E-4"/>
    <n v="30"/>
    <n v="0"/>
    <n v="30"/>
    <n v="12"/>
    <n v="18"/>
    <x v="3"/>
    <e v="#DIV/0!"/>
    <x v="53"/>
    <n v="1"/>
    <n v="0"/>
    <n v="0"/>
    <n v="4.7812216753704445E-4"/>
    <x v="1"/>
    <x v="1"/>
    <s v="Retail"/>
    <s v="STKEVON"/>
    <n v="77"/>
    <n v="88"/>
    <n v="11"/>
  </r>
  <r>
    <x v="9"/>
    <x v="88"/>
    <x v="0"/>
    <x v="125"/>
    <n v="3.625510095108233E-5"/>
    <n v="8"/>
    <n v="6"/>
    <n v="2"/>
    <n v="0.8"/>
    <n v="1.2"/>
    <x v="33"/>
    <n v="0.19999999999999998"/>
    <x v="66"/>
    <n v="0.25"/>
    <n v="3"/>
    <n v="0.75"/>
    <n v="3.1874811169136296E-5"/>
    <x v="0"/>
    <x v="0"/>
    <s v="Retail"/>
    <s v="STKEVON"/>
    <n v="77"/>
    <n v="88"/>
    <n v="11"/>
  </r>
  <r>
    <x v="9"/>
    <x v="89"/>
    <x v="3"/>
    <x v="126"/>
    <n v="4.5318876188852914E-4"/>
    <n v="100"/>
    <n v="75.14"/>
    <n v="24.86"/>
    <n v="9.9440000000000008"/>
    <n v="14.915999999999999"/>
    <x v="76"/>
    <n v="0.19850944902848014"/>
    <x v="71"/>
    <n v="0.24859999999999999"/>
    <n v="3.0225261464199518"/>
    <n v="0.75139999999999996"/>
    <n v="3.9620390283236413E-4"/>
    <x v="5"/>
    <x v="3"/>
    <s v="Retail"/>
    <s v="STKEVON"/>
    <n v="77"/>
    <n v="88"/>
    <n v="11"/>
  </r>
  <r>
    <x v="9"/>
    <x v="90"/>
    <x v="6"/>
    <x v="127"/>
    <n v="9.0637752377705828E-4"/>
    <n v="200"/>
    <n v="120"/>
    <n v="80"/>
    <n v="32"/>
    <n v="48"/>
    <x v="5"/>
    <n v="0.4"/>
    <x v="30"/>
    <n v="0.4"/>
    <n v="1.5"/>
    <n v="0.6"/>
    <n v="1.2749924467654519E-3"/>
    <x v="11"/>
    <x v="6"/>
    <s v="Retail"/>
    <s v="STKEVON"/>
    <n v="77"/>
    <n v="88"/>
    <n v="11"/>
  </r>
  <r>
    <x v="9"/>
    <x v="91"/>
    <x v="2"/>
    <x v="128"/>
    <n v="2.7191325713311752E-4"/>
    <n v="60"/>
    <n v="20"/>
    <n v="40"/>
    <n v="16"/>
    <n v="24"/>
    <x v="77"/>
    <n v="1.2"/>
    <x v="72"/>
    <n v="0.66666666666666663"/>
    <n v="0.5"/>
    <n v="0.33333333333333331"/>
    <n v="6.3749622338272593E-4"/>
    <x v="3"/>
    <x v="2"/>
    <s v="Retail"/>
    <s v="STKEVON"/>
    <n v="77"/>
    <n v="88"/>
    <n v="11"/>
  </r>
  <r>
    <x v="9"/>
    <x v="92"/>
    <x v="0"/>
    <x v="129"/>
    <n v="1.1782907809101758E-4"/>
    <n v="26"/>
    <n v="5"/>
    <n v="21"/>
    <n v="8.4"/>
    <n v="12.6"/>
    <x v="78"/>
    <n v="2.52"/>
    <x v="7"/>
    <n v="0.80769230769230771"/>
    <n v="0.23809523809523808"/>
    <n v="0.19230769230769232"/>
    <n v="3.3468551727593111E-4"/>
    <x v="0"/>
    <x v="0"/>
    <s v="Retail"/>
    <s v="STKEVON"/>
    <n v="77"/>
    <n v="88"/>
    <n v="11"/>
  </r>
  <r>
    <x v="10"/>
    <x v="0"/>
    <x v="0"/>
    <x v="130"/>
    <n v="2.2659438094426456E-5"/>
    <n v="5"/>
    <n v="2"/>
    <n v="3"/>
    <n v="1.2000000000000002"/>
    <n v="1.7999999999999998"/>
    <x v="2"/>
    <n v="0.89999999999999991"/>
    <x v="36"/>
    <n v="0.6"/>
    <n v="0.66666666666666663"/>
    <n v="0.4"/>
    <n v="4.7812216753704445E-5"/>
    <x v="0"/>
    <x v="0"/>
    <s v="Retail"/>
    <s v="STKEVON"/>
    <n v="73"/>
    <n v="90"/>
    <n v="17"/>
  </r>
  <r>
    <x v="10"/>
    <x v="93"/>
    <x v="0"/>
    <x v="131"/>
    <n v="2.2659438094426456E-5"/>
    <n v="5"/>
    <n v="2"/>
    <n v="3"/>
    <n v="1.2000000000000002"/>
    <n v="1.7999999999999998"/>
    <x v="2"/>
    <n v="0.89999999999999991"/>
    <x v="36"/>
    <n v="0.6"/>
    <n v="0.66666666666666663"/>
    <n v="0.4"/>
    <n v="4.7812216753704445E-5"/>
    <x v="0"/>
    <x v="0"/>
    <s v="Retail"/>
    <s v="STKEVON"/>
    <n v="73"/>
    <n v="90"/>
    <n v="17"/>
  </r>
  <r>
    <x v="10"/>
    <x v="94"/>
    <x v="3"/>
    <x v="132"/>
    <n v="2.5378570665757634E-4"/>
    <n v="56"/>
    <n v="47.175000000000004"/>
    <n v="8.8250000000000028"/>
    <n v="3.5300000000000011"/>
    <n v="5.2950000000000017"/>
    <x v="26"/>
    <n v="0.11224165341812403"/>
    <x v="27"/>
    <n v="0.15758928571428577"/>
    <n v="5.3456090651558057"/>
    <n v="0.84241071428571435"/>
    <n v="1.4064760428381394E-4"/>
    <x v="4"/>
    <x v="3"/>
    <s v="Retail"/>
    <s v="STKEVON"/>
    <n v="73"/>
    <n v="90"/>
    <n v="17"/>
  </r>
  <r>
    <x v="10"/>
    <x v="94"/>
    <x v="3"/>
    <x v="133"/>
    <n v="1.4502040380432932E-4"/>
    <n v="32"/>
    <n v="28.675000000000001"/>
    <n v="3.3249999999999993"/>
    <n v="1.3299999999999998"/>
    <n v="1.9949999999999994"/>
    <x v="79"/>
    <n v="6.9572798605056649E-2"/>
    <x v="73"/>
    <n v="0.10390624999999998"/>
    <n v="8.6240601503759411"/>
    <n v="0.89609375000000002"/>
    <n v="5.2991873568689081E-5"/>
    <x v="4"/>
    <x v="3"/>
    <s v="Retail"/>
    <s v="STKEVON"/>
    <n v="73"/>
    <n v="90"/>
    <n v="17"/>
  </r>
  <r>
    <x v="10"/>
    <x v="95"/>
    <x v="0"/>
    <x v="134"/>
    <n v="2.2659438094426456E-5"/>
    <n v="5"/>
    <n v="2"/>
    <n v="3"/>
    <n v="1.2000000000000002"/>
    <n v="1.7999999999999998"/>
    <x v="2"/>
    <n v="0.89999999999999991"/>
    <x v="36"/>
    <n v="0.6"/>
    <n v="0.66666666666666663"/>
    <n v="0.4"/>
    <n v="4.7812216753704445E-5"/>
    <x v="0"/>
    <x v="0"/>
    <s v="Retail"/>
    <s v="STKEVON"/>
    <n v="73"/>
    <n v="90"/>
    <n v="17"/>
  </r>
  <r>
    <x v="10"/>
    <x v="96"/>
    <x v="4"/>
    <x v="135"/>
    <n v="6.2086860378728495E-3"/>
    <n v="1370"/>
    <n v="1199"/>
    <n v="171"/>
    <n v="68.400000000000006"/>
    <n v="102.6"/>
    <x v="80"/>
    <n v="8.5571309424520431E-2"/>
    <x v="74"/>
    <n v="0.12481751824817518"/>
    <n v="7.0116959064327489"/>
    <n v="0.87518248175182478"/>
    <n v="2.7252963549611532E-3"/>
    <x v="1"/>
    <x v="4"/>
    <s v="Retail"/>
    <s v="STKEVON"/>
    <n v="73"/>
    <n v="90"/>
    <n v="17"/>
  </r>
  <r>
    <x v="10"/>
    <x v="97"/>
    <x v="3"/>
    <x v="136"/>
    <n v="2.5378570665757634E-4"/>
    <n v="56"/>
    <n v="47.175000000000004"/>
    <n v="8.8250000000000028"/>
    <n v="3.5300000000000011"/>
    <n v="5.2950000000000017"/>
    <x v="26"/>
    <n v="0.11224165341812403"/>
    <x v="27"/>
    <n v="0.15758928571428577"/>
    <n v="5.3456090651558057"/>
    <n v="0.84241071428571435"/>
    <n v="1.4064760428381394E-4"/>
    <x v="4"/>
    <x v="3"/>
    <s v="Retail"/>
    <s v="STKEVON"/>
    <n v="73"/>
    <n v="90"/>
    <n v="17"/>
  </r>
  <r>
    <x v="10"/>
    <x v="98"/>
    <x v="3"/>
    <x v="137"/>
    <n v="1.586160666609852E-4"/>
    <n v="35"/>
    <n v="30.62"/>
    <n v="4.379999999999999"/>
    <n v="1.7519999999999998"/>
    <n v="2.6279999999999992"/>
    <x v="81"/>
    <n v="8.5826257348138438E-2"/>
    <x v="8"/>
    <n v="0.12514285714285711"/>
    <n v="6.9908675799086772"/>
    <n v="0.87485714285714289"/>
    <n v="6.9805836460408479E-5"/>
    <x v="5"/>
    <x v="3"/>
    <s v="Retail"/>
    <s v="STKEVON"/>
    <n v="73"/>
    <n v="90"/>
    <n v="17"/>
  </r>
  <r>
    <x v="10"/>
    <x v="26"/>
    <x v="3"/>
    <x v="138"/>
    <n v="1.3595662856655876E-4"/>
    <n v="30"/>
    <n v="27.25"/>
    <n v="2.75"/>
    <n v="1.1000000000000001"/>
    <n v="1.65"/>
    <x v="82"/>
    <n v="6.0550458715596327E-2"/>
    <x v="75"/>
    <n v="9.166666666666666E-2"/>
    <n v="9.9090909090909083"/>
    <n v="0.90833333333333333"/>
    <n v="4.3827865357562408E-5"/>
    <x v="5"/>
    <x v="3"/>
    <s v="Retail"/>
    <s v="STKEVON"/>
    <n v="73"/>
    <n v="90"/>
    <n v="17"/>
  </r>
  <r>
    <x v="10"/>
    <x v="26"/>
    <x v="3"/>
    <x v="139"/>
    <n v="1.0423341523436171E-4"/>
    <n v="23"/>
    <n v="21"/>
    <n v="2"/>
    <n v="0.8"/>
    <n v="1.2"/>
    <x v="83"/>
    <n v="5.7142857142857141E-2"/>
    <x v="66"/>
    <n v="8.6956521739130432E-2"/>
    <n v="10.5"/>
    <n v="0.91304347826086951"/>
    <n v="3.1874811169136296E-5"/>
    <x v="5"/>
    <x v="3"/>
    <s v="Retail"/>
    <s v="STKEVON"/>
    <n v="73"/>
    <n v="90"/>
    <n v="17"/>
  </r>
  <r>
    <x v="10"/>
    <x v="99"/>
    <x v="2"/>
    <x v="140"/>
    <n v="2.2659438094426457E-4"/>
    <n v="50"/>
    <n v="15"/>
    <n v="35"/>
    <n v="14"/>
    <n v="21"/>
    <x v="12"/>
    <n v="1.4"/>
    <x v="76"/>
    <n v="0.7"/>
    <n v="0.42857142857142855"/>
    <n v="0.3"/>
    <n v="5.5780919545988519E-4"/>
    <x v="3"/>
    <x v="2"/>
    <s v="Retail"/>
    <s v="STKEVON"/>
    <n v="73"/>
    <n v="90"/>
    <n v="17"/>
  </r>
  <r>
    <x v="10"/>
    <x v="100"/>
    <x v="0"/>
    <x v="141"/>
    <n v="9.0637752377705825E-6"/>
    <n v="2"/>
    <n v="1"/>
    <n v="1"/>
    <n v="0.4"/>
    <n v="0.6"/>
    <x v="57"/>
    <n v="0.6"/>
    <x v="77"/>
    <n v="0.5"/>
    <n v="1"/>
    <n v="0.5"/>
    <n v="1.5937405584568148E-5"/>
    <x v="0"/>
    <x v="0"/>
    <s v="Retail"/>
    <s v="STKEVON"/>
    <n v="73"/>
    <n v="90"/>
    <n v="17"/>
  </r>
  <r>
    <x v="10"/>
    <x v="101"/>
    <x v="3"/>
    <x v="142"/>
    <n v="3.5801912189193801E-4"/>
    <n v="79"/>
    <n v="66.600000000000009"/>
    <n v="12.400000000000006"/>
    <n v="4.9600000000000026"/>
    <n v="7.4400000000000031"/>
    <x v="84"/>
    <n v="0.11171171171171174"/>
    <x v="78"/>
    <n v="0.15696202531645576"/>
    <n v="5.3709677419354822"/>
    <n v="0.84303797468354447"/>
    <n v="1.9762382924864514E-4"/>
    <x v="4"/>
    <x v="3"/>
    <s v="Retail"/>
    <s v="STKEVON"/>
    <n v="73"/>
    <n v="90"/>
    <n v="17"/>
  </r>
  <r>
    <x v="10"/>
    <x v="102"/>
    <x v="3"/>
    <x v="143"/>
    <n v="4.3052932379410272E-4"/>
    <n v="95"/>
    <n v="83.475000000000009"/>
    <n v="11.525000000000006"/>
    <n v="4.6100000000000021"/>
    <n v="6.9150000000000036"/>
    <x v="85"/>
    <n v="8.2839173405211172E-2"/>
    <x v="79"/>
    <n v="0.12131578947368427"/>
    <n v="7.2429501084598673"/>
    <n v="0.87868421052631585"/>
    <n v="1.8367859936214799E-4"/>
    <x v="4"/>
    <x v="3"/>
    <s v="Retail"/>
    <s v="STKEVON"/>
    <n v="73"/>
    <n v="90"/>
    <n v="17"/>
  </r>
  <r>
    <x v="10"/>
    <x v="2"/>
    <x v="0"/>
    <x v="144"/>
    <n v="4.5318876188852913E-5"/>
    <n v="10"/>
    <n v="6"/>
    <n v="4"/>
    <n v="1.6"/>
    <n v="2.4"/>
    <x v="5"/>
    <n v="0.39999999999999997"/>
    <x v="21"/>
    <n v="0.4"/>
    <n v="1.5"/>
    <n v="0.6"/>
    <n v="6.3749622338272593E-5"/>
    <x v="0"/>
    <x v="0"/>
    <s v="Retail"/>
    <s v="STKEVON"/>
    <n v="73"/>
    <n v="90"/>
    <n v="17"/>
  </r>
  <r>
    <x v="11"/>
    <x v="7"/>
    <x v="3"/>
    <x v="145"/>
    <n v="4.5318876188852914E-4"/>
    <n v="100"/>
    <n v="75.14"/>
    <n v="24.86"/>
    <n v="9.9440000000000008"/>
    <n v="14.915999999999999"/>
    <x v="76"/>
    <n v="0.19850944902848014"/>
    <x v="71"/>
    <n v="0.24859999999999999"/>
    <n v="3.0225261464199518"/>
    <n v="0.75139999999999996"/>
    <n v="3.9620390283236413E-4"/>
    <x v="5"/>
    <x v="3"/>
    <s v="Retail"/>
    <s v="STKEVON"/>
    <n v="72"/>
    <n v="84"/>
    <n v="12"/>
  </r>
  <r>
    <x v="11"/>
    <x v="7"/>
    <x v="3"/>
    <x v="146"/>
    <n v="4.5318876188852914E-4"/>
    <n v="100"/>
    <n v="75.14"/>
    <n v="24.86"/>
    <n v="9.9440000000000008"/>
    <n v="14.915999999999999"/>
    <x v="76"/>
    <n v="0.19850944902848014"/>
    <x v="71"/>
    <n v="0.24859999999999999"/>
    <n v="3.0225261464199518"/>
    <n v="0.75139999999999996"/>
    <n v="3.9620390283236413E-4"/>
    <x v="5"/>
    <x v="3"/>
    <s v="Retail"/>
    <s v="STKEVON"/>
    <n v="72"/>
    <n v="84"/>
    <n v="12"/>
  </r>
  <r>
    <x v="11"/>
    <x v="7"/>
    <x v="3"/>
    <x v="147"/>
    <n v="4.5318876188852914E-4"/>
    <n v="100"/>
    <n v="75.14"/>
    <n v="24.86"/>
    <n v="9.9440000000000008"/>
    <n v="14.915999999999999"/>
    <x v="76"/>
    <n v="0.19850944902848014"/>
    <x v="71"/>
    <n v="0.24859999999999999"/>
    <n v="3.0225261464199518"/>
    <n v="0.75139999999999996"/>
    <n v="3.9620390283236413E-4"/>
    <x v="5"/>
    <x v="3"/>
    <s v="Retail"/>
    <s v="STKEVON"/>
    <n v="72"/>
    <n v="84"/>
    <n v="12"/>
  </r>
  <r>
    <x v="11"/>
    <x v="33"/>
    <x v="3"/>
    <x v="148"/>
    <n v="2.3565815618203516E-4"/>
    <n v="52"/>
    <n v="47.25"/>
    <n v="4.75"/>
    <n v="1.9000000000000001"/>
    <n v="2.8499999999999996"/>
    <x v="86"/>
    <n v="6.0317460317460311E-2"/>
    <x v="80"/>
    <n v="9.1346153846153841E-2"/>
    <n v="9.9473684210526319"/>
    <n v="0.90865384615384615"/>
    <n v="7.5702676526698704E-5"/>
    <x v="7"/>
    <x v="3"/>
    <s v="Retail"/>
    <s v="STKEVON"/>
    <n v="72"/>
    <n v="84"/>
    <n v="12"/>
  </r>
  <r>
    <x v="11"/>
    <x v="103"/>
    <x v="2"/>
    <x v="149"/>
    <n v="4.5318876188852914E-4"/>
    <n v="100"/>
    <n v="50"/>
    <n v="50"/>
    <n v="20"/>
    <n v="30"/>
    <x v="57"/>
    <n v="0.6"/>
    <x v="9"/>
    <n v="0.5"/>
    <n v="1"/>
    <n v="0.5"/>
    <n v="7.9687027922840741E-4"/>
    <x v="3"/>
    <x v="2"/>
    <s v="Retail"/>
    <s v="STKEVON"/>
    <n v="72"/>
    <n v="84"/>
    <n v="12"/>
  </r>
  <r>
    <x v="11"/>
    <x v="104"/>
    <x v="4"/>
    <x v="150"/>
    <n v="1.5635012285154257E-3"/>
    <n v="345"/>
    <n v="199"/>
    <n v="146"/>
    <n v="58.400000000000006"/>
    <n v="87.6"/>
    <x v="87"/>
    <n v="0.4402010050251256"/>
    <x v="81"/>
    <n v="0.42318840579710143"/>
    <n v="1.3630136986301369"/>
    <n v="0.57681159420289851"/>
    <n v="2.3268612153469494E-3"/>
    <x v="6"/>
    <x v="4"/>
    <s v="Retail"/>
    <s v="STKEVON"/>
    <n v="72"/>
    <n v="84"/>
    <n v="12"/>
  </r>
  <r>
    <x v="11"/>
    <x v="105"/>
    <x v="0"/>
    <x v="151"/>
    <n v="9.0637752377705825E-5"/>
    <n v="20"/>
    <n v="5"/>
    <n v="15"/>
    <n v="6"/>
    <n v="9"/>
    <x v="64"/>
    <n v="1.8"/>
    <x v="11"/>
    <n v="0.75"/>
    <n v="0.33333333333333331"/>
    <n v="0.25"/>
    <n v="2.3906108376852222E-4"/>
    <x v="0"/>
    <x v="0"/>
    <s v="Retail"/>
    <s v="STKEVON"/>
    <n v="72"/>
    <n v="84"/>
    <n v="12"/>
  </r>
  <r>
    <x v="11"/>
    <x v="106"/>
    <x v="0"/>
    <x v="152"/>
    <n v="4.5318876188852913E-5"/>
    <n v="10"/>
    <n v="5"/>
    <n v="5"/>
    <n v="2"/>
    <n v="3"/>
    <x v="57"/>
    <n v="0.6"/>
    <x v="10"/>
    <n v="0.5"/>
    <n v="1"/>
    <n v="0.5"/>
    <n v="7.9687027922840741E-5"/>
    <x v="0"/>
    <x v="0"/>
    <s v="Retail"/>
    <s v="STKEVON"/>
    <n v="72"/>
    <n v="84"/>
    <n v="12"/>
  </r>
  <r>
    <x v="11"/>
    <x v="59"/>
    <x v="1"/>
    <x v="153"/>
    <n v="4.5318876188852913E-5"/>
    <n v="10"/>
    <n v="0"/>
    <n v="10"/>
    <n v="4"/>
    <n v="6"/>
    <x v="3"/>
    <e v="#DIV/0!"/>
    <x v="50"/>
    <n v="1"/>
    <n v="0"/>
    <n v="0"/>
    <n v="1.5937405584568148E-4"/>
    <x v="1"/>
    <x v="1"/>
    <s v="Retail"/>
    <s v="STKEVON"/>
    <n v="72"/>
    <n v="84"/>
    <n v="12"/>
  </r>
  <r>
    <x v="11"/>
    <x v="98"/>
    <x v="3"/>
    <x v="154"/>
    <n v="9.516963999659112E-5"/>
    <n v="21"/>
    <n v="17.62"/>
    <n v="3.379999999999999"/>
    <n v="1.3519999999999996"/>
    <n v="2.0279999999999996"/>
    <x v="41"/>
    <n v="0.11509648127128261"/>
    <x v="18"/>
    <n v="0.1609523809523809"/>
    <n v="5.2130177514792919"/>
    <n v="0.83904761904761904"/>
    <n v="5.3868430875840324E-5"/>
    <x v="5"/>
    <x v="3"/>
    <s v="Retail"/>
    <s v="STKEVON"/>
    <n v="72"/>
    <n v="84"/>
    <n v="12"/>
  </r>
  <r>
    <x v="11"/>
    <x v="98"/>
    <x v="3"/>
    <x v="155"/>
    <n v="1.3595662856655876E-4"/>
    <n v="30"/>
    <n v="26.62"/>
    <n v="3.379999999999999"/>
    <n v="1.3519999999999996"/>
    <n v="2.0279999999999996"/>
    <x v="88"/>
    <n v="7.6183320811419972E-2"/>
    <x v="18"/>
    <n v="0.11266666666666664"/>
    <n v="7.8757396449704169"/>
    <n v="0.88733333333333342"/>
    <n v="5.3868430875840324E-5"/>
    <x v="5"/>
    <x v="3"/>
    <s v="Retail"/>
    <s v="STKEVON"/>
    <n v="72"/>
    <n v="84"/>
    <n v="12"/>
  </r>
  <r>
    <x v="11"/>
    <x v="26"/>
    <x v="3"/>
    <x v="156"/>
    <n v="1.4048851618544403E-4"/>
    <n v="31"/>
    <n v="27.62"/>
    <n v="3.379999999999999"/>
    <n v="1.3519999999999996"/>
    <n v="2.0279999999999996"/>
    <x v="17"/>
    <n v="7.3425054308472099E-2"/>
    <x v="18"/>
    <n v="0.10903225806451609"/>
    <n v="8.1715976331360967"/>
    <n v="0.89096774193548389"/>
    <n v="5.3868430875840324E-5"/>
    <x v="5"/>
    <x v="3"/>
    <s v="Retail"/>
    <s v="STKEVON"/>
    <n v="72"/>
    <n v="84"/>
    <n v="12"/>
  </r>
  <r>
    <x v="11"/>
    <x v="59"/>
    <x v="1"/>
    <x v="157"/>
    <n v="4.5318876188852913E-5"/>
    <n v="10"/>
    <n v="0"/>
    <n v="10"/>
    <n v="4"/>
    <n v="6"/>
    <x v="3"/>
    <e v="#DIV/0!"/>
    <x v="50"/>
    <n v="1"/>
    <n v="0"/>
    <n v="0"/>
    <n v="1.5937405584568148E-4"/>
    <x v="1"/>
    <x v="1"/>
    <s v="Retail"/>
    <s v="STKEVON"/>
    <n v="72"/>
    <n v="84"/>
    <n v="12"/>
  </r>
  <r>
    <x v="12"/>
    <x v="66"/>
    <x v="3"/>
    <x v="158"/>
    <n v="9.516963999659112E-5"/>
    <n v="21"/>
    <n v="17.62"/>
    <n v="3.379999999999999"/>
    <n v="1.3519999999999996"/>
    <n v="2.0279999999999996"/>
    <x v="41"/>
    <n v="0.11509648127128261"/>
    <x v="18"/>
    <n v="0.1609523809523809"/>
    <n v="5.2130177514792919"/>
    <n v="0.83904761904761904"/>
    <n v="5.3868430875840324E-5"/>
    <x v="5"/>
    <x v="3"/>
    <s v="Retail"/>
    <s v="STKEVON"/>
    <n v="66"/>
    <n v="79"/>
    <n v="13"/>
  </r>
  <r>
    <x v="12"/>
    <x v="66"/>
    <x v="3"/>
    <x v="159"/>
    <n v="1.1329719047213228E-4"/>
    <n v="25"/>
    <n v="21.62"/>
    <n v="7.379999999999999"/>
    <n v="2.952"/>
    <n v="4.427999999999999"/>
    <x v="89"/>
    <n v="0.20481036077705822"/>
    <x v="82"/>
    <n v="0.29519999999999996"/>
    <n v="2.9295392953929547"/>
    <n v="0.86480000000000001"/>
    <n v="1.1761805321411291E-4"/>
    <x v="5"/>
    <x v="3"/>
    <s v="Retail"/>
    <s v="STKEVON"/>
    <n v="66"/>
    <n v="79"/>
    <n v="13"/>
  </r>
  <r>
    <x v="12"/>
    <x v="0"/>
    <x v="0"/>
    <x v="160"/>
    <n v="9.0637752377705825E-5"/>
    <n v="20"/>
    <n v="6"/>
    <n v="14"/>
    <n v="5.6000000000000005"/>
    <n v="8.3999999999999986"/>
    <x v="12"/>
    <n v="1.3999999999999997"/>
    <x v="60"/>
    <n v="0.7"/>
    <n v="0.42857142857142855"/>
    <n v="0.3"/>
    <n v="2.2312367818395407E-4"/>
    <x v="0"/>
    <x v="0"/>
    <s v="Retail"/>
    <s v="STKEVON"/>
    <n v="66"/>
    <n v="79"/>
    <n v="13"/>
  </r>
  <r>
    <x v="12"/>
    <x v="107"/>
    <x v="3"/>
    <x v="161"/>
    <n v="6.2540049140617023E-4"/>
    <n v="138"/>
    <n v="119.52"/>
    <n v="18.480000000000004"/>
    <n v="7.3920000000000021"/>
    <n v="11.088000000000001"/>
    <x v="90"/>
    <n v="9.2771084337349402E-2"/>
    <x v="83"/>
    <n v="0.13391304347826088"/>
    <n v="6.4675324675324664"/>
    <n v="0.86608695652173906"/>
    <n v="2.9452325520281942E-4"/>
    <x v="5"/>
    <x v="3"/>
    <s v="Retail"/>
    <s v="STKEVON"/>
    <n v="66"/>
    <n v="79"/>
    <n v="13"/>
  </r>
  <r>
    <x v="12"/>
    <x v="108"/>
    <x v="0"/>
    <x v="162"/>
    <n v="2.7191325713311752E-4"/>
    <n v="60"/>
    <n v="20"/>
    <n v="40"/>
    <n v="16"/>
    <n v="24"/>
    <x v="77"/>
    <n v="1.2"/>
    <x v="72"/>
    <n v="0.66666666666666663"/>
    <n v="0.5"/>
    <n v="0.33333333333333331"/>
    <n v="6.3749622338272593E-4"/>
    <x v="3"/>
    <x v="0"/>
    <s v="Retail"/>
    <s v="STKEVON"/>
    <n v="66"/>
    <n v="79"/>
    <n v="13"/>
  </r>
  <r>
    <x v="12"/>
    <x v="0"/>
    <x v="0"/>
    <x v="163"/>
    <n v="3.625510095108233E-5"/>
    <n v="8"/>
    <n v="3"/>
    <n v="5"/>
    <n v="2"/>
    <n v="3"/>
    <x v="91"/>
    <n v="1"/>
    <x v="10"/>
    <n v="0.625"/>
    <n v="0.6"/>
    <n v="0.375"/>
    <n v="7.9687027922840741E-5"/>
    <x v="0"/>
    <x v="0"/>
    <s v="Retail"/>
    <s v="STKEVON"/>
    <n v="66"/>
    <n v="79"/>
    <n v="13"/>
  </r>
  <r>
    <x v="12"/>
    <x v="109"/>
    <x v="1"/>
    <x v="164"/>
    <n v="2.7191325713311752E-4"/>
    <n v="60"/>
    <n v="20"/>
    <n v="40"/>
    <n v="16"/>
    <n v="24"/>
    <x v="77"/>
    <n v="1.2"/>
    <x v="72"/>
    <n v="0.66666666666666663"/>
    <n v="0.5"/>
    <n v="0.33333333333333331"/>
    <n v="6.3749622338272593E-4"/>
    <x v="1"/>
    <x v="1"/>
    <s v="Retail"/>
    <s v="STKEVON"/>
    <n v="66"/>
    <n v="79"/>
    <n v="13"/>
  </r>
  <r>
    <x v="12"/>
    <x v="41"/>
    <x v="3"/>
    <x v="165"/>
    <n v="1.586160666609852E-4"/>
    <n v="35"/>
    <n v="31.62"/>
    <n v="3.379999999999999"/>
    <n v="1.3519999999999996"/>
    <n v="2.0279999999999996"/>
    <x v="92"/>
    <n v="6.4136622390891823E-2"/>
    <x v="18"/>
    <n v="9.6571428571428544E-2"/>
    <n v="9.3550295857988193"/>
    <n v="0.90342857142857147"/>
    <n v="5.3868430875840324E-5"/>
    <x v="5"/>
    <x v="3"/>
    <s v="Retail"/>
    <s v="STKEVON"/>
    <n v="66"/>
    <n v="79"/>
    <n v="13"/>
  </r>
  <r>
    <x v="12"/>
    <x v="110"/>
    <x v="2"/>
    <x v="166"/>
    <n v="4.5318876188852913E-5"/>
    <n v="10"/>
    <n v="0"/>
    <n v="10"/>
    <n v="4"/>
    <n v="6"/>
    <x v="3"/>
    <e v="#DIV/0!"/>
    <x v="50"/>
    <n v="1"/>
    <n v="0"/>
    <n v="0"/>
    <n v="1.5937405584568148E-4"/>
    <x v="2"/>
    <x v="2"/>
    <s v="Retail"/>
    <s v="STKEVON"/>
    <n v="66"/>
    <n v="79"/>
    <n v="13"/>
  </r>
  <r>
    <x v="13"/>
    <x v="111"/>
    <x v="3"/>
    <x v="167"/>
    <n v="4.1693366093744684E-4"/>
    <n v="92"/>
    <n v="18.22"/>
    <n v="73.78"/>
    <n v="29.512"/>
    <n v="44.268000000000001"/>
    <x v="93"/>
    <n v="2.429637760702525"/>
    <x v="84"/>
    <n v="0.80195652173913046"/>
    <n v="0.24695039306044997"/>
    <n v="0.19804347826086954"/>
    <n v="1.175861784029438E-3"/>
    <x v="12"/>
    <x v="3"/>
    <s v="Retail"/>
    <s v="STKEVON"/>
    <n v="66"/>
    <n v="81"/>
    <n v="15"/>
  </r>
  <r>
    <x v="13"/>
    <x v="112"/>
    <x v="3"/>
    <x v="168"/>
    <n v="2.0393494284983812E-4"/>
    <n v="45"/>
    <n v="21.75"/>
    <n v="23.25"/>
    <n v="9.3000000000000007"/>
    <n v="13.95"/>
    <x v="94"/>
    <n v="0.64137931034482754"/>
    <x v="85"/>
    <n v="0.51666666666666672"/>
    <n v="0.93548387096774188"/>
    <n v="0.48333333333333334"/>
    <n v="3.7054467984120942E-4"/>
    <x v="12"/>
    <x v="3"/>
    <s v="Retail"/>
    <s v="STKEVON"/>
    <n v="66"/>
    <n v="81"/>
    <n v="15"/>
  </r>
  <r>
    <x v="13"/>
    <x v="52"/>
    <x v="3"/>
    <x v="169"/>
    <n v="2.4925381903869104E-4"/>
    <n v="55"/>
    <n v="46.25"/>
    <n v="8.75"/>
    <n v="3.5"/>
    <n v="5.25"/>
    <x v="39"/>
    <n v="0.11351351351351352"/>
    <x v="86"/>
    <n v="0.15909090909090909"/>
    <n v="5.2857142857142856"/>
    <n v="0.84090909090909094"/>
    <n v="1.394522988649713E-4"/>
    <x v="4"/>
    <x v="3"/>
    <s v="Retail"/>
    <s v="STKEVON"/>
    <n v="66"/>
    <n v="81"/>
    <n v="15"/>
  </r>
  <r>
    <x v="13"/>
    <x v="113"/>
    <x v="4"/>
    <x v="170"/>
    <n v="4.373271552224306E-3"/>
    <n v="965"/>
    <n v="904"/>
    <n v="61"/>
    <n v="24.400000000000002"/>
    <n v="36.599999999999994"/>
    <x v="95"/>
    <n v="4.0486725663716805E-2"/>
    <x v="87"/>
    <n v="6.3212435233160627E-2"/>
    <n v="14.819672131147541"/>
    <n v="0.93678756476683933"/>
    <n v="9.7218174065865704E-4"/>
    <x v="1"/>
    <x v="4"/>
    <s v="Retail"/>
    <s v="STKEVON"/>
    <n v="66"/>
    <n v="81"/>
    <n v="15"/>
  </r>
  <r>
    <x v="13"/>
    <x v="21"/>
    <x v="3"/>
    <x v="171"/>
    <n v="5.5289028950400551E-4"/>
    <n v="122"/>
    <n v="90.52"/>
    <n v="31.480000000000004"/>
    <n v="12.592000000000002"/>
    <n v="18.888000000000002"/>
    <x v="96"/>
    <n v="0.20866106937693329"/>
    <x v="88"/>
    <n v="0.25803278688524595"/>
    <n v="2.8754764930114352"/>
    <n v="0.74196721311475411"/>
    <n v="5.017095278022054E-4"/>
    <x v="5"/>
    <x v="3"/>
    <s v="Retail"/>
    <s v="STKEVON"/>
    <n v="66"/>
    <n v="81"/>
    <n v="15"/>
  </r>
  <r>
    <x v="13"/>
    <x v="33"/>
    <x v="3"/>
    <x v="172"/>
    <n v="4.894438628396115E-4"/>
    <n v="108"/>
    <n v="95"/>
    <n v="13"/>
    <n v="5.2"/>
    <n v="7.8"/>
    <x v="97"/>
    <n v="8.2105263157894737E-2"/>
    <x v="61"/>
    <n v="0.12037037037037036"/>
    <n v="7.3076923076923075"/>
    <n v="0.87962962962962965"/>
    <n v="2.0718627259938593E-4"/>
    <x v="7"/>
    <x v="3"/>
    <s v="Retail"/>
    <s v="STKEVON"/>
    <n v="66"/>
    <n v="81"/>
    <n v="15"/>
  </r>
  <r>
    <x v="13"/>
    <x v="114"/>
    <x v="3"/>
    <x v="173"/>
    <n v="9.516963999659112E-5"/>
    <n v="21"/>
    <n v="19"/>
    <n v="2"/>
    <n v="0.8"/>
    <n v="1.2"/>
    <x v="98"/>
    <n v="6.3157894736842107E-2"/>
    <x v="66"/>
    <n v="9.5238095238095233E-2"/>
    <n v="9.5"/>
    <n v="0.90476190476190477"/>
    <n v="3.1874811169136296E-5"/>
    <x v="4"/>
    <x v="3"/>
    <s v="Retail"/>
    <s v="STKEVON"/>
    <n v="66"/>
    <n v="81"/>
    <n v="15"/>
  </r>
  <r>
    <x v="13"/>
    <x v="108"/>
    <x v="2"/>
    <x v="174"/>
    <n v="1.8127550475541165E-4"/>
    <n v="40"/>
    <n v="20"/>
    <n v="20"/>
    <n v="8"/>
    <n v="12"/>
    <x v="57"/>
    <n v="0.6"/>
    <x v="0"/>
    <n v="0.5"/>
    <n v="1"/>
    <n v="0.5"/>
    <n v="3.1874811169136296E-4"/>
    <x v="3"/>
    <x v="2"/>
    <s v="Retail"/>
    <s v="STKWAN"/>
    <n v="66"/>
    <n v="81"/>
    <n v="15"/>
  </r>
  <r>
    <x v="13"/>
    <x v="0"/>
    <x v="0"/>
    <x v="175"/>
    <n v="2.2659438094426456E-5"/>
    <n v="5"/>
    <n v="2"/>
    <n v="3"/>
    <n v="1.2000000000000002"/>
    <n v="1.7999999999999998"/>
    <x v="2"/>
    <n v="0.89999999999999991"/>
    <x v="36"/>
    <n v="0.6"/>
    <n v="0.66666666666666663"/>
    <n v="0.4"/>
    <n v="4.7812216753704445E-5"/>
    <x v="0"/>
    <x v="0"/>
    <s v="Retail"/>
    <s v="STKWAN"/>
    <n v="66"/>
    <n v="81"/>
    <n v="15"/>
  </r>
  <r>
    <x v="13"/>
    <x v="72"/>
    <x v="3"/>
    <x v="176"/>
    <n v="2.3112626856314986E-4"/>
    <n v="51"/>
    <n v="44.519999999999996"/>
    <n v="6.4799999999999969"/>
    <n v="2.5919999999999987"/>
    <n v="3.8879999999999981"/>
    <x v="99"/>
    <n v="8.7331536388140132E-2"/>
    <x v="89"/>
    <n v="0.1270588235294117"/>
    <n v="6.8703703703703729"/>
    <n v="0.87294117647058811"/>
    <n v="1.0327438818800155E-4"/>
    <x v="5"/>
    <x v="3"/>
    <s v="Retail"/>
    <s v="STKWAN"/>
    <n v="66"/>
    <n v="81"/>
    <n v="15"/>
  </r>
  <r>
    <x v="13"/>
    <x v="115"/>
    <x v="3"/>
    <x v="177"/>
    <n v="1.631479542798705E-4"/>
    <n v="36"/>
    <n v="28.2"/>
    <n v="7.8000000000000007"/>
    <n v="3.1200000000000006"/>
    <n v="4.68"/>
    <x v="100"/>
    <n v="0.16595744680851063"/>
    <x v="90"/>
    <n v="0.21666666666666667"/>
    <n v="3.615384615384615"/>
    <n v="0.78333333333333333"/>
    <n v="1.2431176355963156E-4"/>
    <x v="5"/>
    <x v="3"/>
    <s v="Retail"/>
    <s v="STKEVON"/>
    <n v="66"/>
    <n v="81"/>
    <n v="15"/>
  </r>
  <r>
    <x v="13"/>
    <x v="116"/>
    <x v="3"/>
    <x v="178"/>
    <n v="9.0637752377705828E-4"/>
    <n v="200"/>
    <n v="75"/>
    <n v="125"/>
    <n v="50"/>
    <n v="75"/>
    <x v="91"/>
    <n v="1"/>
    <x v="91"/>
    <n v="0.625"/>
    <n v="0.6"/>
    <n v="0.375"/>
    <n v="1.9921756980710186E-3"/>
    <x v="5"/>
    <x v="3"/>
    <s v="Retail"/>
    <s v="STKEVON"/>
    <n v="66"/>
    <n v="81"/>
    <n v="15"/>
  </r>
  <r>
    <x v="13"/>
    <x v="117"/>
    <x v="2"/>
    <x v="179"/>
    <n v="6.1180482854951434E-4"/>
    <n v="135"/>
    <n v="45"/>
    <n v="90"/>
    <n v="36"/>
    <n v="54"/>
    <x v="77"/>
    <n v="1.2"/>
    <x v="15"/>
    <n v="0.66666666666666663"/>
    <n v="0.5"/>
    <n v="0.33333333333333331"/>
    <n v="1.4343665026111333E-3"/>
    <x v="3"/>
    <x v="2"/>
    <s v="Retail"/>
    <s v="STKWAN"/>
    <n v="66"/>
    <n v="81"/>
    <n v="15"/>
  </r>
  <r>
    <x v="14"/>
    <x v="118"/>
    <x v="0"/>
    <x v="180"/>
    <n v="4.5318876188852913E-5"/>
    <n v="10"/>
    <n v="3"/>
    <n v="7"/>
    <n v="2.8000000000000003"/>
    <n v="4.1999999999999993"/>
    <x v="12"/>
    <n v="1.3999999999999997"/>
    <x v="12"/>
    <n v="0.7"/>
    <n v="0.42857142857142855"/>
    <n v="0.3"/>
    <n v="1.1156183909197704E-4"/>
    <x v="0"/>
    <x v="0"/>
    <s v="Retail"/>
    <s v="STKWAN"/>
    <n v="68"/>
    <n v="82"/>
    <n v="14"/>
  </r>
  <r>
    <x v="14"/>
    <x v="119"/>
    <x v="3"/>
    <x v="181"/>
    <n v="2.3112626856314986E-4"/>
    <n v="51"/>
    <n v="12.5"/>
    <n v="38.5"/>
    <n v="15.4"/>
    <n v="23.1"/>
    <x v="101"/>
    <n v="1.8480000000000001"/>
    <x v="92"/>
    <n v="0.75490196078431371"/>
    <n v="0.32467532467532467"/>
    <n v="0.24509803921568626"/>
    <n v="6.1359011500587365E-4"/>
    <x v="12"/>
    <x v="3"/>
    <s v="Retail"/>
    <s v="STKWAN"/>
    <n v="68"/>
    <n v="82"/>
    <n v="14"/>
  </r>
  <r>
    <x v="14"/>
    <x v="120"/>
    <x v="3"/>
    <x v="182"/>
    <n v="6.5259181711948199E-4"/>
    <n v="144"/>
    <n v="121"/>
    <n v="23"/>
    <n v="9.2000000000000011"/>
    <n v="13.799999999999999"/>
    <x v="102"/>
    <n v="0.1140495867768595"/>
    <x v="93"/>
    <n v="0.15972222222222221"/>
    <n v="5.2608695652173916"/>
    <n v="0.84027777777777779"/>
    <n v="3.6656032844506741E-4"/>
    <x v="4"/>
    <x v="3"/>
    <s v="Retail"/>
    <s v="STKEVON"/>
    <n v="68"/>
    <n v="82"/>
    <n v="14"/>
  </r>
  <r>
    <x v="14"/>
    <x v="121"/>
    <x v="3"/>
    <x v="183"/>
    <n v="2.3112626856314986E-4"/>
    <n v="51"/>
    <n v="46.52"/>
    <n v="4.4799999999999969"/>
    <n v="1.7919999999999989"/>
    <n v="2.6879999999999979"/>
    <x v="103"/>
    <n v="5.7781599312123767E-2"/>
    <x v="25"/>
    <n v="8.7843137254901893E-2"/>
    <n v="10.38392857142858"/>
    <n v="0.91215686274509811"/>
    <n v="7.139957701886525E-5"/>
    <x v="4"/>
    <x v="3"/>
    <s v="Retail"/>
    <s v="STKEVON"/>
    <n v="68"/>
    <n v="82"/>
    <n v="14"/>
  </r>
  <r>
    <x v="14"/>
    <x v="122"/>
    <x v="3"/>
    <x v="184"/>
    <n v="2.8550891998977335E-4"/>
    <n v="63"/>
    <n v="56.52"/>
    <n v="6.4799999999999969"/>
    <n v="2.5919999999999987"/>
    <n v="3.8879999999999981"/>
    <x v="104"/>
    <n v="6.8789808917197409E-2"/>
    <x v="89"/>
    <n v="0.10285714285714281"/>
    <n v="8.7222222222222268"/>
    <n v="0.89714285714285724"/>
    <n v="1.0327438818800155E-4"/>
    <x v="5"/>
    <x v="3"/>
    <s v="Retail"/>
    <s v="STKEVON"/>
    <n v="68"/>
    <n v="82"/>
    <n v="14"/>
  </r>
  <r>
    <x v="14"/>
    <x v="106"/>
    <x v="0"/>
    <x v="185"/>
    <n v="6.7978314283279379E-5"/>
    <n v="15"/>
    <n v="5"/>
    <n v="10"/>
    <n v="4"/>
    <n v="6"/>
    <x v="77"/>
    <n v="1.2"/>
    <x v="50"/>
    <n v="0.66666666666666663"/>
    <n v="0.5"/>
    <n v="0.33333333333333331"/>
    <n v="1.5937405584568148E-4"/>
    <x v="0"/>
    <x v="0"/>
    <s v="Retail"/>
    <s v="STKEVON"/>
    <n v="68"/>
    <n v="82"/>
    <n v="14"/>
  </r>
  <r>
    <x v="14"/>
    <x v="123"/>
    <x v="2"/>
    <x v="186"/>
    <n v="3.1723213332197041E-4"/>
    <n v="70"/>
    <n v="40"/>
    <n v="30"/>
    <n v="12"/>
    <n v="18"/>
    <x v="14"/>
    <n v="0.45"/>
    <x v="53"/>
    <n v="0.42857142857142855"/>
    <n v="1.3333333333333333"/>
    <n v="0.5714285714285714"/>
    <n v="4.7812216753704445E-4"/>
    <x v="3"/>
    <x v="2"/>
    <s v="Retail"/>
    <s v="STKWAN"/>
    <n v="68"/>
    <n v="82"/>
    <n v="14"/>
  </r>
  <r>
    <x v="14"/>
    <x v="0"/>
    <x v="0"/>
    <x v="187"/>
    <n v="4.5318876188852913E-5"/>
    <n v="10"/>
    <n v="3"/>
    <n v="7"/>
    <n v="2.8000000000000003"/>
    <n v="4.1999999999999993"/>
    <x v="12"/>
    <n v="1.3999999999999997"/>
    <x v="12"/>
    <n v="0.7"/>
    <n v="0.42857142857142855"/>
    <n v="0.3"/>
    <n v="1.1156183909197704E-4"/>
    <x v="0"/>
    <x v="0"/>
    <s v="Retail"/>
    <s v="STKWAN"/>
    <n v="68"/>
    <n v="82"/>
    <n v="14"/>
  </r>
  <r>
    <x v="14"/>
    <x v="124"/>
    <x v="2"/>
    <x v="188"/>
    <n v="2.7191325713311752E-4"/>
    <n v="60"/>
    <n v="20"/>
    <n v="40"/>
    <n v="16"/>
    <n v="24"/>
    <x v="77"/>
    <n v="1.2"/>
    <x v="72"/>
    <n v="0.66666666666666663"/>
    <n v="0.5"/>
    <n v="0.33333333333333331"/>
    <n v="6.3749622338272593E-4"/>
    <x v="3"/>
    <x v="2"/>
    <s v="Retail"/>
    <s v="STKWAN"/>
    <n v="68"/>
    <n v="82"/>
    <n v="14"/>
  </r>
  <r>
    <x v="14"/>
    <x v="125"/>
    <x v="0"/>
    <x v="189"/>
    <n v="6.7978314283279379E-5"/>
    <n v="15"/>
    <n v="10"/>
    <n v="5"/>
    <n v="2"/>
    <n v="3"/>
    <x v="73"/>
    <n v="0.3"/>
    <x v="10"/>
    <n v="0.33333333333333331"/>
    <n v="2"/>
    <n v="0.66666666666666663"/>
    <n v="7.9687027922840741E-5"/>
    <x v="13"/>
    <x v="0"/>
    <s v="Retail"/>
    <s v="STKEVON"/>
    <n v="68"/>
    <n v="82"/>
    <n v="14"/>
  </r>
  <r>
    <x v="15"/>
    <x v="1"/>
    <x v="0"/>
    <x v="190"/>
    <n v="4.5318876188852913E-5"/>
    <n v="10"/>
    <n v="3"/>
    <n v="7"/>
    <n v="2.8000000000000003"/>
    <n v="4.1999999999999993"/>
    <x v="12"/>
    <n v="1.3999999999999997"/>
    <x v="12"/>
    <n v="0.7"/>
    <n v="0.42857142857142855"/>
    <n v="0.3"/>
    <n v="1.1156183909197704E-4"/>
    <x v="13"/>
    <x v="0"/>
    <s v="Retail"/>
    <s v="STKEVON"/>
    <n v="66"/>
    <n v="82"/>
    <n v="16"/>
  </r>
  <r>
    <x v="15"/>
    <x v="74"/>
    <x v="1"/>
    <x v="191"/>
    <n v="4.5318876188852913E-5"/>
    <n v="10"/>
    <n v="0"/>
    <n v="10"/>
    <n v="4"/>
    <n v="6"/>
    <x v="3"/>
    <e v="#DIV/0!"/>
    <x v="50"/>
    <n v="1"/>
    <n v="0"/>
    <n v="0"/>
    <n v="1.5937405584568148E-4"/>
    <x v="1"/>
    <x v="1"/>
    <s v="Retail"/>
    <s v="STKEVON"/>
    <n v="66"/>
    <n v="82"/>
    <n v="16"/>
  </r>
  <r>
    <x v="15"/>
    <x v="126"/>
    <x v="1"/>
    <x v="192"/>
    <n v="6.7978314283279379E-5"/>
    <n v="15"/>
    <n v="0"/>
    <n v="15"/>
    <n v="6"/>
    <n v="9"/>
    <x v="3"/>
    <e v="#DIV/0!"/>
    <x v="11"/>
    <n v="1"/>
    <n v="0"/>
    <n v="0"/>
    <n v="2.3906108376852222E-4"/>
    <x v="1"/>
    <x v="1"/>
    <s v="Retail"/>
    <s v="STKEVON"/>
    <n v="66"/>
    <n v="82"/>
    <n v="16"/>
  </r>
  <r>
    <x v="15"/>
    <x v="127"/>
    <x v="4"/>
    <x v="193"/>
    <n v="4.1693366093744685E-3"/>
    <n v="920"/>
    <n v="830"/>
    <n v="90"/>
    <n v="36"/>
    <n v="54"/>
    <x v="105"/>
    <n v="6.5060240963855417E-2"/>
    <x v="15"/>
    <n v="9.7826086956521743E-2"/>
    <n v="9.2222222222222214"/>
    <n v="0.90217391304347827"/>
    <n v="1.4343665026111333E-3"/>
    <x v="1"/>
    <x v="4"/>
    <s v="Retail"/>
    <s v="STKEVON"/>
    <n v="66"/>
    <n v="82"/>
    <n v="16"/>
  </r>
  <r>
    <x v="15"/>
    <x v="128"/>
    <x v="0"/>
    <x v="194"/>
    <n v="1.1329719047213228E-4"/>
    <n v="25"/>
    <n v="21"/>
    <n v="4"/>
    <n v="1.6"/>
    <n v="2.4"/>
    <x v="45"/>
    <n v="0.11428571428571428"/>
    <x v="21"/>
    <n v="0.16"/>
    <n v="5.25"/>
    <n v="0.84"/>
    <n v="6.3749622338272593E-5"/>
    <x v="1"/>
    <x v="0"/>
    <s v="Retail"/>
    <s v="STKEVON"/>
    <n v="66"/>
    <n v="82"/>
    <n v="16"/>
  </r>
  <r>
    <x v="15"/>
    <x v="129"/>
    <x v="3"/>
    <x v="195"/>
    <n v="2.5378570665757634E-4"/>
    <n v="56"/>
    <n v="47.175000000000004"/>
    <n v="8.8249999999999957"/>
    <n v="3.5299999999999985"/>
    <n v="5.2949999999999973"/>
    <x v="106"/>
    <n v="0.11224165341812394"/>
    <x v="94"/>
    <n v="0.15758928571428563"/>
    <n v="5.3456090651558101"/>
    <n v="0.84241071428571435"/>
    <n v="1.4064760428381383E-4"/>
    <x v="4"/>
    <x v="3"/>
    <s v="Retail"/>
    <s v="STKEVON"/>
    <n v="66"/>
    <n v="82"/>
    <n v="16"/>
  </r>
  <r>
    <x v="15"/>
    <x v="130"/>
    <x v="2"/>
    <x v="196"/>
    <n v="2.7191325713311752E-4"/>
    <n v="60"/>
    <n v="20"/>
    <n v="40"/>
    <n v="16"/>
    <n v="24"/>
    <x v="77"/>
    <n v="1.2"/>
    <x v="72"/>
    <n v="0.66666666666666663"/>
    <n v="0.5"/>
    <n v="0.33333333333333331"/>
    <n v="6.3749622338272593E-4"/>
    <x v="3"/>
    <x v="2"/>
    <s v="Retail"/>
    <s v="STKEVON"/>
    <n v="66"/>
    <n v="82"/>
    <n v="16"/>
  </r>
  <r>
    <x v="15"/>
    <x v="131"/>
    <x v="3"/>
    <x v="197"/>
    <n v="1.0876530285324699E-4"/>
    <n v="24"/>
    <n v="11.120000000000001"/>
    <n v="11.88"/>
    <n v="4.7520000000000007"/>
    <n v="7.1280000000000001"/>
    <x v="107"/>
    <n v="0.64100719424460428"/>
    <x v="95"/>
    <n v="0.49500000000000005"/>
    <n v="0.9360269360269361"/>
    <n v="0.46333333333333337"/>
    <n v="1.893363783446696E-4"/>
    <x v="4"/>
    <x v="3"/>
    <s v="Retail"/>
    <s v="STKEVON"/>
    <n v="66"/>
    <n v="82"/>
    <n v="16"/>
  </r>
  <r>
    <x v="15"/>
    <x v="132"/>
    <x v="3"/>
    <x v="198"/>
    <n v="7.0697446854610553E-4"/>
    <n v="156"/>
    <n v="132"/>
    <n v="24"/>
    <n v="9.6000000000000014"/>
    <n v="14.399999999999999"/>
    <x v="108"/>
    <n v="0.10909090909090909"/>
    <x v="96"/>
    <n v="0.15384615384615385"/>
    <n v="5.5"/>
    <n v="0.84615384615384615"/>
    <n v="3.8249773402963556E-4"/>
    <x v="9"/>
    <x v="3"/>
    <s v="Retail"/>
    <s v="STKEVON"/>
    <n v="66"/>
    <n v="82"/>
    <n v="16"/>
  </r>
  <r>
    <x v="15"/>
    <x v="133"/>
    <x v="3"/>
    <x v="199"/>
    <n v="8.3839920949377897E-5"/>
    <n v="18.5"/>
    <n v="16"/>
    <n v="2.5"/>
    <n v="1"/>
    <n v="1.5"/>
    <x v="109"/>
    <n v="9.375E-2"/>
    <x v="97"/>
    <n v="0.13513513513513514"/>
    <n v="6.4"/>
    <n v="0.86486486486486491"/>
    <n v="3.9843513961420371E-5"/>
    <x v="4"/>
    <x v="3"/>
    <s v="Retail"/>
    <s v="STKEVON"/>
    <n v="66"/>
    <n v="82"/>
    <n v="16"/>
  </r>
  <r>
    <x v="15"/>
    <x v="134"/>
    <x v="0"/>
    <x v="200"/>
    <n v="2.2659438094426456E-5"/>
    <n v="5"/>
    <n v="2"/>
    <n v="3"/>
    <n v="1.2000000000000002"/>
    <n v="1.7999999999999998"/>
    <x v="2"/>
    <n v="0.89999999999999991"/>
    <x v="36"/>
    <n v="0.6"/>
    <n v="0.66666666666666663"/>
    <n v="0.4"/>
    <n v="4.7812216753704445E-5"/>
    <x v="0"/>
    <x v="0"/>
    <s v="Retail"/>
    <s v="STKEVON"/>
    <n v="66"/>
    <n v="82"/>
    <n v="16"/>
  </r>
  <r>
    <x v="15"/>
    <x v="135"/>
    <x v="2"/>
    <x v="201"/>
    <n v="2.2659438094426457E-4"/>
    <n v="50"/>
    <n v="15"/>
    <n v="35"/>
    <n v="14"/>
    <n v="21"/>
    <x v="12"/>
    <n v="1.4"/>
    <x v="76"/>
    <n v="0.7"/>
    <n v="0.42857142857142855"/>
    <n v="0.3"/>
    <n v="5.5780919545988519E-4"/>
    <x v="3"/>
    <x v="2"/>
    <s v="Retail"/>
    <s v="STKWAN"/>
    <n v="66"/>
    <n v="82"/>
    <n v="16"/>
  </r>
  <r>
    <x v="15"/>
    <x v="136"/>
    <x v="2"/>
    <x v="202"/>
    <n v="1.8127550475541165E-4"/>
    <n v="40"/>
    <n v="20"/>
    <n v="20"/>
    <n v="8"/>
    <n v="12"/>
    <x v="57"/>
    <n v="0.6"/>
    <x v="0"/>
    <n v="0.5"/>
    <n v="1"/>
    <n v="0.5"/>
    <n v="3.1874811169136296E-4"/>
    <x v="2"/>
    <x v="2"/>
    <s v="Retail"/>
    <s v="STKWAN"/>
    <n v="66"/>
    <n v="82"/>
    <n v="16"/>
  </r>
  <r>
    <x v="15"/>
    <x v="137"/>
    <x v="2"/>
    <x v="203"/>
    <n v="4.0786988569967625E-4"/>
    <n v="90"/>
    <n v="40"/>
    <n v="50"/>
    <n v="20"/>
    <n v="30"/>
    <x v="32"/>
    <n v="0.75"/>
    <x v="9"/>
    <n v="0.55555555555555558"/>
    <n v="0.8"/>
    <n v="0.44444444444444442"/>
    <n v="7.9687027922840741E-4"/>
    <x v="3"/>
    <x v="2"/>
    <s v="Retail"/>
    <s v="STKWAN"/>
    <n v="66"/>
    <n v="82"/>
    <n v="16"/>
  </r>
  <r>
    <x v="15"/>
    <x v="24"/>
    <x v="3"/>
    <x v="204"/>
    <n v="1.4502040380432932E-4"/>
    <n v="32"/>
    <n v="27.45"/>
    <n v="4.5500000000000007"/>
    <n v="1.8200000000000003"/>
    <n v="2.7300000000000004"/>
    <x v="37"/>
    <n v="9.9453551912568328E-2"/>
    <x v="37"/>
    <n v="0.14218750000000002"/>
    <n v="6.032967032967032"/>
    <n v="0.85781249999999998"/>
    <n v="7.251519540978508E-5"/>
    <x v="7"/>
    <x v="3"/>
    <s v="Retail"/>
    <s v="STKEVON"/>
    <n v="66"/>
    <n v="82"/>
    <n v="16"/>
  </r>
  <r>
    <x v="16"/>
    <x v="138"/>
    <x v="3"/>
    <x v="205"/>
    <n v="4.3052932379410272E-4"/>
    <n v="95"/>
    <n v="82.35"/>
    <n v="12.650000000000006"/>
    <n v="5.0600000000000023"/>
    <n v="7.5900000000000034"/>
    <x v="110"/>
    <n v="9.2167577413479099E-2"/>
    <x v="98"/>
    <n v="0.13315789473684217"/>
    <n v="6.5098814229248978"/>
    <n v="0.86684210526315786"/>
    <n v="2.0160818064478717E-4"/>
    <x v="7"/>
    <x v="3"/>
    <s v="Retail"/>
    <s v="STKEVON"/>
    <n v="63"/>
    <n v="81"/>
    <n v="18"/>
  </r>
  <r>
    <x v="16"/>
    <x v="139"/>
    <x v="3"/>
    <x v="206"/>
    <n v="1.4048851618544403E-4"/>
    <n v="31"/>
    <n v="27.45"/>
    <n v="3.5500000000000007"/>
    <n v="1.4200000000000004"/>
    <n v="2.1300000000000003"/>
    <x v="111"/>
    <n v="7.7595628415300558E-2"/>
    <x v="99"/>
    <n v="0.11451612903225809"/>
    <n v="7.7323943661971812"/>
    <n v="0.88548387096774195"/>
    <n v="5.6577789825216938E-5"/>
    <x v="5"/>
    <x v="3"/>
    <s v="Retail"/>
    <s v="STKEVON"/>
    <n v="63"/>
    <n v="81"/>
    <n v="18"/>
  </r>
  <r>
    <x v="16"/>
    <x v="140"/>
    <x v="2"/>
    <x v="207"/>
    <n v="3.625510095108233E-4"/>
    <n v="80"/>
    <n v="40"/>
    <n v="40"/>
    <n v="16"/>
    <n v="24"/>
    <x v="57"/>
    <n v="0.6"/>
    <x v="72"/>
    <n v="0.5"/>
    <n v="1"/>
    <n v="0.5"/>
    <n v="6.3749622338272593E-4"/>
    <x v="3"/>
    <x v="2"/>
    <s v="Retail"/>
    <s v="STKWAN"/>
    <n v="63"/>
    <n v="81"/>
    <n v="18"/>
  </r>
  <r>
    <x v="16"/>
    <x v="139"/>
    <x v="3"/>
    <x v="208"/>
    <n v="1.4502040380432932E-4"/>
    <n v="32"/>
    <n v="26.52"/>
    <n v="5.48"/>
    <n v="2.1920000000000002"/>
    <n v="3.2880000000000003"/>
    <x v="112"/>
    <n v="0.12398190045248871"/>
    <x v="100"/>
    <n v="0.17125000000000001"/>
    <n v="4.8394160583941606"/>
    <n v="0.82874999999999999"/>
    <n v="8.7336982603433453E-5"/>
    <x v="5"/>
    <x v="3"/>
    <s v="Retail"/>
    <s v="STKWAN"/>
    <n v="63"/>
    <n v="81"/>
    <n v="18"/>
  </r>
  <r>
    <x v="16"/>
    <x v="141"/>
    <x v="5"/>
    <x v="209"/>
    <n v="2.8550891998977337E-3"/>
    <n v="630"/>
    <n v="550"/>
    <n v="80"/>
    <n v="32"/>
    <n v="48"/>
    <x v="113"/>
    <n v="8.727272727272728E-2"/>
    <x v="30"/>
    <n v="0.12698412698412698"/>
    <n v="6.875"/>
    <n v="0.87301587301587302"/>
    <n v="1.2749924467654519E-3"/>
    <x v="1"/>
    <x v="5"/>
    <s v="Retail"/>
    <s v="STKWAN"/>
    <n v="63"/>
    <n v="81"/>
    <n v="18"/>
  </r>
  <r>
    <x v="17"/>
    <x v="142"/>
    <x v="5"/>
    <x v="210"/>
    <n v="7.251020190216466E-4"/>
    <n v="160"/>
    <n v="60"/>
    <n v="100"/>
    <n v="40"/>
    <n v="60"/>
    <x v="91"/>
    <n v="1"/>
    <x v="33"/>
    <n v="0.625"/>
    <n v="0.6"/>
    <n v="0.375"/>
    <n v="1.5937405584568148E-3"/>
    <x v="1"/>
    <x v="5"/>
    <s v="Retail"/>
    <s v="STKEVON"/>
    <n v="64"/>
    <n v="84"/>
    <n v="20"/>
  </r>
  <r>
    <x v="17"/>
    <x v="143"/>
    <x v="3"/>
    <x v="211"/>
    <n v="8.3839920949377897E-5"/>
    <n v="18.5"/>
    <n v="16"/>
    <n v="2.5"/>
    <n v="1"/>
    <n v="1.5"/>
    <x v="109"/>
    <n v="9.375E-2"/>
    <x v="97"/>
    <n v="0.13513513513513514"/>
    <n v="6.4"/>
    <n v="0.86486486486486491"/>
    <n v="3.9843513961420371E-5"/>
    <x v="4"/>
    <x v="3"/>
    <s v="Retail"/>
    <s v="STKEVON"/>
    <n v="64"/>
    <n v="84"/>
    <n v="20"/>
  </r>
  <r>
    <x v="17"/>
    <x v="72"/>
    <x v="3"/>
    <x v="212"/>
    <n v="1.4048851618544403E-4"/>
    <n v="31"/>
    <n v="27.62"/>
    <n v="3.379999999999999"/>
    <n v="1.3519999999999996"/>
    <n v="2.0279999999999996"/>
    <x v="17"/>
    <n v="7.3425054308472099E-2"/>
    <x v="18"/>
    <n v="0.10903225806451609"/>
    <n v="8.1715976331360967"/>
    <n v="0.89096774193548389"/>
    <n v="5.3868430875840324E-5"/>
    <x v="5"/>
    <x v="3"/>
    <s v="Retail"/>
    <s v="STKEVON"/>
    <n v="64"/>
    <n v="84"/>
    <n v="20"/>
  </r>
  <r>
    <x v="17"/>
    <x v="144"/>
    <x v="3"/>
    <x v="213"/>
    <n v="5.4382651426623503E-4"/>
    <n v="120"/>
    <n v="70"/>
    <n v="50"/>
    <n v="20"/>
    <n v="30"/>
    <x v="114"/>
    <n v="0.42857142857142855"/>
    <x v="9"/>
    <n v="0.41666666666666669"/>
    <n v="1.4"/>
    <n v="0.58333333333333337"/>
    <n v="7.9687027922840741E-4"/>
    <x v="5"/>
    <x v="3"/>
    <s v="Retail"/>
    <s v="STKEVON"/>
    <n v="64"/>
    <n v="84"/>
    <n v="20"/>
  </r>
  <r>
    <x v="17"/>
    <x v="145"/>
    <x v="3"/>
    <x v="214"/>
    <n v="1.1782907809101757E-3"/>
    <n v="260"/>
    <n v="192.87"/>
    <n v="67.13"/>
    <n v="26.852"/>
    <n v="40.277999999999992"/>
    <x v="115"/>
    <n v="0.208834966557785"/>
    <x v="101"/>
    <n v="0.25819230769230767"/>
    <n v="2.8730820795471477"/>
    <n v="0.74180769230769228"/>
    <n v="1.0698780368920597E-3"/>
    <x v="12"/>
    <x v="3"/>
    <s v="Retail"/>
    <s v="STKEVON"/>
    <n v="64"/>
    <n v="84"/>
    <n v="20"/>
  </r>
  <r>
    <x v="17"/>
    <x v="122"/>
    <x v="3"/>
    <x v="215"/>
    <n v="4.5318876188852914E-4"/>
    <n v="100"/>
    <n v="50"/>
    <n v="50"/>
    <n v="20"/>
    <n v="30"/>
    <x v="57"/>
    <n v="0.6"/>
    <x v="9"/>
    <n v="0.5"/>
    <n v="1"/>
    <n v="0.5"/>
    <n v="7.9687027922840741E-4"/>
    <x v="5"/>
    <x v="3"/>
    <s v="Retail"/>
    <s v="STKEVON"/>
    <n v="64"/>
    <n v="84"/>
    <n v="20"/>
  </r>
  <r>
    <x v="17"/>
    <x v="146"/>
    <x v="3"/>
    <x v="216"/>
    <n v="6.9791069330833494E-4"/>
    <n v="154"/>
    <n v="120"/>
    <n v="34"/>
    <n v="13.600000000000001"/>
    <n v="20.399999999999999"/>
    <x v="116"/>
    <n v="0.16999999999999998"/>
    <x v="102"/>
    <n v="0.22077922077922077"/>
    <n v="3.5294117647058822"/>
    <n v="0.77922077922077926"/>
    <n v="5.4187178987531704E-4"/>
    <x v="4"/>
    <x v="3"/>
    <s v="Retail"/>
    <s v="STKEVON"/>
    <n v="64"/>
    <n v="84"/>
    <n v="20"/>
  </r>
  <r>
    <x v="17"/>
    <x v="147"/>
    <x v="1"/>
    <x v="217"/>
    <n v="4.5318876188852913E-5"/>
    <n v="10"/>
    <n v="0"/>
    <n v="10"/>
    <n v="4"/>
    <n v="6"/>
    <x v="3"/>
    <e v="#DIV/0!"/>
    <x v="50"/>
    <n v="1"/>
    <n v="0"/>
    <n v="0"/>
    <n v="1.5937405584568148E-4"/>
    <x v="1"/>
    <x v="1"/>
    <s v="Retail"/>
    <s v="STKEVON"/>
    <n v="64"/>
    <n v="84"/>
    <n v="20"/>
  </r>
  <r>
    <x v="17"/>
    <x v="32"/>
    <x v="5"/>
    <x v="218"/>
    <n v="1.7221172951764109E-3"/>
    <n v="380"/>
    <n v="200"/>
    <n v="180"/>
    <n v="72"/>
    <n v="108"/>
    <x v="34"/>
    <n v="0.54"/>
    <x v="34"/>
    <n v="0.47368421052631576"/>
    <n v="1.1111111111111112"/>
    <n v="0.52631578947368418"/>
    <n v="2.8687330052222667E-3"/>
    <x v="6"/>
    <x v="5"/>
    <s v="Retail"/>
    <s v="STKEVON"/>
    <n v="64"/>
    <n v="84"/>
    <n v="20"/>
  </r>
  <r>
    <x v="17"/>
    <x v="0"/>
    <x v="0"/>
    <x v="219"/>
    <n v="4.5318876188852913E-5"/>
    <n v="10"/>
    <n v="3"/>
    <n v="7"/>
    <n v="2.8000000000000003"/>
    <n v="4.1999999999999993"/>
    <x v="12"/>
    <n v="1.3999999999999997"/>
    <x v="12"/>
    <n v="0.7"/>
    <n v="0.42857142857142855"/>
    <n v="0.3"/>
    <n v="1.1156183909197704E-4"/>
    <x v="0"/>
    <x v="0"/>
    <s v="Retail"/>
    <s v="STKEVON"/>
    <n v="64"/>
    <n v="84"/>
    <n v="20"/>
  </r>
  <r>
    <x v="17"/>
    <x v="0"/>
    <x v="0"/>
    <x v="220"/>
    <n v="2.2659438094426456E-5"/>
    <n v="5"/>
    <n v="2"/>
    <n v="3"/>
    <n v="1.2000000000000002"/>
    <n v="1.7999999999999998"/>
    <x v="2"/>
    <n v="0.89999999999999991"/>
    <x v="36"/>
    <n v="0.6"/>
    <n v="0.66666666666666663"/>
    <n v="0.4"/>
    <n v="4.7812216753704445E-5"/>
    <x v="0"/>
    <x v="0"/>
    <s v="Retail"/>
    <s v="STKEVON"/>
    <n v="64"/>
    <n v="84"/>
    <n v="20"/>
  </r>
  <r>
    <x v="17"/>
    <x v="148"/>
    <x v="3"/>
    <x v="221"/>
    <n v="2.5378570665757634E-4"/>
    <n v="56"/>
    <n v="47.175000000000004"/>
    <n v="8.8249999999999957"/>
    <n v="3.5299999999999985"/>
    <n v="5.2949999999999973"/>
    <x v="106"/>
    <n v="0.11224165341812394"/>
    <x v="94"/>
    <n v="0.15758928571428563"/>
    <n v="5.3456090651558101"/>
    <n v="0.84241071428571435"/>
    <n v="1.4064760428381383E-4"/>
    <x v="4"/>
    <x v="3"/>
    <s v="Retail"/>
    <s v="STKEVON"/>
    <n v="64"/>
    <n v="84"/>
    <n v="20"/>
  </r>
  <r>
    <x v="17"/>
    <x v="149"/>
    <x v="3"/>
    <x v="222"/>
    <n v="1.5363099028021139E-3"/>
    <n v="339"/>
    <n v="292"/>
    <n v="47"/>
    <n v="18.8"/>
    <n v="28.2"/>
    <x v="117"/>
    <n v="9.6575342465753417E-2"/>
    <x v="103"/>
    <n v="0.13864306784660768"/>
    <n v="6.2127659574468082"/>
    <n v="0.86135693215339237"/>
    <n v="7.4905806247470297E-4"/>
    <x v="4"/>
    <x v="3"/>
    <s v="Retail"/>
    <s v="STKEVON"/>
    <n v="64"/>
    <n v="84"/>
    <n v="20"/>
  </r>
  <r>
    <x v="17"/>
    <x v="150"/>
    <x v="3"/>
    <x v="223"/>
    <n v="6.7525125521390847E-4"/>
    <n v="149"/>
    <n v="108.22500000000001"/>
    <n v="40.775000000000006"/>
    <n v="16.310000000000002"/>
    <n v="24.465000000000003"/>
    <x v="118"/>
    <n v="0.22605682605682606"/>
    <x v="104"/>
    <n v="0.27365771812080542"/>
    <n v="2.6541998773758428"/>
    <n v="0.7263422818791947"/>
    <n v="6.4984771271076633E-4"/>
    <x v="4"/>
    <x v="3"/>
    <s v="Retail"/>
    <s v="STKEVON"/>
    <n v="64"/>
    <n v="84"/>
    <n v="20"/>
  </r>
  <r>
    <x v="17"/>
    <x v="151"/>
    <x v="3"/>
    <x v="224"/>
    <n v="2.0846683046872342E-4"/>
    <n v="46"/>
    <n v="36.075000000000003"/>
    <n v="9.9249999999999972"/>
    <n v="3.9699999999999989"/>
    <n v="5.9549999999999983"/>
    <x v="119"/>
    <n v="0.165072765072765"/>
    <x v="105"/>
    <n v="0.21576086956521734"/>
    <n v="3.6347607052896738"/>
    <n v="0.78423913043478266"/>
    <n v="1.5817875042683884E-4"/>
    <x v="4"/>
    <x v="3"/>
    <s v="Retail"/>
    <s v="STKEVON"/>
    <n v="64"/>
    <n v="84"/>
    <n v="20"/>
  </r>
  <r>
    <x v="17"/>
    <x v="152"/>
    <x v="6"/>
    <x v="225"/>
    <n v="8.9731374853928769E-4"/>
    <n v="198"/>
    <n v="140"/>
    <n v="58"/>
    <n v="23.200000000000003"/>
    <n v="34.799999999999997"/>
    <x v="120"/>
    <n v="0.24857142857142855"/>
    <x v="106"/>
    <n v="0.29292929292929293"/>
    <n v="2.4137931034482758"/>
    <n v="0.70707070707070707"/>
    <n v="9.243695239049526E-4"/>
    <x v="8"/>
    <x v="6"/>
    <s v="Retail"/>
    <s v="STKEVON"/>
    <n v="64"/>
    <n v="84"/>
    <n v="20"/>
  </r>
  <r>
    <x v="17"/>
    <x v="153"/>
    <x v="2"/>
    <x v="226"/>
    <n v="1.586160666609852E-4"/>
    <n v="35"/>
    <n v="15"/>
    <n v="20"/>
    <n v="8"/>
    <n v="12"/>
    <x v="121"/>
    <n v="0.8"/>
    <x v="0"/>
    <n v="0.5714285714285714"/>
    <n v="0.75"/>
    <n v="0.42857142857142855"/>
    <n v="3.1874811169136296E-4"/>
    <x v="3"/>
    <x v="2"/>
    <s v="Retail"/>
    <s v="STKWAN"/>
    <n v="64"/>
    <n v="84"/>
    <n v="20"/>
  </r>
  <r>
    <x v="17"/>
    <x v="154"/>
    <x v="2"/>
    <x v="227"/>
    <n v="2.7191325713311752E-4"/>
    <n v="60"/>
    <n v="20"/>
    <n v="40"/>
    <n v="16"/>
    <n v="24"/>
    <x v="77"/>
    <n v="1.2"/>
    <x v="72"/>
    <n v="0.66666666666666663"/>
    <n v="0.5"/>
    <n v="0.33333333333333331"/>
    <n v="6.3749622338272593E-4"/>
    <x v="3"/>
    <x v="2"/>
    <s v="Retail"/>
    <s v="STKWAN"/>
    <n v="64"/>
    <n v="84"/>
    <n v="20"/>
  </r>
  <r>
    <x v="17"/>
    <x v="147"/>
    <x v="1"/>
    <x v="228"/>
    <n v="4.5318876188852913E-5"/>
    <n v="10"/>
    <n v="0"/>
    <n v="10"/>
    <n v="4"/>
    <n v="6"/>
    <x v="3"/>
    <e v="#DIV/0!"/>
    <x v="50"/>
    <n v="1"/>
    <n v="0"/>
    <n v="0"/>
    <n v="1.5937405584568148E-4"/>
    <x v="1"/>
    <x v="1"/>
    <s v="Retail"/>
    <s v="STKWAN"/>
    <n v="64"/>
    <n v="84"/>
    <n v="20"/>
  </r>
  <r>
    <x v="17"/>
    <x v="155"/>
    <x v="3"/>
    <x v="229"/>
    <n v="3.625510095108233E-4"/>
    <n v="80"/>
    <n v="42"/>
    <n v="38"/>
    <n v="15.200000000000001"/>
    <n v="22.799999999999997"/>
    <x v="4"/>
    <n v="0.54285714285714282"/>
    <x v="3"/>
    <n v="0.47499999999999998"/>
    <n v="1.1052631578947369"/>
    <n v="0.52500000000000002"/>
    <n v="6.0562141221358963E-4"/>
    <x v="5"/>
    <x v="3"/>
    <s v="Retail"/>
    <s v="STKEVON"/>
    <n v="64"/>
    <n v="84"/>
    <n v="20"/>
  </r>
  <r>
    <x v="17"/>
    <x v="156"/>
    <x v="4"/>
    <x v="230"/>
    <n v="2.129987180876087E-3"/>
    <n v="470"/>
    <n v="299"/>
    <n v="171"/>
    <n v="68.400000000000006"/>
    <n v="102.6"/>
    <x v="122"/>
    <n v="0.3431438127090301"/>
    <x v="74"/>
    <n v="0.36382978723404258"/>
    <n v="1.7485380116959064"/>
    <n v="0.63617021276595742"/>
    <n v="2.7252963549611532E-3"/>
    <x v="6"/>
    <x v="4"/>
    <s v="Retail"/>
    <s v="STKEVON"/>
    <n v="64"/>
    <n v="84"/>
    <n v="20"/>
  </r>
  <r>
    <x v="17"/>
    <x v="157"/>
    <x v="0"/>
    <x v="231"/>
    <n v="1.3595662856655876E-4"/>
    <n v="30"/>
    <n v="22.5"/>
    <n v="7.5"/>
    <n v="3"/>
    <n v="4.5"/>
    <x v="33"/>
    <n v="0.2"/>
    <x v="107"/>
    <n v="0.25"/>
    <n v="3"/>
    <n v="0.75"/>
    <n v="1.1953054188426111E-4"/>
    <x v="14"/>
    <x v="0"/>
    <s v="Retail"/>
    <s v="STKEVON"/>
    <n v="64"/>
    <n v="84"/>
    <n v="20"/>
  </r>
  <r>
    <x v="17"/>
    <x v="158"/>
    <x v="2"/>
    <x v="232"/>
    <n v="4.5318876188852914E-4"/>
    <n v="100"/>
    <n v="50"/>
    <n v="50"/>
    <n v="20"/>
    <n v="30"/>
    <x v="57"/>
    <n v="0.6"/>
    <x v="9"/>
    <n v="0.5"/>
    <n v="1"/>
    <n v="0.5"/>
    <n v="7.9687027922840741E-4"/>
    <x v="1"/>
    <x v="2"/>
    <s v="Retail"/>
    <s v="STKEVON"/>
    <n v="64"/>
    <n v="84"/>
    <n v="20"/>
  </r>
  <r>
    <x v="18"/>
    <x v="159"/>
    <x v="3"/>
    <x v="233"/>
    <n v="4.5318876188852914E-4"/>
    <n v="100"/>
    <n v="75.14"/>
    <n v="24.86"/>
    <n v="9.9440000000000008"/>
    <n v="14.915999999999999"/>
    <x v="76"/>
    <n v="0.19850944902848014"/>
    <x v="71"/>
    <n v="0.24859999999999999"/>
    <n v="3.0225261464199518"/>
    <n v="0.75139999999999996"/>
    <n v="3.9620390283236413E-4"/>
    <x v="5"/>
    <x v="3"/>
    <s v="Retail"/>
    <s v="STKEVON"/>
    <n v="64"/>
    <n v="84"/>
    <n v="20"/>
  </r>
  <r>
    <x v="18"/>
    <x v="160"/>
    <x v="5"/>
    <x v="234"/>
    <n v="9.0637752377705828E-4"/>
    <n v="200"/>
    <n v="120"/>
    <n v="80"/>
    <n v="32"/>
    <n v="48"/>
    <x v="5"/>
    <n v="0.4"/>
    <x v="30"/>
    <n v="0.4"/>
    <n v="1.5"/>
    <n v="0.6"/>
    <n v="1.2749924467654519E-3"/>
    <x v="3"/>
    <x v="5"/>
    <s v="Retail"/>
    <s v="STKEVON"/>
    <n v="64"/>
    <n v="84"/>
    <n v="20"/>
  </r>
  <r>
    <x v="18"/>
    <x v="161"/>
    <x v="2"/>
    <x v="235"/>
    <n v="4.0786988569967625E-4"/>
    <n v="90"/>
    <n v="30"/>
    <n v="60"/>
    <n v="24"/>
    <n v="36"/>
    <x v="77"/>
    <n v="1.2"/>
    <x v="4"/>
    <n v="0.66666666666666663"/>
    <n v="0.5"/>
    <n v="0.33333333333333331"/>
    <n v="9.5624433507408889E-4"/>
    <x v="3"/>
    <x v="2"/>
    <s v="Retail"/>
    <s v="STKEVON"/>
    <n v="64"/>
    <n v="84"/>
    <n v="20"/>
  </r>
  <r>
    <x v="18"/>
    <x v="162"/>
    <x v="1"/>
    <x v="236"/>
    <n v="6.7978314283279379E-5"/>
    <n v="15"/>
    <n v="0"/>
    <n v="15"/>
    <n v="6"/>
    <n v="9"/>
    <x v="3"/>
    <e v="#DIV/0!"/>
    <x v="11"/>
    <n v="1"/>
    <n v="0"/>
    <n v="0"/>
    <n v="2.3906108376852222E-4"/>
    <x v="1"/>
    <x v="1"/>
    <s v="Retail"/>
    <s v="STKEVON"/>
    <n v="64"/>
    <n v="84"/>
    <n v="20"/>
  </r>
  <r>
    <x v="18"/>
    <x v="163"/>
    <x v="3"/>
    <x v="237"/>
    <n v="9.0637752377705825E-5"/>
    <n v="20"/>
    <n v="2"/>
    <n v="18"/>
    <n v="7.2"/>
    <n v="10.8"/>
    <x v="1"/>
    <n v="5.4"/>
    <x v="1"/>
    <n v="0.9"/>
    <n v="0.1111111111111111"/>
    <n v="0.1"/>
    <n v="2.8687330052222667E-4"/>
    <x v="9"/>
    <x v="3"/>
    <s v="Retail"/>
    <s v="STKEVON"/>
    <n v="64"/>
    <n v="84"/>
    <n v="20"/>
  </r>
  <r>
    <x v="18"/>
    <x v="164"/>
    <x v="3"/>
    <x v="238"/>
    <n v="3.1270024570308511E-4"/>
    <n v="69"/>
    <n v="57"/>
    <n v="12"/>
    <n v="4.8000000000000007"/>
    <n v="7.1999999999999993"/>
    <x v="123"/>
    <n v="0.12631578947368419"/>
    <x v="14"/>
    <n v="0.17391304347826086"/>
    <n v="4.75"/>
    <n v="0.82608695652173914"/>
    <n v="1.9124886701481778E-4"/>
    <x v="4"/>
    <x v="3"/>
    <s v="Retail"/>
    <s v="STKEVON"/>
    <n v="64"/>
    <n v="84"/>
    <n v="20"/>
  </r>
  <r>
    <x v="19"/>
    <x v="165"/>
    <x v="3"/>
    <x v="239"/>
    <n v="1.0876530285324699E-4"/>
    <n v="24"/>
    <n v="19.399999999999999"/>
    <n v="4.6000000000000014"/>
    <n v="1.8400000000000007"/>
    <n v="2.7600000000000007"/>
    <x v="124"/>
    <n v="0.14226804123711345"/>
    <x v="108"/>
    <n v="0.19166666666666674"/>
    <n v="4.2173913043478244"/>
    <n v="0.80833333333333324"/>
    <n v="7.3312065689013506E-5"/>
    <x v="5"/>
    <x v="3"/>
    <s v="Retail"/>
    <s v="STKEVON"/>
    <n v="75"/>
    <n v="90"/>
    <n v="15"/>
  </r>
  <r>
    <x v="19"/>
    <x v="166"/>
    <x v="3"/>
    <x v="240"/>
    <n v="4.5318876188852914E-4"/>
    <n v="100"/>
    <n v="74.52"/>
    <n v="25.480000000000004"/>
    <n v="10.192000000000002"/>
    <n v="15.288000000000002"/>
    <x v="49"/>
    <n v="0.20515297906602259"/>
    <x v="47"/>
    <n v="0.25480000000000003"/>
    <n v="2.9246467817896384"/>
    <n v="0.74519999999999997"/>
    <n v="4.0608509429479646E-4"/>
    <x v="5"/>
    <x v="3"/>
    <s v="Retail"/>
    <s v="STKEVON"/>
    <n v="75"/>
    <n v="90"/>
    <n v="15"/>
  </r>
  <r>
    <x v="19"/>
    <x v="167"/>
    <x v="3"/>
    <x v="241"/>
    <n v="3.1723213332197041E-4"/>
    <n v="70"/>
    <n v="64.52"/>
    <n v="5.480000000000004"/>
    <n v="2.1920000000000015"/>
    <n v="3.2880000000000025"/>
    <x v="125"/>
    <n v="5.0960942343459437E-2"/>
    <x v="109"/>
    <n v="7.8285714285714347E-2"/>
    <n v="11.773722627737216"/>
    <n v="0.92171428571428571"/>
    <n v="8.733698260343352E-5"/>
    <x v="5"/>
    <x v="3"/>
    <s v="Retail"/>
    <s v="STKEVON"/>
    <n v="75"/>
    <n v="90"/>
    <n v="15"/>
  </r>
  <r>
    <x v="19"/>
    <x v="168"/>
    <x v="1"/>
    <x v="242"/>
    <n v="4.5318876188852913E-5"/>
    <n v="10"/>
    <n v="0"/>
    <n v="10"/>
    <n v="4"/>
    <n v="6"/>
    <x v="3"/>
    <e v="#DIV/0!"/>
    <x v="50"/>
    <n v="1"/>
    <n v="0"/>
    <n v="0"/>
    <n v="1.5937405584568148E-4"/>
    <x v="2"/>
    <x v="1"/>
    <s v="Retail"/>
    <s v="STKEVON"/>
    <n v="75"/>
    <n v="90"/>
    <n v="15"/>
  </r>
  <r>
    <x v="19"/>
    <x v="169"/>
    <x v="0"/>
    <x v="243"/>
    <n v="1.1329719047213228E-4"/>
    <n v="25"/>
    <n v="20"/>
    <n v="5"/>
    <n v="2"/>
    <n v="3"/>
    <x v="11"/>
    <n v="0.15"/>
    <x v="10"/>
    <n v="0.2"/>
    <n v="4"/>
    <n v="0.8"/>
    <n v="7.9687027922840741E-5"/>
    <x v="1"/>
    <x v="0"/>
    <s v="Retail"/>
    <s v="STKEVON"/>
    <n v="75"/>
    <n v="90"/>
    <n v="15"/>
  </r>
  <r>
    <x v="19"/>
    <x v="106"/>
    <x v="0"/>
    <x v="244"/>
    <n v="9.0637752377705825E-5"/>
    <n v="20"/>
    <n v="5"/>
    <n v="15"/>
    <n v="6"/>
    <n v="9"/>
    <x v="64"/>
    <n v="1.8"/>
    <x v="11"/>
    <n v="0.75"/>
    <n v="0.33333333333333331"/>
    <n v="0.25"/>
    <n v="2.3906108376852222E-4"/>
    <x v="0"/>
    <x v="0"/>
    <s v="Retail"/>
    <s v="STKEVON"/>
    <n v="75"/>
    <n v="90"/>
    <n v="15"/>
  </r>
  <r>
    <x v="19"/>
    <x v="170"/>
    <x v="3"/>
    <x v="245"/>
    <n v="2.7644514475200276E-4"/>
    <n v="61"/>
    <n v="54.519999999999996"/>
    <n v="6.480000000000004"/>
    <n v="2.5920000000000019"/>
    <n v="3.8880000000000021"/>
    <x v="126"/>
    <n v="7.1313279530447582E-2"/>
    <x v="110"/>
    <n v="0.10622950819672138"/>
    <n v="8.4135802469135736"/>
    <n v="0.89377049180327861"/>
    <n v="1.0327438818800167E-4"/>
    <x v="5"/>
    <x v="3"/>
    <s v="Retail"/>
    <s v="STKEVON"/>
    <n v="75"/>
    <n v="90"/>
    <n v="15"/>
  </r>
  <r>
    <x v="19"/>
    <x v="171"/>
    <x v="2"/>
    <x v="246"/>
    <n v="4.0786988569967625E-4"/>
    <n v="90"/>
    <n v="20"/>
    <n v="70"/>
    <n v="28"/>
    <n v="42"/>
    <x v="8"/>
    <n v="2.1"/>
    <x v="46"/>
    <n v="0.77777777777777779"/>
    <n v="0.2857142857142857"/>
    <n v="0.22222222222222221"/>
    <n v="1.1156183909197704E-3"/>
    <x v="3"/>
    <x v="2"/>
    <s v="Retail"/>
    <s v="STKWAN"/>
    <n v="75"/>
    <n v="90"/>
    <n v="15"/>
  </r>
  <r>
    <x v="19"/>
    <x v="172"/>
    <x v="3"/>
    <x v="247"/>
    <n v="2.4925381903869104E-4"/>
    <n v="55"/>
    <n v="47.175000000000004"/>
    <n v="7.8249999999999957"/>
    <n v="3.1299999999999986"/>
    <n v="4.6949999999999967"/>
    <x v="127"/>
    <n v="9.9523052464228851E-2"/>
    <x v="111"/>
    <n v="0.14227272727272719"/>
    <n v="6.0287539936102279"/>
    <n v="0.85772727272727278"/>
    <n v="1.2471019869924569E-4"/>
    <x v="4"/>
    <x v="3"/>
    <s v="Retail"/>
    <s v="STKWAN"/>
    <n v="75"/>
    <n v="90"/>
    <n v="15"/>
  </r>
  <r>
    <x v="19"/>
    <x v="0"/>
    <x v="0"/>
    <x v="248"/>
    <n v="4.5318876188852913E-5"/>
    <n v="10"/>
    <n v="3"/>
    <n v="7"/>
    <n v="2.8000000000000003"/>
    <n v="4.1999999999999993"/>
    <x v="12"/>
    <n v="1.3999999999999997"/>
    <x v="12"/>
    <n v="0.7"/>
    <n v="0.42857142857142855"/>
    <n v="0.3"/>
    <n v="1.1156183909197704E-4"/>
    <x v="0"/>
    <x v="0"/>
    <s v="Retail"/>
    <s v="STKEVON"/>
    <n v="75"/>
    <n v="90"/>
    <n v="15"/>
  </r>
  <r>
    <x v="19"/>
    <x v="173"/>
    <x v="3"/>
    <x v="249"/>
    <n v="8.882499733015171E-4"/>
    <n v="196"/>
    <n v="166.5"/>
    <n v="29.5"/>
    <n v="11.8"/>
    <n v="17.7"/>
    <x v="38"/>
    <n v="0.1063063063063063"/>
    <x v="38"/>
    <n v="0.15051020408163265"/>
    <n v="5.6440677966101696"/>
    <n v="0.84948979591836737"/>
    <n v="4.7015346474476037E-4"/>
    <x v="4"/>
    <x v="3"/>
    <s v="Retail"/>
    <s v="STKEVON"/>
    <n v="75"/>
    <n v="90"/>
    <n v="15"/>
  </r>
  <r>
    <x v="19"/>
    <x v="57"/>
    <x v="0"/>
    <x v="250"/>
    <n v="2.2659438094426456E-5"/>
    <n v="5"/>
    <n v="1"/>
    <n v="4"/>
    <n v="1.6"/>
    <n v="2.4"/>
    <x v="0"/>
    <n v="2.4"/>
    <x v="21"/>
    <n v="0.8"/>
    <n v="0.25"/>
    <n v="0.2"/>
    <n v="6.3749622338272593E-5"/>
    <x v="0"/>
    <x v="0"/>
    <s v="Retail"/>
    <s v="STKEVON"/>
    <n v="75"/>
    <n v="90"/>
    <n v="15"/>
  </r>
  <r>
    <x v="19"/>
    <x v="174"/>
    <x v="2"/>
    <x v="251"/>
    <n v="3.1723213332197041E-4"/>
    <n v="70"/>
    <n v="30"/>
    <n v="40"/>
    <n v="16"/>
    <n v="24"/>
    <x v="121"/>
    <n v="0.8"/>
    <x v="72"/>
    <n v="0.5714285714285714"/>
    <n v="0.75"/>
    <n v="0.42857142857142855"/>
    <n v="6.3749622338272593E-4"/>
    <x v="3"/>
    <x v="2"/>
    <s v="Retail"/>
    <s v="STKEVON"/>
    <n v="75"/>
    <n v="90"/>
    <n v="15"/>
  </r>
  <r>
    <x v="19"/>
    <x v="175"/>
    <x v="3"/>
    <x v="252"/>
    <n v="1.1329719047213228E-4"/>
    <n v="25"/>
    <n v="10.120000000000001"/>
    <n v="14.88"/>
    <n v="5.9520000000000008"/>
    <n v="8.9280000000000008"/>
    <x v="128"/>
    <n v="0.88221343873517788"/>
    <x v="112"/>
    <n v="0.59520000000000006"/>
    <n v="0.68010752688172049"/>
    <n v="0.40480000000000005"/>
    <n v="2.3714859509837405E-4"/>
    <x v="5"/>
    <x v="3"/>
    <s v="Retail"/>
    <s v="STKEVON"/>
    <n v="75"/>
    <n v="90"/>
    <n v="15"/>
  </r>
  <r>
    <x v="19"/>
    <x v="176"/>
    <x v="3"/>
    <x v="253"/>
    <n v="2.2659438094426457E-4"/>
    <n v="50"/>
    <n v="44.52"/>
    <n v="5.4799999999999969"/>
    <n v="2.1919999999999988"/>
    <n v="3.287999999999998"/>
    <x v="129"/>
    <n v="7.3854447439353044E-2"/>
    <x v="113"/>
    <n v="0.10959999999999993"/>
    <n v="8.1240875912408814"/>
    <n v="0.89040000000000008"/>
    <n v="8.7336982603433398E-5"/>
    <x v="5"/>
    <x v="3"/>
    <s v="Retail"/>
    <s v="STKEVON"/>
    <n v="75"/>
    <n v="90"/>
    <n v="15"/>
  </r>
  <r>
    <x v="19"/>
    <x v="177"/>
    <x v="3"/>
    <x v="254"/>
    <n v="5.2116707617180856E-4"/>
    <n v="115"/>
    <n v="70"/>
    <n v="45"/>
    <n v="18"/>
    <n v="27"/>
    <x v="130"/>
    <n v="0.38571428571428573"/>
    <x v="114"/>
    <n v="0.39130434782608697"/>
    <n v="1.5555555555555556"/>
    <n v="0.60869565217391308"/>
    <n v="7.1718325130556667E-4"/>
    <x v="5"/>
    <x v="3"/>
    <s v="Retail"/>
    <s v="STKEVON"/>
    <n v="75"/>
    <n v="90"/>
    <n v="15"/>
  </r>
  <r>
    <x v="19"/>
    <x v="76"/>
    <x v="3"/>
    <x v="255"/>
    <n v="3.8067855998636448E-4"/>
    <n v="84"/>
    <n v="75.5"/>
    <n v="8.5"/>
    <n v="3.4000000000000004"/>
    <n v="5.0999999999999996"/>
    <x v="131"/>
    <n v="6.7549668874172186E-2"/>
    <x v="115"/>
    <n v="0.10119047619047619"/>
    <n v="8.882352941176471"/>
    <n v="0.89880952380952384"/>
    <n v="1.3546794746882926E-4"/>
    <x v="9"/>
    <x v="3"/>
    <s v="Retail"/>
    <s v="STKEVON"/>
    <n v="75"/>
    <n v="90"/>
    <n v="15"/>
  </r>
  <r>
    <x v="19"/>
    <x v="178"/>
    <x v="0"/>
    <x v="256"/>
    <n v="6.7978314283279379E-5"/>
    <n v="15"/>
    <n v="6"/>
    <n v="9"/>
    <n v="3.6"/>
    <n v="5.4"/>
    <x v="2"/>
    <n v="0.9"/>
    <x v="2"/>
    <n v="0.6"/>
    <n v="0.66666666666666663"/>
    <n v="0.4"/>
    <n v="1.4343665026111333E-4"/>
    <x v="0"/>
    <x v="0"/>
    <s v="Retail"/>
    <s v="STKEVON"/>
    <n v="75"/>
    <n v="90"/>
    <n v="15"/>
  </r>
  <r>
    <x v="19"/>
    <x v="44"/>
    <x v="0"/>
    <x v="257"/>
    <n v="6.7978314283279379E-5"/>
    <n v="15"/>
    <n v="9"/>
    <n v="6"/>
    <n v="2.4000000000000004"/>
    <n v="3.5999999999999996"/>
    <x v="5"/>
    <n v="0.39999999999999997"/>
    <x v="116"/>
    <n v="0.4"/>
    <n v="1.5"/>
    <n v="0.6"/>
    <n v="9.5624433507408889E-5"/>
    <x v="0"/>
    <x v="0"/>
    <s v="Retail"/>
    <s v="STKEVON"/>
    <n v="75"/>
    <n v="90"/>
    <n v="15"/>
  </r>
  <r>
    <x v="19"/>
    <x v="179"/>
    <x v="5"/>
    <x v="258"/>
    <n v="1.4048851618544405E-3"/>
    <n v="310"/>
    <n v="140"/>
    <n v="170"/>
    <n v="68"/>
    <n v="102"/>
    <x v="132"/>
    <n v="0.72857142857142854"/>
    <x v="117"/>
    <n v="0.54838709677419351"/>
    <n v="0.82352941176470584"/>
    <n v="0.45161290322580644"/>
    <n v="2.709358949376585E-3"/>
    <x v="1"/>
    <x v="5"/>
    <s v="Retail"/>
    <s v="STKEVON"/>
    <n v="75"/>
    <n v="90"/>
    <n v="15"/>
  </r>
  <r>
    <x v="19"/>
    <x v="180"/>
    <x v="3"/>
    <x v="259"/>
    <n v="4.5318876188852914E-4"/>
    <n v="100"/>
    <n v="83.25"/>
    <n v="16.75"/>
    <n v="6.7"/>
    <n v="10.050000000000001"/>
    <x v="74"/>
    <n v="0.12072072072072072"/>
    <x v="118"/>
    <n v="0.16750000000000001"/>
    <n v="4.9701492537313436"/>
    <n v="0.83250000000000002"/>
    <n v="2.6695154354151646E-4"/>
    <x v="4"/>
    <x v="3"/>
    <s v="Retail"/>
    <s v="STKEVON"/>
    <n v="75"/>
    <n v="90"/>
    <n v="15"/>
  </r>
  <r>
    <x v="19"/>
    <x v="181"/>
    <x v="3"/>
    <x v="260"/>
    <n v="2.7644514475200276E-4"/>
    <n v="61"/>
    <n v="54.519999999999996"/>
    <n v="6.4799999999999969"/>
    <n v="2.5919999999999987"/>
    <n v="3.8879999999999981"/>
    <x v="133"/>
    <n v="7.1313279530447513E-2"/>
    <x v="89"/>
    <n v="0.10622950819672126"/>
    <n v="8.4135802469135843"/>
    <n v="0.89377049180327861"/>
    <n v="1.0327438818800155E-4"/>
    <x v="5"/>
    <x v="3"/>
    <s v="Retail"/>
    <s v="STKEVON"/>
    <n v="75"/>
    <n v="90"/>
    <n v="15"/>
  </r>
  <r>
    <x v="20"/>
    <x v="182"/>
    <x v="3"/>
    <x v="261"/>
    <n v="1.4048851618544403E-4"/>
    <n v="31"/>
    <n v="26.52"/>
    <n v="4.4800000000000004"/>
    <n v="1.7920000000000003"/>
    <n v="2.6880000000000002"/>
    <x v="134"/>
    <n v="0.10135746606334843"/>
    <x v="119"/>
    <n v="0.14451612903225808"/>
    <n v="5.9196428571428568"/>
    <n v="0.85548387096774192"/>
    <n v="7.1399577018865304E-5"/>
    <x v="5"/>
    <x v="3"/>
    <s v="Retail"/>
    <s v="STKEVON"/>
    <n v="72"/>
    <n v="81"/>
    <n v="9"/>
  </r>
  <r>
    <x v="20"/>
    <x v="183"/>
    <x v="0"/>
    <x v="262"/>
    <n v="1.1329719047213228E-4"/>
    <n v="25"/>
    <n v="15"/>
    <n v="10"/>
    <n v="4"/>
    <n v="6"/>
    <x v="5"/>
    <n v="0.4"/>
    <x v="50"/>
    <n v="0.4"/>
    <n v="1.5"/>
    <n v="0.6"/>
    <n v="1.5937405584568148E-4"/>
    <x v="1"/>
    <x v="0"/>
    <s v="Retail"/>
    <s v="STKEVON"/>
    <n v="72"/>
    <n v="81"/>
    <n v="9"/>
  </r>
  <r>
    <x v="20"/>
    <x v="106"/>
    <x v="0"/>
    <x v="263"/>
    <n v="6.7978314283279379E-5"/>
    <n v="15"/>
    <n v="5"/>
    <n v="10"/>
    <n v="4"/>
    <n v="6"/>
    <x v="77"/>
    <n v="1.2"/>
    <x v="50"/>
    <n v="0.66666666666666663"/>
    <n v="0.5"/>
    <n v="0.33333333333333331"/>
    <n v="1.5937405584568148E-4"/>
    <x v="0"/>
    <x v="0"/>
    <s v="Retail"/>
    <s v="STKEVON"/>
    <n v="72"/>
    <n v="81"/>
    <n v="9"/>
  </r>
  <r>
    <x v="20"/>
    <x v="105"/>
    <x v="0"/>
    <x v="264"/>
    <n v="9.0637752377705825E-5"/>
    <n v="20"/>
    <n v="10"/>
    <n v="10"/>
    <n v="4"/>
    <n v="6"/>
    <x v="57"/>
    <n v="0.6"/>
    <x v="50"/>
    <n v="0.5"/>
    <n v="1"/>
    <n v="0.5"/>
    <n v="1.5937405584568148E-4"/>
    <x v="0"/>
    <x v="0"/>
    <s v="Retail"/>
    <s v="STKEVON"/>
    <n v="72"/>
    <n v="81"/>
    <n v="9"/>
  </r>
  <r>
    <x v="20"/>
    <x v="184"/>
    <x v="3"/>
    <x v="265"/>
    <n v="6.9791069330833494E-4"/>
    <n v="154"/>
    <n v="108.22500000000001"/>
    <n v="45.774999999999991"/>
    <n v="18.309999999999999"/>
    <n v="27.464999999999993"/>
    <x v="135"/>
    <n v="0.25377685377685372"/>
    <x v="120"/>
    <n v="0.29724025974025969"/>
    <n v="2.364281813216822"/>
    <n v="0.70275974025974031"/>
    <n v="7.2953474063360685E-4"/>
    <x v="4"/>
    <x v="3"/>
    <s v="Retail"/>
    <s v="STKEVON"/>
    <n v="72"/>
    <n v="81"/>
    <n v="9"/>
  </r>
  <r>
    <x v="20"/>
    <x v="185"/>
    <x v="3"/>
    <x v="266"/>
    <n v="4.5318876188852914E-4"/>
    <n v="100"/>
    <n v="42"/>
    <n v="58"/>
    <n v="23.200000000000003"/>
    <n v="34.799999999999997"/>
    <x v="136"/>
    <n v="0.82857142857142851"/>
    <x v="106"/>
    <n v="0.57999999999999996"/>
    <n v="0.72413793103448276"/>
    <n v="0.42"/>
    <n v="9.243695239049526E-4"/>
    <x v="5"/>
    <x v="3"/>
    <s v="Retail"/>
    <s v="STKEVON"/>
    <n v="72"/>
    <n v="81"/>
    <n v="9"/>
  </r>
  <r>
    <x v="20"/>
    <x v="186"/>
    <x v="3"/>
    <x v="267"/>
    <n v="3.4442345903528218E-4"/>
    <n v="76"/>
    <n v="63.825000000000003"/>
    <n v="12.174999999999997"/>
    <n v="4.8699999999999992"/>
    <n v="7.3049999999999979"/>
    <x v="137"/>
    <n v="0.11445358401880137"/>
    <x v="121"/>
    <n v="0.16019736842105259"/>
    <n v="5.242299794661192"/>
    <n v="0.83980263157894741"/>
    <n v="1.9403791299211717E-4"/>
    <x v="4"/>
    <x v="3"/>
    <s v="Retail"/>
    <s v="STKEVON"/>
    <n v="72"/>
    <n v="81"/>
    <n v="9"/>
  </r>
  <r>
    <x v="20"/>
    <x v="187"/>
    <x v="0"/>
    <x v="268"/>
    <n v="1.1782907809101758E-4"/>
    <n v="26"/>
    <n v="9"/>
    <n v="17"/>
    <n v="6.8000000000000007"/>
    <n v="10.199999999999999"/>
    <x v="138"/>
    <n v="1.1333333333333333"/>
    <x v="62"/>
    <n v="0.65384615384615385"/>
    <n v="0.52941176470588236"/>
    <n v="0.34615384615384615"/>
    <n v="2.7093589493765852E-4"/>
    <x v="0"/>
    <x v="0"/>
    <s v="Retail"/>
    <s v="STKEVON"/>
    <n v="72"/>
    <n v="81"/>
    <n v="9"/>
  </r>
  <r>
    <x v="20"/>
    <x v="74"/>
    <x v="1"/>
    <x v="269"/>
    <n v="9.0637752377705825E-6"/>
    <n v="2"/>
    <n v="0"/>
    <n v="2"/>
    <n v="0.8"/>
    <n v="1.2"/>
    <x v="3"/>
    <e v="#DIV/0!"/>
    <x v="66"/>
    <n v="1"/>
    <n v="0"/>
    <n v="0"/>
    <n v="3.1874811169136296E-5"/>
    <x v="2"/>
    <x v="1"/>
    <s v="Retail"/>
    <s v="STKEVON"/>
    <n v="72"/>
    <n v="81"/>
    <n v="9"/>
  </r>
  <r>
    <x v="20"/>
    <x v="188"/>
    <x v="2"/>
    <x v="270"/>
    <n v="1.8127550475541165E-4"/>
    <n v="40"/>
    <n v="20"/>
    <n v="20"/>
    <n v="8"/>
    <n v="12"/>
    <x v="57"/>
    <n v="0.6"/>
    <x v="0"/>
    <n v="0.5"/>
    <n v="1"/>
    <n v="0.5"/>
    <n v="3.1874811169136296E-4"/>
    <x v="6"/>
    <x v="2"/>
    <s v="Retail"/>
    <s v="STKWAN"/>
    <n v="72"/>
    <n v="81"/>
    <n v="9"/>
  </r>
  <r>
    <x v="20"/>
    <x v="0"/>
    <x v="0"/>
    <x v="271"/>
    <n v="4.5318876188852913E-5"/>
    <n v="10"/>
    <n v="3"/>
    <n v="7"/>
    <n v="2.8000000000000003"/>
    <n v="4.1999999999999993"/>
    <x v="12"/>
    <n v="1.3999999999999997"/>
    <x v="12"/>
    <n v="0.7"/>
    <n v="0.42857142857142855"/>
    <n v="0.3"/>
    <n v="1.1156183909197704E-4"/>
    <x v="0"/>
    <x v="0"/>
    <s v="Retail"/>
    <s v="STKWAN"/>
    <n v="72"/>
    <n v="81"/>
    <n v="9"/>
  </r>
  <r>
    <x v="20"/>
    <x v="189"/>
    <x v="5"/>
    <x v="272"/>
    <n v="7.9308033330492602E-4"/>
    <n v="175"/>
    <n v="100"/>
    <n v="75"/>
    <n v="30"/>
    <n v="45"/>
    <x v="14"/>
    <n v="0.45"/>
    <x v="122"/>
    <n v="0.42857142857142855"/>
    <n v="1.3333333333333333"/>
    <n v="0.5714285714285714"/>
    <n v="1.195305418842611E-3"/>
    <x v="1"/>
    <x v="5"/>
    <s v="Retail"/>
    <s v="STKEVON"/>
    <n v="72"/>
    <n v="81"/>
    <n v="9"/>
  </r>
  <r>
    <x v="20"/>
    <x v="190"/>
    <x v="3"/>
    <x v="273"/>
    <n v="2.4925381903869104E-4"/>
    <n v="55"/>
    <n v="47.175000000000004"/>
    <n v="7.8250000000000028"/>
    <n v="3.1300000000000012"/>
    <n v="4.6950000000000021"/>
    <x v="139"/>
    <n v="9.9523052464228975E-2"/>
    <x v="123"/>
    <n v="0.14227272727272733"/>
    <n v="6.0287539936102217"/>
    <n v="0.85772727272727278"/>
    <n v="1.2471019869924579E-4"/>
    <x v="4"/>
    <x v="3"/>
    <s v="Retail"/>
    <s v="STKEVON"/>
    <n v="72"/>
    <n v="81"/>
    <n v="9"/>
  </r>
  <r>
    <x v="20"/>
    <x v="0"/>
    <x v="0"/>
    <x v="274"/>
    <n v="5.4382651426623495E-5"/>
    <n v="12"/>
    <n v="3"/>
    <n v="9"/>
    <n v="3.6"/>
    <n v="5.4"/>
    <x v="64"/>
    <n v="1.8"/>
    <x v="2"/>
    <n v="0.75"/>
    <n v="0.33333333333333331"/>
    <n v="0.25"/>
    <n v="1.4343665026111333E-4"/>
    <x v="0"/>
    <x v="0"/>
    <s v="Retail"/>
    <s v="STKEVON"/>
    <n v="72"/>
    <n v="81"/>
    <n v="9"/>
  </r>
  <r>
    <x v="21"/>
    <x v="191"/>
    <x v="0"/>
    <x v="275"/>
    <n v="1.1329719047213228E-4"/>
    <n v="25"/>
    <n v="15"/>
    <n v="10"/>
    <n v="4"/>
    <n v="6"/>
    <x v="5"/>
    <n v="0.4"/>
    <x v="50"/>
    <n v="0.4"/>
    <n v="1.5"/>
    <n v="0.6"/>
    <n v="1.5937405584568148E-4"/>
    <x v="0"/>
    <x v="0"/>
    <s v="Retail"/>
    <s v="STKEVON"/>
    <n v="73"/>
    <n v="79"/>
    <n v="6"/>
  </r>
  <r>
    <x v="21"/>
    <x v="192"/>
    <x v="2"/>
    <x v="276"/>
    <n v="6.3446426664394082E-4"/>
    <n v="140"/>
    <n v="45"/>
    <n v="95"/>
    <n v="38"/>
    <n v="57"/>
    <x v="140"/>
    <n v="1.2666666666666666"/>
    <x v="70"/>
    <n v="0.6785714285714286"/>
    <n v="0.47368421052631576"/>
    <n v="0.32142857142857145"/>
    <n v="1.514053530533974E-3"/>
    <x v="1"/>
    <x v="2"/>
    <s v="Retail"/>
    <s v="STKEVON"/>
    <n v="73"/>
    <n v="79"/>
    <n v="6"/>
  </r>
  <r>
    <x v="21"/>
    <x v="193"/>
    <x v="3"/>
    <x v="277"/>
    <n v="5.4382651426623495E-5"/>
    <n v="12"/>
    <n v="9.4"/>
    <n v="2.5999999999999996"/>
    <n v="1.0399999999999998"/>
    <n v="1.5599999999999998"/>
    <x v="141"/>
    <n v="0.1659574468085106"/>
    <x v="124"/>
    <n v="0.21666666666666665"/>
    <n v="3.6153846153846159"/>
    <n v="0.78333333333333333"/>
    <n v="4.1437254519877176E-5"/>
    <x v="9"/>
    <x v="3"/>
    <s v="Retail"/>
    <s v="STKEVON"/>
    <n v="73"/>
    <n v="79"/>
    <n v="6"/>
  </r>
  <r>
    <x v="21"/>
    <x v="194"/>
    <x v="3"/>
    <x v="278"/>
    <n v="1.0876530285324701E-3"/>
    <n v="240"/>
    <n v="218.39999999999998"/>
    <n v="21.599999999999994"/>
    <n v="8.6399999999999988"/>
    <n v="12.959999999999996"/>
    <x v="142"/>
    <n v="5.9340659340659324E-2"/>
    <x v="125"/>
    <n v="8.9999999999999983E-2"/>
    <n v="10.111111111111112"/>
    <n v="0.90999999999999992"/>
    <n v="3.442479606266719E-4"/>
    <x v="9"/>
    <x v="3"/>
    <s v="Retail"/>
    <s v="STKEVON"/>
    <n v="73"/>
    <n v="79"/>
    <n v="6"/>
  </r>
  <r>
    <x v="21"/>
    <x v="195"/>
    <x v="5"/>
    <x v="279"/>
    <n v="2.5151976284813367E-3"/>
    <n v="555"/>
    <n v="400"/>
    <n v="155"/>
    <n v="62"/>
    <n v="93"/>
    <x v="143"/>
    <n v="0.23250000000000001"/>
    <x v="126"/>
    <n v="0.27927927927927926"/>
    <n v="2.5806451612903225"/>
    <n v="0.72072072072072069"/>
    <n v="2.4702978656080629E-3"/>
    <x v="1"/>
    <x v="5"/>
    <s v="Retail"/>
    <s v="STKEVON"/>
    <n v="73"/>
    <n v="79"/>
    <n v="6"/>
  </r>
  <r>
    <x v="21"/>
    <x v="105"/>
    <x v="0"/>
    <x v="280"/>
    <n v="9.0637752377705825E-5"/>
    <n v="20"/>
    <n v="10"/>
    <n v="10"/>
    <n v="4"/>
    <n v="6"/>
    <x v="57"/>
    <n v="0.6"/>
    <x v="50"/>
    <n v="0.5"/>
    <n v="1"/>
    <n v="0.5"/>
    <n v="1.5937405584568148E-4"/>
    <x v="1"/>
    <x v="0"/>
    <s v="Retail"/>
    <s v="STKEVON"/>
    <n v="73"/>
    <n v="79"/>
    <n v="6"/>
  </r>
  <r>
    <x v="21"/>
    <x v="1"/>
    <x v="0"/>
    <x v="281"/>
    <n v="4.5318876188852913E-5"/>
    <n v="10"/>
    <n v="1"/>
    <n v="9"/>
    <n v="3.6"/>
    <n v="5.4"/>
    <x v="1"/>
    <n v="5.4"/>
    <x v="2"/>
    <n v="0.9"/>
    <n v="0.1111111111111111"/>
    <n v="0.1"/>
    <n v="1.4343665026111333E-4"/>
    <x v="0"/>
    <x v="0"/>
    <s v="Retail"/>
    <s v="STKEVON"/>
    <n v="73"/>
    <n v="79"/>
    <n v="6"/>
  </r>
  <r>
    <x v="21"/>
    <x v="196"/>
    <x v="3"/>
    <x v="282"/>
    <n v="2.9910458284642923E-4"/>
    <n v="66"/>
    <n v="57.2"/>
    <n v="8.7999999999999972"/>
    <n v="3.5199999999999991"/>
    <n v="5.2799999999999976"/>
    <x v="144"/>
    <n v="9.2307692307692257E-2"/>
    <x v="127"/>
    <n v="0.1333333333333333"/>
    <n v="6.5000000000000027"/>
    <n v="0.8666666666666667"/>
    <n v="1.4024916914419966E-4"/>
    <x v="9"/>
    <x v="3"/>
    <s v="Retail"/>
    <s v="STKEVON"/>
    <n v="73"/>
    <n v="79"/>
    <n v="6"/>
  </r>
  <r>
    <x v="21"/>
    <x v="29"/>
    <x v="6"/>
    <x v="283"/>
    <n v="9.0637752377705828E-4"/>
    <n v="200"/>
    <n v="140"/>
    <n v="60"/>
    <n v="24"/>
    <n v="36"/>
    <x v="145"/>
    <n v="0.25714285714285712"/>
    <x v="4"/>
    <n v="0.3"/>
    <n v="2.3333333333333335"/>
    <n v="0.7"/>
    <n v="9.5624433507408889E-4"/>
    <x v="8"/>
    <x v="6"/>
    <s v="Retail"/>
    <s v="STKEVON"/>
    <n v="73"/>
    <n v="79"/>
    <n v="6"/>
  </r>
  <r>
    <x v="21"/>
    <x v="29"/>
    <x v="6"/>
    <x v="284"/>
    <n v="7.7042089521049955E-4"/>
    <n v="170"/>
    <n v="140"/>
    <n v="30"/>
    <n v="12"/>
    <n v="18"/>
    <x v="146"/>
    <n v="0.12857142857142856"/>
    <x v="53"/>
    <n v="0.17647058823529413"/>
    <n v="4.666666666666667"/>
    <n v="0.82352941176470584"/>
    <n v="4.7812216753704445E-4"/>
    <x v="8"/>
    <x v="6"/>
    <s v="Retail"/>
    <s v="STKEVON"/>
    <n v="73"/>
    <n v="79"/>
    <n v="6"/>
  </r>
  <r>
    <x v="21"/>
    <x v="197"/>
    <x v="1"/>
    <x v="285"/>
    <n v="1.3595662856655876E-4"/>
    <n v="30"/>
    <n v="0"/>
    <n v="30"/>
    <n v="12"/>
    <n v="18"/>
    <x v="3"/>
    <e v="#DIV/0!"/>
    <x v="53"/>
    <n v="1"/>
    <n v="0"/>
    <n v="0"/>
    <n v="4.7812216753704445E-4"/>
    <x v="6"/>
    <x v="1"/>
    <s v="Retail"/>
    <s v="STKEVON"/>
    <n v="73"/>
    <n v="79"/>
    <n v="6"/>
  </r>
  <r>
    <x v="21"/>
    <x v="198"/>
    <x v="3"/>
    <x v="286"/>
    <n v="3.4442345903528218E-4"/>
    <n v="76"/>
    <n v="54"/>
    <n v="22"/>
    <n v="8.8000000000000007"/>
    <n v="13.2"/>
    <x v="147"/>
    <n v="0.24444444444444444"/>
    <x v="128"/>
    <n v="0.28947368421052633"/>
    <n v="2.4545454545454546"/>
    <n v="0.71052631578947367"/>
    <n v="3.5062292286049926E-4"/>
    <x v="5"/>
    <x v="3"/>
    <s v="Retail"/>
    <s v="STKEVON"/>
    <n v="73"/>
    <n v="79"/>
    <n v="6"/>
  </r>
  <r>
    <x v="21"/>
    <x v="0"/>
    <x v="0"/>
    <x v="287"/>
    <n v="6.7978314283279379E-5"/>
    <n v="15"/>
    <n v="3"/>
    <n v="12"/>
    <n v="4.8000000000000007"/>
    <n v="7.1999999999999993"/>
    <x v="0"/>
    <n v="2.4"/>
    <x v="14"/>
    <n v="0.8"/>
    <n v="0.25"/>
    <n v="0.2"/>
    <n v="1.9124886701481778E-4"/>
    <x v="0"/>
    <x v="0"/>
    <s v="Retail"/>
    <s v="STKEVON"/>
    <n v="73"/>
    <n v="79"/>
    <n v="6"/>
  </r>
  <r>
    <x v="21"/>
    <x v="1"/>
    <x v="0"/>
    <x v="288"/>
    <n v="4.5318876188852913E-5"/>
    <n v="10"/>
    <n v="3"/>
    <n v="7"/>
    <n v="2.8000000000000003"/>
    <n v="4.1999999999999993"/>
    <x v="12"/>
    <n v="1.3999999999999997"/>
    <x v="12"/>
    <n v="0.7"/>
    <n v="0.42857142857142855"/>
    <n v="0.3"/>
    <n v="1.1156183909197704E-4"/>
    <x v="0"/>
    <x v="0"/>
    <s v="Retail"/>
    <s v="STKEVON"/>
    <n v="73"/>
    <n v="79"/>
    <n v="6"/>
  </r>
  <r>
    <x v="21"/>
    <x v="199"/>
    <x v="0"/>
    <x v="289"/>
    <n v="1.1329719047213228E-4"/>
    <n v="25"/>
    <n v="15"/>
    <n v="10"/>
    <n v="4"/>
    <n v="6"/>
    <x v="5"/>
    <n v="0.4"/>
    <x v="50"/>
    <n v="0.4"/>
    <n v="1.5"/>
    <n v="0.6"/>
    <n v="1.5937405584568148E-4"/>
    <x v="1"/>
    <x v="0"/>
    <s v="Retail"/>
    <s v="STKEVON"/>
    <n v="73"/>
    <n v="79"/>
    <n v="6"/>
  </r>
  <r>
    <x v="21"/>
    <x v="11"/>
    <x v="0"/>
    <x v="290"/>
    <n v="1.1329719047213228E-4"/>
    <n v="25"/>
    <n v="20"/>
    <n v="5"/>
    <n v="2"/>
    <n v="3"/>
    <x v="11"/>
    <n v="0.15"/>
    <x v="10"/>
    <n v="0.2"/>
    <n v="4"/>
    <n v="0.8"/>
    <n v="7.9687027922840741E-5"/>
    <x v="1"/>
    <x v="0"/>
    <s v="Retail"/>
    <s v="STKEVON"/>
    <n v="73"/>
    <n v="79"/>
    <n v="6"/>
  </r>
  <r>
    <x v="21"/>
    <x v="200"/>
    <x v="3"/>
    <x v="291"/>
    <n v="4.7584819998295561E-4"/>
    <n v="105"/>
    <n v="83.25"/>
    <n v="21.75"/>
    <n v="8.7000000000000011"/>
    <n v="13.049999999999999"/>
    <x v="148"/>
    <n v="0.15675675675675674"/>
    <x v="129"/>
    <n v="0.20714285714285716"/>
    <n v="3.8275862068965516"/>
    <n v="0.79285714285714282"/>
    <n v="3.466385714643572E-4"/>
    <x v="4"/>
    <x v="3"/>
    <s v="Retail"/>
    <s v="STKEVON"/>
    <n v="73"/>
    <n v="79"/>
    <n v="6"/>
  </r>
  <r>
    <x v="21"/>
    <x v="201"/>
    <x v="0"/>
    <x v="292"/>
    <n v="6.7978314283279379E-5"/>
    <n v="15"/>
    <n v="6"/>
    <n v="9"/>
    <n v="3.6"/>
    <n v="5.4"/>
    <x v="2"/>
    <n v="0.9"/>
    <x v="2"/>
    <n v="0.6"/>
    <n v="0.66666666666666663"/>
    <n v="0.4"/>
    <n v="1.4343665026111333E-4"/>
    <x v="0"/>
    <x v="0"/>
    <s v="Retail"/>
    <s v="STKEVON"/>
    <n v="73"/>
    <n v="79"/>
    <n v="6"/>
  </r>
  <r>
    <x v="22"/>
    <x v="202"/>
    <x v="0"/>
    <x v="293"/>
    <n v="2.2659438094426457E-4"/>
    <n v="50"/>
    <n v="30"/>
    <n v="20"/>
    <n v="8"/>
    <n v="12"/>
    <x v="5"/>
    <n v="0.4"/>
    <x v="0"/>
    <n v="0.4"/>
    <n v="1.5"/>
    <n v="0.6"/>
    <n v="3.1874811169136296E-4"/>
    <x v="1"/>
    <x v="0"/>
    <s v="Retail"/>
    <s v="STKEVON"/>
    <n v="72"/>
    <n v="84"/>
    <n v="12"/>
  </r>
  <r>
    <x v="22"/>
    <x v="92"/>
    <x v="0"/>
    <x v="294"/>
    <n v="6.7978314283279379E-5"/>
    <n v="15"/>
    <n v="4"/>
    <n v="11"/>
    <n v="4.4000000000000004"/>
    <n v="6.6"/>
    <x v="149"/>
    <n v="1.65"/>
    <x v="130"/>
    <n v="0.73333333333333328"/>
    <n v="0.36363636363636365"/>
    <n v="0.26666666666666666"/>
    <n v="1.7531146143024963E-4"/>
    <x v="0"/>
    <x v="0"/>
    <s v="Retail"/>
    <s v="STKEVON"/>
    <n v="72"/>
    <n v="84"/>
    <n v="12"/>
  </r>
  <r>
    <x v="22"/>
    <x v="203"/>
    <x v="1"/>
    <x v="295"/>
    <n v="1.8127550475541165E-4"/>
    <n v="40"/>
    <n v="0"/>
    <n v="40"/>
    <n v="16"/>
    <n v="24"/>
    <x v="3"/>
    <e v="#DIV/0!"/>
    <x v="72"/>
    <n v="1"/>
    <n v="0"/>
    <n v="0"/>
    <n v="6.3749622338272593E-4"/>
    <x v="1"/>
    <x v="1"/>
    <s v="Retail"/>
    <s v="STKEVON"/>
    <n v="72"/>
    <n v="84"/>
    <n v="12"/>
  </r>
  <r>
    <x v="22"/>
    <x v="0"/>
    <x v="0"/>
    <x v="296"/>
    <n v="3.1723213332197042E-5"/>
    <n v="7"/>
    <n v="3"/>
    <n v="4"/>
    <n v="1.6"/>
    <n v="2.4"/>
    <x v="121"/>
    <n v="0.79999999999999993"/>
    <x v="21"/>
    <n v="0.5714285714285714"/>
    <n v="0.75"/>
    <n v="0.42857142857142855"/>
    <n v="6.3749622338272593E-5"/>
    <x v="0"/>
    <x v="0"/>
    <s v="Retail"/>
    <s v="STKEVON"/>
    <n v="72"/>
    <n v="84"/>
    <n v="12"/>
  </r>
  <r>
    <x v="22"/>
    <x v="72"/>
    <x v="3"/>
    <x v="297"/>
    <n v="2.3112626856314986E-4"/>
    <n v="51"/>
    <n v="44.57"/>
    <n v="6.43"/>
    <n v="2.5720000000000001"/>
    <n v="3.8579999999999997"/>
    <x v="150"/>
    <n v="8.6560466681624398E-2"/>
    <x v="131"/>
    <n v="0.12607843137254901"/>
    <n v="6.9315707620528775"/>
    <n v="0.87392156862745096"/>
    <n v="1.0247751790877319E-4"/>
    <x v="5"/>
    <x v="3"/>
    <s v="Retail"/>
    <s v="STKEVON"/>
    <n v="72"/>
    <n v="84"/>
    <n v="12"/>
  </r>
  <r>
    <x v="22"/>
    <x v="204"/>
    <x v="3"/>
    <x v="298"/>
    <n v="3.625510095108233E-4"/>
    <n v="80"/>
    <n v="66.600000000000009"/>
    <n v="13.400000000000006"/>
    <n v="5.360000000000003"/>
    <n v="8.0400000000000027"/>
    <x v="151"/>
    <n v="0.12072072072072075"/>
    <x v="132"/>
    <n v="0.16750000000000007"/>
    <n v="4.9701492537313419"/>
    <n v="0.83250000000000013"/>
    <n v="2.1356123483321328E-4"/>
    <x v="5"/>
    <x v="3"/>
    <s v="Retail"/>
    <s v="STKEVON"/>
    <n v="72"/>
    <n v="84"/>
    <n v="12"/>
  </r>
  <r>
    <x v="22"/>
    <x v="0"/>
    <x v="0"/>
    <x v="299"/>
    <n v="3.625510095108233E-5"/>
    <n v="8"/>
    <n v="3"/>
    <n v="5"/>
    <n v="2"/>
    <n v="3"/>
    <x v="91"/>
    <n v="1"/>
    <x v="10"/>
    <n v="0.625"/>
    <n v="0.6"/>
    <n v="0.375"/>
    <n v="7.9687027922840741E-5"/>
    <x v="0"/>
    <x v="0"/>
    <s v="Retail"/>
    <s v="STKEVON"/>
    <n v="72"/>
    <n v="84"/>
    <n v="12"/>
  </r>
  <r>
    <x v="22"/>
    <x v="0"/>
    <x v="0"/>
    <x v="300"/>
    <n v="5.4382651426623495E-5"/>
    <n v="12"/>
    <n v="3"/>
    <n v="9"/>
    <n v="3.6"/>
    <n v="5.4"/>
    <x v="64"/>
    <n v="1.8"/>
    <x v="2"/>
    <n v="0.75"/>
    <n v="0.33333333333333331"/>
    <n v="0.25"/>
    <n v="1.4343665026111333E-4"/>
    <x v="0"/>
    <x v="0"/>
    <s v="Retail"/>
    <s v="STKEVON"/>
    <n v="72"/>
    <n v="84"/>
    <n v="12"/>
  </r>
  <r>
    <x v="23"/>
    <x v="205"/>
    <x v="3"/>
    <x v="301"/>
    <n v="2.3565815618203516E-4"/>
    <n v="52"/>
    <n v="45.75"/>
    <n v="6.25"/>
    <n v="2.5"/>
    <n v="3.75"/>
    <x v="152"/>
    <n v="8.1967213114754092E-2"/>
    <x v="133"/>
    <n v="0.1201923076923077"/>
    <n v="7.32"/>
    <n v="0.87980769230769229"/>
    <n v="9.9608784903550926E-5"/>
    <x v="7"/>
    <x v="3"/>
    <s v="Retail"/>
    <s v="STKEVON"/>
    <n v="72"/>
    <n v="90"/>
    <n v="18"/>
  </r>
  <r>
    <x v="23"/>
    <x v="206"/>
    <x v="2"/>
    <x v="302"/>
    <n v="2.2659438094426457E-4"/>
    <n v="50"/>
    <n v="20"/>
    <n v="30"/>
    <n v="12"/>
    <n v="18"/>
    <x v="2"/>
    <n v="0.9"/>
    <x v="53"/>
    <n v="0.6"/>
    <n v="0.66666666666666663"/>
    <n v="0.4"/>
    <n v="4.7812216753704445E-4"/>
    <x v="1"/>
    <x v="2"/>
    <s v="Retail"/>
    <s v="STKEVON"/>
    <n v="72"/>
    <n v="90"/>
    <n v="18"/>
  </r>
  <r>
    <x v="23"/>
    <x v="207"/>
    <x v="5"/>
    <x v="303"/>
    <n v="9.2903696187148475E-4"/>
    <n v="205"/>
    <n v="100"/>
    <n v="105"/>
    <n v="42"/>
    <n v="63"/>
    <x v="153"/>
    <n v="0.63"/>
    <x v="134"/>
    <n v="0.51219512195121952"/>
    <n v="0.95238095238095233"/>
    <n v="0.48780487804878048"/>
    <n v="1.6734275863796555E-3"/>
    <x v="1"/>
    <x v="5"/>
    <s v="Retail"/>
    <s v="STKEVON"/>
    <n v="72"/>
    <n v="90"/>
    <n v="18"/>
  </r>
  <r>
    <x v="23"/>
    <x v="208"/>
    <x v="3"/>
    <x v="304"/>
    <n v="1.4048851618544403E-4"/>
    <n v="31"/>
    <n v="26.52"/>
    <n v="4.4800000000000004"/>
    <n v="1.7920000000000003"/>
    <n v="2.6880000000000002"/>
    <x v="134"/>
    <n v="0.10135746606334843"/>
    <x v="119"/>
    <n v="0.14451612903225808"/>
    <n v="5.9196428571428568"/>
    <n v="0.85548387096774192"/>
    <n v="7.1399577018865304E-5"/>
    <x v="5"/>
    <x v="3"/>
    <s v="Retail"/>
    <s v="STKEVON"/>
    <n v="72"/>
    <n v="90"/>
    <n v="18"/>
  </r>
  <r>
    <x v="23"/>
    <x v="209"/>
    <x v="3"/>
    <x v="305"/>
    <n v="4.5318876188852914E-4"/>
    <n v="100"/>
    <n v="74.52"/>
    <n v="25.480000000000004"/>
    <n v="10.192000000000002"/>
    <n v="15.288000000000002"/>
    <x v="49"/>
    <n v="0.20515297906602259"/>
    <x v="47"/>
    <n v="0.25480000000000003"/>
    <n v="2.9246467817896384"/>
    <n v="0.74519999999999997"/>
    <n v="4.0608509429479646E-4"/>
    <x v="5"/>
    <x v="3"/>
    <s v="Retail"/>
    <s v="STKEVON"/>
    <n v="72"/>
    <n v="90"/>
    <n v="18"/>
  </r>
  <r>
    <x v="23"/>
    <x v="72"/>
    <x v="3"/>
    <x v="306"/>
    <n v="1.9033927999318224E-4"/>
    <n v="42"/>
    <n v="36.520000000000003"/>
    <n v="5.4799999999999969"/>
    <n v="2.1919999999999988"/>
    <n v="3.287999999999998"/>
    <x v="154"/>
    <n v="9.0032858707557437E-2"/>
    <x v="113"/>
    <n v="0.13047619047619041"/>
    <n v="6.6642335766423404"/>
    <n v="0.86952380952380959"/>
    <n v="8.7336982603433398E-5"/>
    <x v="5"/>
    <x v="3"/>
    <s v="Retail"/>
    <s v="STKEVON"/>
    <n v="72"/>
    <n v="90"/>
    <n v="18"/>
  </r>
  <r>
    <x v="23"/>
    <x v="210"/>
    <x v="3"/>
    <x v="307"/>
    <n v="4.3052932379410272E-4"/>
    <n v="95"/>
    <n v="77.7"/>
    <n v="17.299999999999997"/>
    <n v="6.919999999999999"/>
    <n v="10.379999999999999"/>
    <x v="155"/>
    <n v="0.13359073359073356"/>
    <x v="135"/>
    <n v="0.18210526315789471"/>
    <n v="4.4913294797687868"/>
    <n v="0.81789473684210534"/>
    <n v="2.7571711661302889E-4"/>
    <x v="4"/>
    <x v="3"/>
    <s v="Retail"/>
    <s v="STKEVON"/>
    <n v="72"/>
    <n v="90"/>
    <n v="18"/>
  </r>
  <r>
    <x v="24"/>
    <x v="205"/>
    <x v="3"/>
    <x v="308"/>
    <n v="1.4502040380432932E-4"/>
    <n v="32"/>
    <n v="27.45"/>
    <n v="4.5500000000000007"/>
    <n v="1.8200000000000003"/>
    <n v="2.7300000000000004"/>
    <x v="37"/>
    <n v="9.9453551912568328E-2"/>
    <x v="37"/>
    <n v="0.14218750000000002"/>
    <n v="6.032967032967032"/>
    <n v="0.85781249999999998"/>
    <n v="7.251519540978508E-5"/>
    <x v="7"/>
    <x v="3"/>
    <s v="Retail"/>
    <s v="STKEVON"/>
    <n v="72"/>
    <n v="90"/>
    <n v="18"/>
  </r>
  <r>
    <x v="24"/>
    <x v="211"/>
    <x v="3"/>
    <x v="309"/>
    <n v="2.5378570665757634E-4"/>
    <n v="56"/>
    <n v="47.175000000000004"/>
    <n v="8.8249999999999957"/>
    <n v="3.5299999999999985"/>
    <n v="5.2949999999999973"/>
    <x v="106"/>
    <n v="0.11224165341812394"/>
    <x v="94"/>
    <n v="0.15758928571428563"/>
    <n v="5.3456090651558101"/>
    <n v="0.84241071428571435"/>
    <n v="1.4064760428381383E-4"/>
    <x v="4"/>
    <x v="3"/>
    <s v="Retail"/>
    <s v="STKEVON"/>
    <n v="72"/>
    <n v="90"/>
    <n v="18"/>
  </r>
  <r>
    <x v="24"/>
    <x v="212"/>
    <x v="3"/>
    <x v="310"/>
    <n v="4.5318876188852914E-4"/>
    <n v="100"/>
    <n v="74.52"/>
    <n v="25.480000000000004"/>
    <n v="10.192000000000002"/>
    <n v="15.288000000000002"/>
    <x v="49"/>
    <n v="0.20515297906602259"/>
    <x v="47"/>
    <n v="0.25480000000000003"/>
    <n v="2.9246467817896384"/>
    <n v="0.74519999999999997"/>
    <n v="4.0608509429479646E-4"/>
    <x v="5"/>
    <x v="3"/>
    <s v="Retail"/>
    <s v="STKEVON"/>
    <n v="72"/>
    <n v="90"/>
    <n v="18"/>
  </r>
  <r>
    <x v="24"/>
    <x v="213"/>
    <x v="2"/>
    <x v="311"/>
    <n v="3.3989157141639688E-4"/>
    <n v="75"/>
    <n v="35"/>
    <n v="40"/>
    <n v="16"/>
    <n v="24"/>
    <x v="156"/>
    <n v="0.68571428571428572"/>
    <x v="72"/>
    <n v="0.53333333333333333"/>
    <n v="0.875"/>
    <n v="0.46666666666666667"/>
    <n v="6.3749622338272593E-4"/>
    <x v="1"/>
    <x v="2"/>
    <s v="Retail"/>
    <s v="STKWAN"/>
    <n v="72"/>
    <n v="90"/>
    <n v="18"/>
  </r>
  <r>
    <x v="24"/>
    <x v="214"/>
    <x v="2"/>
    <x v="312"/>
    <n v="3.625510095108233E-4"/>
    <n v="80"/>
    <n v="20"/>
    <n v="60"/>
    <n v="24"/>
    <n v="36"/>
    <x v="64"/>
    <n v="1.8"/>
    <x v="4"/>
    <n v="0.75"/>
    <n v="0.33333333333333331"/>
    <n v="0.25"/>
    <n v="9.5624433507408889E-4"/>
    <x v="1"/>
    <x v="2"/>
    <s v="Retail"/>
    <s v="STKWAN"/>
    <n v="72"/>
    <n v="90"/>
    <n v="18"/>
  </r>
  <r>
    <x v="24"/>
    <x v="0"/>
    <x v="0"/>
    <x v="313"/>
    <n v="4.5318876188852913E-5"/>
    <n v="10"/>
    <n v="3"/>
    <n v="7"/>
    <n v="2.8000000000000003"/>
    <n v="4.1999999999999993"/>
    <x v="12"/>
    <n v="1.3999999999999997"/>
    <x v="12"/>
    <n v="0.7"/>
    <n v="0.42857142857142855"/>
    <n v="0.3"/>
    <n v="1.1156183909197704E-4"/>
    <x v="0"/>
    <x v="0"/>
    <s v="Retail"/>
    <s v="STKEVON"/>
    <n v="72"/>
    <n v="90"/>
    <n v="18"/>
  </r>
  <r>
    <x v="24"/>
    <x v="215"/>
    <x v="3"/>
    <x v="314"/>
    <n v="2.0846683046872342E-4"/>
    <n v="46"/>
    <n v="38.85"/>
    <n v="7.1499999999999986"/>
    <n v="2.8599999999999994"/>
    <n v="4.2899999999999991"/>
    <x v="157"/>
    <n v="0.1104247104247104"/>
    <x v="136"/>
    <n v="0.15543478260869562"/>
    <n v="5.4335664335664351"/>
    <n v="0.84456521739130441"/>
    <n v="1.1395244992966224E-4"/>
    <x v="4"/>
    <x v="3"/>
    <s v="Retail"/>
    <s v="STKEVON"/>
    <n v="72"/>
    <n v="90"/>
    <n v="18"/>
  </r>
  <r>
    <x v="24"/>
    <x v="0"/>
    <x v="0"/>
    <x v="315"/>
    <n v="2.2659438094426456E-5"/>
    <n v="5"/>
    <n v="2"/>
    <n v="3"/>
    <n v="1.2000000000000002"/>
    <n v="1.7999999999999998"/>
    <x v="2"/>
    <n v="0.89999999999999991"/>
    <x v="36"/>
    <n v="0.6"/>
    <n v="0.66666666666666663"/>
    <n v="0.4"/>
    <n v="4.7812216753704445E-5"/>
    <x v="0"/>
    <x v="0"/>
    <s v="Retail"/>
    <s v="STKEVON"/>
    <n v="72"/>
    <n v="90"/>
    <n v="18"/>
  </r>
  <r>
    <x v="24"/>
    <x v="0"/>
    <x v="0"/>
    <x v="316"/>
    <n v="9.0637752377705825E-5"/>
    <n v="20"/>
    <n v="6"/>
    <n v="14"/>
    <n v="5.6000000000000005"/>
    <n v="8.3999999999999986"/>
    <x v="12"/>
    <n v="1.3999999999999997"/>
    <x v="60"/>
    <n v="0.7"/>
    <n v="0.42857142857142855"/>
    <n v="0.3"/>
    <n v="2.2312367818395407E-4"/>
    <x v="0"/>
    <x v="0"/>
    <s v="Retail"/>
    <s v="STKEVON"/>
    <n v="72"/>
    <n v="90"/>
    <n v="18"/>
  </r>
  <r>
    <x v="24"/>
    <x v="216"/>
    <x v="3"/>
    <x v="317"/>
    <n v="5.4382651426623503E-4"/>
    <n v="120"/>
    <n v="70"/>
    <n v="50"/>
    <n v="20"/>
    <n v="30"/>
    <x v="114"/>
    <n v="0.42857142857142855"/>
    <x v="9"/>
    <n v="0.41666666666666669"/>
    <n v="1.4"/>
    <n v="0.58333333333333337"/>
    <n v="7.9687027922840741E-4"/>
    <x v="5"/>
    <x v="3"/>
    <s v="Retail"/>
    <s v="STKEVON"/>
    <n v="72"/>
    <n v="90"/>
    <n v="18"/>
  </r>
  <r>
    <x v="24"/>
    <x v="217"/>
    <x v="3"/>
    <x v="318"/>
    <n v="4.3052932379410272E-4"/>
    <n v="95"/>
    <n v="77.7"/>
    <n v="17.299999999999997"/>
    <n v="6.919999999999999"/>
    <n v="10.379999999999999"/>
    <x v="155"/>
    <n v="0.13359073359073356"/>
    <x v="135"/>
    <n v="0.18210526315789471"/>
    <n v="4.4913294797687868"/>
    <n v="0.81789473684210534"/>
    <n v="2.7571711661302889E-4"/>
    <x v="4"/>
    <x v="3"/>
    <s v="Retail"/>
    <s v="STKEVON"/>
    <n v="72"/>
    <n v="90"/>
    <n v="18"/>
  </r>
  <r>
    <x v="25"/>
    <x v="218"/>
    <x v="3"/>
    <x v="319"/>
    <n v="4.1693366093744684E-4"/>
    <n v="92"/>
    <n v="12.870000000000005"/>
    <n v="79.13"/>
    <n v="31.652000000000001"/>
    <n v="47.477999999999994"/>
    <x v="158"/>
    <n v="3.6890442890442872"/>
    <x v="137"/>
    <n v="0.86010869565217385"/>
    <n v="0.16264375078983956"/>
    <n v="0.13989130434782612"/>
    <n v="1.2611269039068775E-3"/>
    <x v="12"/>
    <x v="3"/>
    <s v="Retail"/>
    <s v="STKEVON"/>
    <n v="75"/>
    <n v="84"/>
    <n v="9"/>
  </r>
  <r>
    <x v="25"/>
    <x v="219"/>
    <x v="0"/>
    <x v="320"/>
    <n v="9.0637752377705825E-5"/>
    <n v="20"/>
    <n v="6"/>
    <n v="14"/>
    <n v="5.6000000000000005"/>
    <n v="8.3999999999999986"/>
    <x v="12"/>
    <n v="1.3999999999999997"/>
    <x v="60"/>
    <n v="0.7"/>
    <n v="0.42857142857142855"/>
    <n v="0.3"/>
    <n v="2.2312367818395407E-4"/>
    <x v="0"/>
    <x v="0"/>
    <s v="Retail"/>
    <s v="STKEVON"/>
    <n v="75"/>
    <n v="84"/>
    <n v="9"/>
  </r>
  <r>
    <x v="25"/>
    <x v="181"/>
    <x v="3"/>
    <x v="321"/>
    <n v="1.1329719047213228E-4"/>
    <n v="25"/>
    <n v="21.62"/>
    <n v="3.379999999999999"/>
    <n v="1.3519999999999996"/>
    <n v="2.0279999999999996"/>
    <x v="43"/>
    <n v="9.3802035152636423E-2"/>
    <x v="18"/>
    <n v="0.13519999999999996"/>
    <n v="6.3964497041420136"/>
    <n v="0.86480000000000001"/>
    <n v="5.3868430875840324E-5"/>
    <x v="5"/>
    <x v="3"/>
    <s v="Retail"/>
    <s v="STKEVON"/>
    <n v="75"/>
    <n v="84"/>
    <n v="9"/>
  </r>
  <r>
    <x v="25"/>
    <x v="52"/>
    <x v="3"/>
    <x v="322"/>
    <n v="2.4925381903869104E-4"/>
    <n v="55"/>
    <n v="47.175000000000004"/>
    <n v="7.8249999999999957"/>
    <n v="3.1299999999999986"/>
    <n v="4.6949999999999967"/>
    <x v="127"/>
    <n v="9.9523052464228851E-2"/>
    <x v="111"/>
    <n v="0.14227272727272719"/>
    <n v="6.0287539936102279"/>
    <n v="0.85772727272727278"/>
    <n v="1.2471019869924569E-4"/>
    <x v="4"/>
    <x v="3"/>
    <s v="Retail"/>
    <s v="STKEVON"/>
    <n v="75"/>
    <n v="84"/>
    <n v="9"/>
  </r>
  <r>
    <x v="25"/>
    <x v="220"/>
    <x v="3"/>
    <x v="323"/>
    <n v="9.9701527615476414E-5"/>
    <n v="22"/>
    <n v="19"/>
    <n v="3"/>
    <n v="1.2000000000000002"/>
    <n v="1.7999999999999998"/>
    <x v="159"/>
    <n v="9.4736842105263147E-2"/>
    <x v="36"/>
    <n v="0.13636363636363635"/>
    <n v="6.333333333333333"/>
    <n v="0.86363636363636365"/>
    <n v="4.7812216753704445E-5"/>
    <x v="4"/>
    <x v="3"/>
    <s v="Retail"/>
    <s v="STKEVON"/>
    <n v="75"/>
    <n v="84"/>
    <n v="9"/>
  </r>
  <r>
    <x v="25"/>
    <x v="0"/>
    <x v="0"/>
    <x v="324"/>
    <n v="4.5318876188852913E-5"/>
    <n v="10"/>
    <n v="3"/>
    <n v="7"/>
    <n v="2.8000000000000003"/>
    <n v="4.1999999999999993"/>
    <x v="12"/>
    <n v="1.3999999999999997"/>
    <x v="12"/>
    <n v="0.7"/>
    <n v="0.42857142857142855"/>
    <n v="0.3"/>
    <n v="1.1156183909197704E-4"/>
    <x v="0"/>
    <x v="0"/>
    <s v="Retail"/>
    <s v="STKEVON"/>
    <n v="75"/>
    <n v="84"/>
    <n v="9"/>
  </r>
  <r>
    <x v="25"/>
    <x v="181"/>
    <x v="3"/>
    <x v="325"/>
    <n v="9.516963999659112E-5"/>
    <n v="21"/>
    <n v="17.62"/>
    <n v="3.379999999999999"/>
    <n v="1.3519999999999996"/>
    <n v="2.0279999999999996"/>
    <x v="41"/>
    <n v="0.11509648127128261"/>
    <x v="18"/>
    <n v="0.1609523809523809"/>
    <n v="5.2130177514792919"/>
    <n v="0.83904761904761904"/>
    <n v="5.3868430875840324E-5"/>
    <x v="5"/>
    <x v="3"/>
    <s v="Retail"/>
    <s v="STKEVON"/>
    <n v="75"/>
    <n v="84"/>
    <n v="9"/>
  </r>
  <r>
    <x v="25"/>
    <x v="221"/>
    <x v="3"/>
    <x v="326"/>
    <n v="2.2659438094426457E-4"/>
    <n v="50"/>
    <n v="45.5"/>
    <n v="4.5"/>
    <n v="1.8"/>
    <n v="2.7"/>
    <x v="62"/>
    <n v="5.9340659340659345E-2"/>
    <x v="67"/>
    <n v="0.09"/>
    <n v="10.111111111111111"/>
    <n v="0.91"/>
    <n v="7.1718325130556667E-5"/>
    <x v="9"/>
    <x v="3"/>
    <s v="Retail"/>
    <s v="STKEVON"/>
    <n v="75"/>
    <n v="84"/>
    <n v="9"/>
  </r>
  <r>
    <x v="25"/>
    <x v="75"/>
    <x v="3"/>
    <x v="327"/>
    <n v="2.0846683046872342E-4"/>
    <n v="46"/>
    <n v="38.85"/>
    <n v="7.1499999999999986"/>
    <n v="2.8599999999999994"/>
    <n v="4.2899999999999991"/>
    <x v="157"/>
    <n v="0.1104247104247104"/>
    <x v="136"/>
    <n v="0.15543478260869562"/>
    <n v="5.4335664335664351"/>
    <n v="0.84456521739130441"/>
    <n v="1.1395244992966224E-4"/>
    <x v="4"/>
    <x v="3"/>
    <s v="Retail"/>
    <s v="STKEVON"/>
    <n v="75"/>
    <n v="84"/>
    <n v="9"/>
  </r>
  <r>
    <x v="26"/>
    <x v="222"/>
    <x v="3"/>
    <x v="328"/>
    <n v="4.5318876188852914E-4"/>
    <n v="100"/>
    <n v="48"/>
    <n v="52"/>
    <n v="20.8"/>
    <n v="31.2"/>
    <x v="160"/>
    <n v="0.65"/>
    <x v="138"/>
    <n v="0.52"/>
    <n v="0.92307692307692313"/>
    <n v="0.48"/>
    <n v="8.2874509039754371E-4"/>
    <x v="5"/>
    <x v="3"/>
    <s v="Retail"/>
    <s v="STKEVON"/>
    <n v="73"/>
    <n v="90"/>
    <n v="17"/>
  </r>
  <r>
    <x v="26"/>
    <x v="0"/>
    <x v="0"/>
    <x v="329"/>
    <n v="3.625510095108233E-5"/>
    <n v="8"/>
    <n v="3"/>
    <n v="5"/>
    <n v="2"/>
    <n v="3"/>
    <x v="91"/>
    <n v="1"/>
    <x v="10"/>
    <n v="0.625"/>
    <n v="0.6"/>
    <n v="0.375"/>
    <n v="7.9687027922840741E-5"/>
    <x v="0"/>
    <x v="0"/>
    <s v="Retail"/>
    <s v="STKEVON"/>
    <n v="73"/>
    <n v="90"/>
    <n v="17"/>
  </r>
  <r>
    <x v="26"/>
    <x v="223"/>
    <x v="3"/>
    <x v="330"/>
    <n v="1.586160666609852E-4"/>
    <n v="35"/>
    <n v="21.119999999999997"/>
    <n v="13.879999999999999"/>
    <n v="5.5519999999999996"/>
    <n v="8.3279999999999994"/>
    <x v="161"/>
    <n v="0.39431818181818185"/>
    <x v="139"/>
    <n v="0.39657142857142852"/>
    <n v="1.5216138328530258"/>
    <n v="0.60342857142857131"/>
    <n v="2.2121118951380587E-4"/>
    <x v="5"/>
    <x v="3"/>
    <s v="Retail"/>
    <s v="STKEVON"/>
    <n v="73"/>
    <n v="90"/>
    <n v="17"/>
  </r>
  <r>
    <x v="26"/>
    <x v="224"/>
    <x v="3"/>
    <x v="331"/>
    <n v="9.516963999659112E-5"/>
    <n v="21"/>
    <n v="10.120000000000001"/>
    <n v="10.88"/>
    <n v="4.3520000000000003"/>
    <n v="6.5280000000000005"/>
    <x v="162"/>
    <n v="0.64505928853754935"/>
    <x v="140"/>
    <n v="0.51809523809523816"/>
    <n v="0.93014705882352944"/>
    <n v="0.48190476190476195"/>
    <n v="1.7339897276010146E-4"/>
    <x v="5"/>
    <x v="3"/>
    <s v="Retail"/>
    <s v="STKEVON"/>
    <n v="73"/>
    <n v="90"/>
    <n v="17"/>
  </r>
  <r>
    <x v="26"/>
    <x v="0"/>
    <x v="0"/>
    <x v="332"/>
    <n v="4.5318876188852913E-5"/>
    <n v="10"/>
    <n v="3"/>
    <n v="7"/>
    <n v="2.8000000000000003"/>
    <n v="4.1999999999999993"/>
    <x v="12"/>
    <n v="1.3999999999999997"/>
    <x v="12"/>
    <n v="0.7"/>
    <n v="0.42857142857142855"/>
    <n v="0.3"/>
    <n v="1.1156183909197704E-4"/>
    <x v="0"/>
    <x v="0"/>
    <s v="Retail"/>
    <s v="STKEVON"/>
    <n v="73"/>
    <n v="90"/>
    <n v="17"/>
  </r>
  <r>
    <x v="26"/>
    <x v="225"/>
    <x v="3"/>
    <x v="333"/>
    <n v="3.1723213332197041E-4"/>
    <n v="70"/>
    <n v="35"/>
    <n v="35"/>
    <n v="14"/>
    <n v="21"/>
    <x v="57"/>
    <n v="0.6"/>
    <x v="76"/>
    <n v="0.5"/>
    <n v="1"/>
    <n v="0.5"/>
    <n v="5.5780919545988519E-4"/>
    <x v="3"/>
    <x v="3"/>
    <s v="Retail"/>
    <s v="STKEVON"/>
    <n v="73"/>
    <n v="90"/>
    <n v="17"/>
  </r>
  <r>
    <x v="26"/>
    <x v="226"/>
    <x v="3"/>
    <x v="334"/>
    <n v="2.0846683046872342E-4"/>
    <n v="46"/>
    <n v="38.85"/>
    <n v="7.1499999999999986"/>
    <n v="2.8599999999999994"/>
    <n v="4.2899999999999991"/>
    <x v="157"/>
    <n v="0.1104247104247104"/>
    <x v="136"/>
    <n v="0.15543478260869562"/>
    <n v="5.4335664335664351"/>
    <n v="0.84456521739130441"/>
    <n v="1.1395244992966224E-4"/>
    <x v="4"/>
    <x v="3"/>
    <s v="Retail"/>
    <s v="STKEVON"/>
    <n v="73"/>
    <n v="90"/>
    <n v="17"/>
  </r>
  <r>
    <x v="26"/>
    <x v="11"/>
    <x v="0"/>
    <x v="335"/>
    <n v="4.5318876188852913E-5"/>
    <n v="10"/>
    <n v="6"/>
    <n v="4"/>
    <n v="1.6"/>
    <n v="2.4"/>
    <x v="5"/>
    <n v="0.39999999999999997"/>
    <x v="21"/>
    <n v="0.4"/>
    <n v="1.5"/>
    <n v="0.6"/>
    <n v="6.3749622338272593E-5"/>
    <x v="0"/>
    <x v="0"/>
    <s v="Retail"/>
    <s v="STKEVON"/>
    <n v="73"/>
    <n v="90"/>
    <n v="17"/>
  </r>
  <r>
    <x v="26"/>
    <x v="227"/>
    <x v="3"/>
    <x v="336"/>
    <n v="7.251020190216466E-4"/>
    <n v="160"/>
    <n v="129.5"/>
    <n v="30.5"/>
    <n v="12.200000000000001"/>
    <n v="18.299999999999997"/>
    <x v="163"/>
    <n v="0.1413127413127413"/>
    <x v="141"/>
    <n v="0.19062499999999999"/>
    <n v="4.2459016393442619"/>
    <n v="0.80937499999999996"/>
    <n v="4.8609087032932852E-4"/>
    <x v="4"/>
    <x v="3"/>
    <s v="Retail"/>
    <s v="STKEVON"/>
    <n v="73"/>
    <n v="90"/>
    <n v="17"/>
  </r>
  <r>
    <x v="26"/>
    <x v="1"/>
    <x v="0"/>
    <x v="337"/>
    <n v="4.0786988569967625E-5"/>
    <n v="9"/>
    <n v="1"/>
    <n v="8"/>
    <n v="3.2"/>
    <n v="4.8"/>
    <x v="164"/>
    <n v="4.8"/>
    <x v="48"/>
    <n v="0.88888888888888884"/>
    <n v="0.125"/>
    <n v="0.1111111111111111"/>
    <n v="1.2749924467654519E-4"/>
    <x v="0"/>
    <x v="0"/>
    <s v="Retail"/>
    <s v="STKEVON"/>
    <n v="73"/>
    <n v="90"/>
    <n v="17"/>
  </r>
  <r>
    <x v="26"/>
    <x v="0"/>
    <x v="0"/>
    <x v="338"/>
    <n v="4.5318876188852913E-5"/>
    <n v="10"/>
    <n v="3"/>
    <n v="7"/>
    <n v="2.8000000000000003"/>
    <n v="4.1999999999999993"/>
    <x v="12"/>
    <n v="1.3999999999999997"/>
    <x v="12"/>
    <n v="0.7"/>
    <n v="0.42857142857142855"/>
    <n v="0.3"/>
    <n v="1.1156183909197704E-4"/>
    <x v="0"/>
    <x v="0"/>
    <s v="Retail"/>
    <s v="STKEVON"/>
    <n v="73"/>
    <n v="90"/>
    <n v="17"/>
  </r>
  <r>
    <x v="26"/>
    <x v="1"/>
    <x v="0"/>
    <x v="339"/>
    <n v="4.5318876188852913E-5"/>
    <n v="10"/>
    <n v="1"/>
    <n v="9"/>
    <n v="3.6"/>
    <n v="5.4"/>
    <x v="1"/>
    <n v="5.4"/>
    <x v="2"/>
    <n v="0.9"/>
    <n v="0.1111111111111111"/>
    <n v="0.1"/>
    <n v="1.4343665026111333E-4"/>
    <x v="0"/>
    <x v="0"/>
    <s v="Retail"/>
    <s v="STKEVON"/>
    <n v="73"/>
    <n v="90"/>
    <n v="17"/>
  </r>
  <r>
    <x v="26"/>
    <x v="228"/>
    <x v="3"/>
    <x v="340"/>
    <n v="4.5318876188852914E-4"/>
    <n v="100"/>
    <n v="74.52"/>
    <n v="25.480000000000004"/>
    <n v="10.192000000000002"/>
    <n v="15.288000000000002"/>
    <x v="49"/>
    <n v="0.20515297906602259"/>
    <x v="47"/>
    <n v="0.25480000000000003"/>
    <n v="2.9246467817896384"/>
    <n v="0.74519999999999997"/>
    <n v="4.0608509429479646E-4"/>
    <x v="5"/>
    <x v="3"/>
    <s v="Retail"/>
    <s v="STKEVON"/>
    <n v="73"/>
    <n v="90"/>
    <n v="17"/>
  </r>
  <r>
    <x v="26"/>
    <x v="229"/>
    <x v="2"/>
    <x v="341"/>
    <n v="2.2659438094426457E-4"/>
    <n v="50"/>
    <n v="20"/>
    <n v="30"/>
    <n v="12"/>
    <n v="18"/>
    <x v="2"/>
    <n v="0.9"/>
    <x v="53"/>
    <n v="0.6"/>
    <n v="0.66666666666666663"/>
    <n v="0.4"/>
    <n v="4.7812216753704445E-4"/>
    <x v="1"/>
    <x v="2"/>
    <s v="Retail"/>
    <s v="STKEVON"/>
    <n v="73"/>
    <n v="90"/>
    <n v="17"/>
  </r>
  <r>
    <x v="26"/>
    <x v="230"/>
    <x v="2"/>
    <x v="342"/>
    <n v="1.0876530285324701E-3"/>
    <n v="240"/>
    <n v="0"/>
    <n v="240"/>
    <n v="96"/>
    <n v="144"/>
    <x v="3"/>
    <e v="#DIV/0!"/>
    <x v="142"/>
    <n v="1"/>
    <n v="0"/>
    <n v="0"/>
    <n v="3.8249773402963556E-3"/>
    <x v="2"/>
    <x v="2"/>
    <s v="Retail"/>
    <s v="STKWAN"/>
    <n v="73"/>
    <n v="90"/>
    <n v="17"/>
  </r>
  <r>
    <x v="26"/>
    <x v="231"/>
    <x v="2"/>
    <x v="343"/>
    <n v="3.8521044760524977E-4"/>
    <n v="85"/>
    <n v="30"/>
    <n v="45"/>
    <n v="18"/>
    <n v="27"/>
    <x v="165"/>
    <n v="0.9"/>
    <x v="114"/>
    <n v="0.52941176470588236"/>
    <n v="0.66666666666666663"/>
    <n v="0.35294117647058826"/>
    <n v="7.1718325130556667E-4"/>
    <x v="1"/>
    <x v="2"/>
    <s v="Retail"/>
    <s v="STKWAN"/>
    <n v="73"/>
    <n v="90"/>
    <n v="17"/>
  </r>
  <r>
    <x v="26"/>
    <x v="232"/>
    <x v="2"/>
    <x v="344"/>
    <n v="3.625510095108233E-4"/>
    <n v="80"/>
    <n v="30"/>
    <n v="50"/>
    <n v="20"/>
    <n v="30"/>
    <x v="91"/>
    <n v="1"/>
    <x v="9"/>
    <n v="0.625"/>
    <n v="0.6"/>
    <n v="0.375"/>
    <n v="7.9687027922840741E-4"/>
    <x v="3"/>
    <x v="2"/>
    <s v="Retail"/>
    <s v="STKEVON"/>
    <n v="73"/>
    <n v="90"/>
    <n v="17"/>
  </r>
  <r>
    <x v="26"/>
    <x v="73"/>
    <x v="3"/>
    <x v="345"/>
    <n v="1.4955229142321461E-4"/>
    <n v="33"/>
    <n v="17.12"/>
    <n v="15.879999999999999"/>
    <n v="6.3520000000000003"/>
    <n v="9.5279999999999987"/>
    <x v="166"/>
    <n v="0.55654205607476626"/>
    <x v="143"/>
    <n v="0.4812121212121212"/>
    <n v="1.0780856423173806"/>
    <n v="0.5187878787878788"/>
    <n v="2.5308600068294217E-4"/>
    <x v="4"/>
    <x v="3"/>
    <s v="Retail"/>
    <s v="STKEVON"/>
    <n v="73"/>
    <n v="90"/>
    <n v="17"/>
  </r>
  <r>
    <x v="26"/>
    <x v="1"/>
    <x v="0"/>
    <x v="346"/>
    <n v="9.0637752377705825E-5"/>
    <n v="20"/>
    <n v="2"/>
    <n v="18"/>
    <n v="7.2"/>
    <n v="10.8"/>
    <x v="1"/>
    <n v="5.4"/>
    <x v="1"/>
    <n v="0.9"/>
    <n v="0.1111111111111111"/>
    <n v="0.1"/>
    <n v="2.8687330052222667E-4"/>
    <x v="0"/>
    <x v="0"/>
    <s v="Retail"/>
    <s v="STKEVON"/>
    <n v="73"/>
    <n v="90"/>
    <n v="17"/>
  </r>
  <r>
    <x v="26"/>
    <x v="1"/>
    <x v="0"/>
    <x v="347"/>
    <n v="4.5318876188852913E-5"/>
    <n v="10"/>
    <n v="1"/>
    <n v="9"/>
    <n v="3.6"/>
    <n v="5.4"/>
    <x v="1"/>
    <n v="5.4"/>
    <x v="2"/>
    <n v="0.9"/>
    <n v="0.1111111111111111"/>
    <n v="0.1"/>
    <n v="1.4343665026111333E-4"/>
    <x v="0"/>
    <x v="0"/>
    <s v="Retail"/>
    <s v="STKEVON"/>
    <n v="73"/>
    <n v="90"/>
    <n v="17"/>
  </r>
  <r>
    <x v="26"/>
    <x v="0"/>
    <x v="0"/>
    <x v="348"/>
    <n v="4.0786988569967625E-5"/>
    <n v="9"/>
    <n v="1"/>
    <n v="8"/>
    <n v="3.2"/>
    <n v="4.8"/>
    <x v="164"/>
    <n v="4.8"/>
    <x v="48"/>
    <n v="0.88888888888888884"/>
    <n v="0.125"/>
    <n v="0.1111111111111111"/>
    <n v="1.2749924467654519E-4"/>
    <x v="0"/>
    <x v="0"/>
    <s v="Retail"/>
    <s v="STKEVON"/>
    <n v="73"/>
    <n v="90"/>
    <n v="17"/>
  </r>
  <r>
    <x v="26"/>
    <x v="233"/>
    <x v="3"/>
    <x v="349"/>
    <n v="3.5801912189193801E-4"/>
    <n v="79"/>
    <n v="66.600000000000009"/>
    <n v="12.399999999999991"/>
    <n v="4.9599999999999973"/>
    <n v="7.4399999999999942"/>
    <x v="167"/>
    <n v="0.11171171171171161"/>
    <x v="144"/>
    <n v="0.15696202531645559"/>
    <n v="5.3709677419354884"/>
    <n v="0.84303797468354447"/>
    <n v="1.9762382924864489E-4"/>
    <x v="4"/>
    <x v="3"/>
    <s v="Retail"/>
    <s v="STKEVON"/>
    <n v="73"/>
    <n v="90"/>
    <n v="17"/>
  </r>
  <r>
    <x v="26"/>
    <x v="234"/>
    <x v="4"/>
    <x v="350"/>
    <n v="1.586160666609852E-3"/>
    <n v="350"/>
    <n v="199"/>
    <n v="151"/>
    <n v="60.400000000000006"/>
    <n v="90.6"/>
    <x v="168"/>
    <n v="0.45527638190954772"/>
    <x v="145"/>
    <n v="0.43142857142857144"/>
    <n v="1.3178807947019868"/>
    <n v="0.56857142857142862"/>
    <n v="2.4065482432697903E-3"/>
    <x v="6"/>
    <x v="4"/>
    <s v="Retail"/>
    <s v="STKEVON"/>
    <n v="73"/>
    <n v="90"/>
    <n v="17"/>
  </r>
  <r>
    <x v="27"/>
    <x v="235"/>
    <x v="2"/>
    <x v="351"/>
    <n v="1.3595662856655876E-4"/>
    <n v="30"/>
    <n v="15"/>
    <n v="15"/>
    <n v="6"/>
    <n v="9"/>
    <x v="57"/>
    <n v="0.6"/>
    <x v="11"/>
    <n v="0.5"/>
    <n v="1"/>
    <n v="0.5"/>
    <n v="2.3906108376852222E-4"/>
    <x v="1"/>
    <x v="2"/>
    <s v="Retail"/>
    <s v="STKEVON"/>
    <n v="73"/>
    <n v="81"/>
    <n v="8"/>
  </r>
  <r>
    <x v="27"/>
    <x v="236"/>
    <x v="2"/>
    <x v="352"/>
    <n v="1.3595662856655876E-4"/>
    <n v="30"/>
    <n v="0"/>
    <n v="30"/>
    <n v="12"/>
    <n v="18"/>
    <x v="3"/>
    <e v="#DIV/0!"/>
    <x v="53"/>
    <n v="1"/>
    <n v="0"/>
    <n v="0"/>
    <n v="4.7812216753704445E-4"/>
    <x v="6"/>
    <x v="2"/>
    <s v="Retail"/>
    <s v="STKWAN"/>
    <n v="73"/>
    <n v="81"/>
    <n v="8"/>
  </r>
  <r>
    <x v="27"/>
    <x v="237"/>
    <x v="2"/>
    <x v="353"/>
    <n v="1.8127550475541165E-4"/>
    <n v="40"/>
    <n v="20"/>
    <n v="20"/>
    <n v="8"/>
    <n v="12"/>
    <x v="57"/>
    <n v="0.6"/>
    <x v="0"/>
    <n v="0.5"/>
    <n v="1"/>
    <n v="0.5"/>
    <n v="3.1874811169136296E-4"/>
    <x v="1"/>
    <x v="2"/>
    <s v="Retail"/>
    <s v="STKEVON"/>
    <n v="73"/>
    <n v="81"/>
    <n v="8"/>
  </r>
  <r>
    <x v="27"/>
    <x v="238"/>
    <x v="3"/>
    <x v="354"/>
    <n v="4.5318876188852914E-4"/>
    <n v="100"/>
    <n v="74.52"/>
    <n v="25.480000000000004"/>
    <n v="10.192000000000002"/>
    <n v="15.288000000000002"/>
    <x v="49"/>
    <n v="0.20515297906602259"/>
    <x v="47"/>
    <n v="0.25480000000000003"/>
    <n v="2.9246467817896384"/>
    <n v="0.74519999999999997"/>
    <n v="4.0608509429479646E-4"/>
    <x v="5"/>
    <x v="3"/>
    <s v="Retail"/>
    <s v="STKEVON"/>
    <n v="73"/>
    <n v="81"/>
    <n v="8"/>
  </r>
  <r>
    <x v="27"/>
    <x v="238"/>
    <x v="3"/>
    <x v="355"/>
    <n v="4.5318876188852914E-4"/>
    <n v="100"/>
    <n v="74.52"/>
    <n v="25.480000000000004"/>
    <n v="10.192000000000002"/>
    <n v="15.288000000000002"/>
    <x v="49"/>
    <n v="0.20515297906602259"/>
    <x v="47"/>
    <n v="0.25480000000000003"/>
    <n v="2.9246467817896384"/>
    <n v="0.74519999999999997"/>
    <n v="4.0608509429479646E-4"/>
    <x v="5"/>
    <x v="3"/>
    <s v="Retail"/>
    <s v="STKEVON"/>
    <n v="73"/>
    <n v="81"/>
    <n v="8"/>
  </r>
  <r>
    <x v="27"/>
    <x v="238"/>
    <x v="3"/>
    <x v="356"/>
    <n v="4.5318876188852914E-4"/>
    <n v="100"/>
    <n v="74.52"/>
    <n v="25.480000000000004"/>
    <n v="10.192000000000002"/>
    <n v="15.288000000000002"/>
    <x v="49"/>
    <n v="0.20515297906602259"/>
    <x v="47"/>
    <n v="0.25480000000000003"/>
    <n v="2.9246467817896384"/>
    <n v="0.74519999999999997"/>
    <n v="4.0608509429479646E-4"/>
    <x v="5"/>
    <x v="3"/>
    <s v="Retail"/>
    <s v="STKEVON"/>
    <n v="73"/>
    <n v="81"/>
    <n v="8"/>
  </r>
  <r>
    <x v="27"/>
    <x v="238"/>
    <x v="3"/>
    <x v="357"/>
    <n v="4.5318876188852914E-4"/>
    <n v="100"/>
    <n v="74.52"/>
    <n v="25.480000000000004"/>
    <n v="10.192000000000002"/>
    <n v="15.288000000000002"/>
    <x v="49"/>
    <n v="0.20515297906602259"/>
    <x v="47"/>
    <n v="0.25480000000000003"/>
    <n v="2.9246467817896384"/>
    <n v="0.74519999999999997"/>
    <n v="4.0608509429479646E-4"/>
    <x v="5"/>
    <x v="3"/>
    <s v="Retail"/>
    <s v="STKEVON"/>
    <n v="73"/>
    <n v="81"/>
    <n v="8"/>
  </r>
  <r>
    <x v="27"/>
    <x v="238"/>
    <x v="3"/>
    <x v="358"/>
    <n v="4.5318876188852914E-4"/>
    <n v="100"/>
    <n v="74.52"/>
    <n v="25.480000000000004"/>
    <n v="10.192000000000002"/>
    <n v="15.288000000000002"/>
    <x v="49"/>
    <n v="0.20515297906602259"/>
    <x v="47"/>
    <n v="0.25480000000000003"/>
    <n v="2.9246467817896384"/>
    <n v="0.74519999999999997"/>
    <n v="4.0608509429479646E-4"/>
    <x v="5"/>
    <x v="3"/>
    <s v="Retail"/>
    <s v="STKEVON"/>
    <n v="73"/>
    <n v="81"/>
    <n v="8"/>
  </r>
  <r>
    <x v="27"/>
    <x v="238"/>
    <x v="3"/>
    <x v="359"/>
    <n v="9.516963999659112E-5"/>
    <n v="21"/>
    <n v="10.120000000000001"/>
    <n v="10.879999999999999"/>
    <n v="4.3519999999999994"/>
    <n v="6.5279999999999996"/>
    <x v="169"/>
    <n v="0.64505928853754935"/>
    <x v="146"/>
    <n v="0.51809523809523805"/>
    <n v="0.93014705882352955"/>
    <n v="0.48190476190476195"/>
    <n v="1.7339897276010143E-4"/>
    <x v="5"/>
    <x v="3"/>
    <s v="Retail"/>
    <s v="STKEVON"/>
    <n v="73"/>
    <n v="81"/>
    <n v="8"/>
  </r>
  <r>
    <x v="27"/>
    <x v="11"/>
    <x v="0"/>
    <x v="360"/>
    <n v="4.0786988569967625E-5"/>
    <n v="9"/>
    <n v="6"/>
    <n v="3"/>
    <n v="1.2000000000000002"/>
    <n v="1.7999999999999998"/>
    <x v="73"/>
    <n v="0.3"/>
    <x v="36"/>
    <n v="0.33333333333333331"/>
    <n v="2"/>
    <n v="0.66666666666666663"/>
    <n v="4.7812216753704445E-5"/>
    <x v="0"/>
    <x v="0"/>
    <s v="Retail"/>
    <s v="STKEVON"/>
    <n v="73"/>
    <n v="81"/>
    <n v="8"/>
  </r>
  <r>
    <x v="27"/>
    <x v="239"/>
    <x v="3"/>
    <x v="361"/>
    <n v="1.2236096570990287E-4"/>
    <n v="27"/>
    <n v="23.75"/>
    <n v="3.25"/>
    <n v="1.3"/>
    <n v="1.95"/>
    <x v="97"/>
    <n v="8.2105263157894737E-2"/>
    <x v="65"/>
    <n v="0.12037037037037036"/>
    <n v="7.3076923076923075"/>
    <n v="0.87962962962962965"/>
    <n v="5.1796568149846482E-5"/>
    <x v="7"/>
    <x v="3"/>
    <s v="Retail"/>
    <s v="STKEVON"/>
    <n v="73"/>
    <n v="81"/>
    <n v="8"/>
  </r>
  <r>
    <x v="27"/>
    <x v="0"/>
    <x v="0"/>
    <x v="362"/>
    <n v="4.5318876188852913E-5"/>
    <n v="10"/>
    <n v="3"/>
    <n v="7"/>
    <n v="2.8000000000000003"/>
    <n v="4.1999999999999993"/>
    <x v="12"/>
    <n v="1.3999999999999997"/>
    <x v="12"/>
    <n v="0.7"/>
    <n v="0.42857142857142855"/>
    <n v="0.3"/>
    <n v="1.1156183909197704E-4"/>
    <x v="0"/>
    <x v="0"/>
    <s v="Retail"/>
    <s v="STKEVON"/>
    <n v="73"/>
    <n v="81"/>
    <n v="8"/>
  </r>
  <r>
    <x v="27"/>
    <x v="240"/>
    <x v="3"/>
    <x v="363"/>
    <n v="6.9791069330833494E-4"/>
    <n v="154"/>
    <n v="127.65"/>
    <n v="26.349999999999994"/>
    <n v="10.54"/>
    <n v="15.809999999999995"/>
    <x v="170"/>
    <n v="0.12385428907168033"/>
    <x v="147"/>
    <n v="0.17110389610389606"/>
    <n v="4.8444022770398494"/>
    <n v="0.82889610389610391"/>
    <n v="4.1995063715337063E-4"/>
    <x v="4"/>
    <x v="3"/>
    <s v="Retail"/>
    <s v="STKEVON"/>
    <n v="73"/>
    <n v="81"/>
    <n v="8"/>
  </r>
  <r>
    <x v="27"/>
    <x v="241"/>
    <x v="3"/>
    <x v="364"/>
    <n v="8.882499733015171E-4"/>
    <n v="196"/>
    <n v="166.5"/>
    <n v="29.5"/>
    <n v="11.8"/>
    <n v="17.7"/>
    <x v="38"/>
    <n v="0.1063063063063063"/>
    <x v="38"/>
    <n v="0.15051020408163265"/>
    <n v="5.6440677966101696"/>
    <n v="0.84948979591836737"/>
    <n v="4.7015346474476037E-4"/>
    <x v="4"/>
    <x v="3"/>
    <s v="Retail"/>
    <s v="STKEVON"/>
    <n v="73"/>
    <n v="81"/>
    <n v="8"/>
  </r>
  <r>
    <x v="27"/>
    <x v="242"/>
    <x v="0"/>
    <x v="365"/>
    <n v="4.5318876188852913E-5"/>
    <n v="10"/>
    <n v="1"/>
    <n v="9"/>
    <n v="3.6"/>
    <n v="5.4"/>
    <x v="1"/>
    <n v="5.4"/>
    <x v="2"/>
    <n v="0.9"/>
    <n v="0.1111111111111111"/>
    <n v="0.1"/>
    <n v="1.4343665026111333E-4"/>
    <x v="0"/>
    <x v="0"/>
    <s v="Retail"/>
    <s v="STKEVON"/>
    <n v="73"/>
    <n v="81"/>
    <n v="8"/>
  </r>
  <r>
    <x v="28"/>
    <x v="243"/>
    <x v="3"/>
    <x v="366"/>
    <n v="6.5259181711948199E-4"/>
    <n v="144"/>
    <n v="122.10000000000001"/>
    <n v="21.899999999999991"/>
    <n v="8.7599999999999962"/>
    <n v="13.139999999999995"/>
    <x v="171"/>
    <n v="0.10761670761670757"/>
    <x v="148"/>
    <n v="0.15208333333333326"/>
    <n v="5.575342465753427"/>
    <n v="0.84791666666666676"/>
    <n v="3.4902918230204233E-4"/>
    <x v="4"/>
    <x v="3"/>
    <s v="Retail"/>
    <s v="STKEVON"/>
    <n v="75"/>
    <n v="84"/>
    <n v="9"/>
  </r>
  <r>
    <x v="28"/>
    <x v="1"/>
    <x v="0"/>
    <x v="367"/>
    <n v="4.5318876188852913E-5"/>
    <n v="10"/>
    <n v="3"/>
    <n v="7"/>
    <n v="2.8000000000000003"/>
    <n v="4.1999999999999993"/>
    <x v="12"/>
    <n v="1.3999999999999997"/>
    <x v="12"/>
    <n v="0.7"/>
    <n v="0.42857142857142855"/>
    <n v="0.3"/>
    <n v="1.1156183909197704E-4"/>
    <x v="0"/>
    <x v="0"/>
    <s v="Retail"/>
    <s v="STKEVON"/>
    <n v="75"/>
    <n v="84"/>
    <n v="9"/>
  </r>
  <r>
    <x v="28"/>
    <x v="244"/>
    <x v="0"/>
    <x v="368"/>
    <n v="3.625510095108233E-5"/>
    <n v="8"/>
    <n v="3"/>
    <n v="5"/>
    <n v="2"/>
    <n v="3"/>
    <x v="91"/>
    <n v="1"/>
    <x v="10"/>
    <n v="0.625"/>
    <n v="0.6"/>
    <n v="0.375"/>
    <n v="7.9687027922840741E-5"/>
    <x v="0"/>
    <x v="0"/>
    <s v="Retail"/>
    <s v="STKEVON"/>
    <n v="75"/>
    <n v="84"/>
    <n v="9"/>
  </r>
  <r>
    <x v="28"/>
    <x v="245"/>
    <x v="1"/>
    <x v="369"/>
    <n v="1.8127550475541165E-4"/>
    <n v="40"/>
    <n v="20"/>
    <n v="20"/>
    <n v="8"/>
    <n v="12"/>
    <x v="57"/>
    <n v="0.6"/>
    <x v="0"/>
    <n v="0.5"/>
    <n v="1"/>
    <n v="0.5"/>
    <n v="3.1874811169136296E-4"/>
    <x v="15"/>
    <x v="1"/>
    <s v="Retail"/>
    <s v="STKEVON"/>
    <n v="75"/>
    <n v="84"/>
    <n v="9"/>
  </r>
  <r>
    <x v="28"/>
    <x v="246"/>
    <x v="2"/>
    <x v="370"/>
    <n v="6.3446426664394082E-4"/>
    <n v="140"/>
    <n v="80"/>
    <n v="60"/>
    <n v="24"/>
    <n v="36"/>
    <x v="14"/>
    <n v="0.45"/>
    <x v="4"/>
    <n v="0.42857142857142855"/>
    <n v="1.3333333333333333"/>
    <n v="0.5714285714285714"/>
    <n v="9.5624433507408889E-4"/>
    <x v="1"/>
    <x v="2"/>
    <s v="Retail"/>
    <s v="STKWAN"/>
    <n v="75"/>
    <n v="84"/>
    <n v="9"/>
  </r>
  <r>
    <x v="28"/>
    <x v="247"/>
    <x v="3"/>
    <x v="371"/>
    <n v="2.4925381903869104E-4"/>
    <n v="55"/>
    <n v="47.175000000000004"/>
    <n v="7.8249999999999957"/>
    <n v="3.1299999999999986"/>
    <n v="4.6949999999999967"/>
    <x v="127"/>
    <n v="9.9523052464228851E-2"/>
    <x v="111"/>
    <n v="0.14227272727272719"/>
    <n v="6.0287539936102279"/>
    <n v="0.85772727272727278"/>
    <n v="1.2471019869924569E-4"/>
    <x v="4"/>
    <x v="3"/>
    <s v="Retail"/>
    <s v="STKEVON"/>
    <n v="75"/>
    <n v="84"/>
    <n v="9"/>
  </r>
  <r>
    <x v="28"/>
    <x v="248"/>
    <x v="3"/>
    <x v="372"/>
    <n v="2.8550891998977335E-4"/>
    <n v="63"/>
    <n v="51"/>
    <n v="12"/>
    <n v="4.8000000000000007"/>
    <n v="7.1999999999999993"/>
    <x v="172"/>
    <n v="0.14117647058823529"/>
    <x v="14"/>
    <n v="0.19047619047619047"/>
    <n v="4.25"/>
    <n v="0.80952380952380953"/>
    <n v="1.9124886701481778E-4"/>
    <x v="5"/>
    <x v="3"/>
    <s v="Retail"/>
    <s v="STKEVON"/>
    <n v="75"/>
    <n v="84"/>
    <n v="9"/>
  </r>
  <r>
    <x v="28"/>
    <x v="196"/>
    <x v="3"/>
    <x v="373"/>
    <n v="1.9940305523095283E-4"/>
    <n v="44"/>
    <n v="39.200000000000003"/>
    <n v="4.7999999999999972"/>
    <n v="1.919999999999999"/>
    <n v="2.8799999999999981"/>
    <x v="173"/>
    <n v="7.3469387755101992E-2"/>
    <x v="149"/>
    <n v="0.10909090909090903"/>
    <n v="8.1666666666666714"/>
    <n v="0.89090909090909098"/>
    <n v="7.6499546805927063E-5"/>
    <x v="9"/>
    <x v="3"/>
    <s v="Retail"/>
    <s v="STKEVON"/>
    <n v="75"/>
    <n v="84"/>
    <n v="9"/>
  </r>
  <r>
    <x v="28"/>
    <x v="249"/>
    <x v="3"/>
    <x v="374"/>
    <n v="2.8097703237088805E-4"/>
    <n v="62"/>
    <n v="55.239999999999995"/>
    <n v="6.7600000000000051"/>
    <n v="2.7040000000000024"/>
    <n v="4.0560000000000027"/>
    <x v="174"/>
    <n v="7.3425054308472182E-2"/>
    <x v="150"/>
    <n v="0.1090322580645162"/>
    <n v="8.1715976331360878"/>
    <n v="0.89096774193548378"/>
    <n v="1.0773686175168076E-4"/>
    <x v="5"/>
    <x v="3"/>
    <s v="Retail"/>
    <s v="STKEVON"/>
    <n v="75"/>
    <n v="84"/>
    <n v="9"/>
  </r>
  <r>
    <x v="28"/>
    <x v="250"/>
    <x v="3"/>
    <x v="375"/>
    <n v="1.586160666609852E-4"/>
    <n v="35"/>
    <n v="30.52"/>
    <n v="4.4800000000000004"/>
    <n v="1.7920000000000003"/>
    <n v="2.6880000000000002"/>
    <x v="175"/>
    <n v="8.8073394495412849E-2"/>
    <x v="119"/>
    <n v="0.128"/>
    <n v="6.8124999999999991"/>
    <n v="0.872"/>
    <n v="7.1399577018865304E-5"/>
    <x v="5"/>
    <x v="3"/>
    <s v="Retail"/>
    <s v="STKEVON"/>
    <n v="75"/>
    <n v="84"/>
    <n v="9"/>
  </r>
  <r>
    <x v="28"/>
    <x v="251"/>
    <x v="3"/>
    <x v="376"/>
    <n v="2.0393494284983812E-4"/>
    <n v="45"/>
    <n v="19.75"/>
    <n v="25.25"/>
    <n v="10.100000000000001"/>
    <n v="15.149999999999999"/>
    <x v="176"/>
    <n v="0.76708860759493669"/>
    <x v="151"/>
    <n v="0.56111111111111112"/>
    <n v="0.78217821782178221"/>
    <n v="0.43888888888888888"/>
    <n v="4.0241949101034571E-4"/>
    <x v="12"/>
    <x v="3"/>
    <s v="Retail"/>
    <s v="STKEVON"/>
    <n v="75"/>
    <n v="84"/>
    <n v="9"/>
  </r>
  <r>
    <x v="28"/>
    <x v="252"/>
    <x v="5"/>
    <x v="377"/>
    <n v="1.9487116761206754E-3"/>
    <n v="430"/>
    <n v="200"/>
    <n v="230"/>
    <n v="92"/>
    <n v="138"/>
    <x v="177"/>
    <n v="0.69"/>
    <x v="152"/>
    <n v="0.53488372093023251"/>
    <n v="0.86956521739130432"/>
    <n v="0.46511627906976744"/>
    <n v="3.6656032844506739E-3"/>
    <x v="6"/>
    <x v="5"/>
    <s v="Retail"/>
    <s v="STKEVON"/>
    <n v="75"/>
    <n v="84"/>
    <n v="9"/>
  </r>
  <r>
    <x v="28"/>
    <x v="253"/>
    <x v="3"/>
    <x v="378"/>
    <n v="3.625510095108233E-4"/>
    <n v="80"/>
    <n v="78.400000000000006"/>
    <n v="1.5999999999999943"/>
    <n v="0.63999999999999779"/>
    <n v="0.95999999999999652"/>
    <x v="178"/>
    <n v="1.2244897959183628E-2"/>
    <x v="153"/>
    <n v="1.9999999999999928E-2"/>
    <n v="49.000000000000178"/>
    <n v="0.98000000000000009"/>
    <n v="2.5499848935308946E-5"/>
    <x v="9"/>
    <x v="3"/>
    <s v="Retail"/>
    <s v="STKEVON"/>
    <n v="75"/>
    <n v="84"/>
    <n v="9"/>
  </r>
  <r>
    <x v="28"/>
    <x v="254"/>
    <x v="3"/>
    <x v="379"/>
    <n v="4.3052932379410272E-4"/>
    <n v="95"/>
    <n v="83.25"/>
    <n v="11.75"/>
    <n v="4.7"/>
    <n v="7.05"/>
    <x v="179"/>
    <n v="8.468468468468468E-2"/>
    <x v="154"/>
    <n v="0.12368421052631579"/>
    <n v="7.0851063829787231"/>
    <n v="0.87631578947368416"/>
    <n v="1.8726451561867574E-4"/>
    <x v="4"/>
    <x v="3"/>
    <s v="Retail"/>
    <s v="STKEVON"/>
    <n v="75"/>
    <n v="84"/>
    <n v="9"/>
  </r>
  <r>
    <x v="29"/>
    <x v="5"/>
    <x v="2"/>
    <x v="380"/>
    <n v="7.251020190216466E-4"/>
    <n v="160"/>
    <n v="90"/>
    <n v="70"/>
    <n v="28"/>
    <n v="42"/>
    <x v="48"/>
    <n v="0.46666666666666667"/>
    <x v="46"/>
    <n v="0.4375"/>
    <n v="1.2857142857142858"/>
    <n v="0.5625"/>
    <n v="1.1156183909197704E-3"/>
    <x v="6"/>
    <x v="2"/>
    <s v="Retail"/>
    <s v="STKEVON"/>
    <n v="73"/>
    <n v="88"/>
    <n v="15"/>
  </r>
  <r>
    <x v="29"/>
    <x v="0"/>
    <x v="0"/>
    <x v="381"/>
    <n v="4.5318876188852913E-5"/>
    <n v="10"/>
    <n v="3"/>
    <n v="7"/>
    <n v="2.8000000000000003"/>
    <n v="4.1999999999999993"/>
    <x v="12"/>
    <n v="1.3999999999999997"/>
    <x v="12"/>
    <n v="0.7"/>
    <n v="0.42857142857142855"/>
    <n v="0.3"/>
    <n v="1.1156183909197704E-4"/>
    <x v="0"/>
    <x v="0"/>
    <s v="Retail"/>
    <s v="STKEVON"/>
    <n v="73"/>
    <n v="88"/>
    <n v="15"/>
  </r>
  <r>
    <x v="29"/>
    <x v="233"/>
    <x v="3"/>
    <x v="382"/>
    <n v="3.5801912189193801E-4"/>
    <n v="79"/>
    <n v="66.600000000000009"/>
    <n v="12.399999999999991"/>
    <n v="4.9599999999999973"/>
    <n v="7.4399999999999942"/>
    <x v="167"/>
    <n v="0.11171171171171161"/>
    <x v="144"/>
    <n v="0.15696202531645559"/>
    <n v="5.3709677419354884"/>
    <n v="0.84303797468354447"/>
    <n v="1.9762382924864489E-4"/>
    <x v="4"/>
    <x v="3"/>
    <s v="Retail"/>
    <s v="STKEVON"/>
    <n v="73"/>
    <n v="88"/>
    <n v="15"/>
  </r>
  <r>
    <x v="29"/>
    <x v="233"/>
    <x v="3"/>
    <x v="383"/>
    <n v="3.5801912189193801E-4"/>
    <n v="79"/>
    <n v="66.600000000000009"/>
    <n v="12.399999999999991"/>
    <n v="4.9599999999999973"/>
    <n v="7.4399999999999942"/>
    <x v="167"/>
    <n v="0.11171171171171161"/>
    <x v="144"/>
    <n v="0.15696202531645559"/>
    <n v="5.3709677419354884"/>
    <n v="0.84303797468354447"/>
    <n v="1.9762382924864489E-4"/>
    <x v="4"/>
    <x v="3"/>
    <s v="Retail"/>
    <s v="STKEVON"/>
    <n v="73"/>
    <n v="88"/>
    <n v="15"/>
  </r>
  <r>
    <x v="29"/>
    <x v="255"/>
    <x v="3"/>
    <x v="384"/>
    <n v="1.9033927999318224E-4"/>
    <n v="42"/>
    <n v="37.25"/>
    <n v="4.75"/>
    <n v="1.9000000000000001"/>
    <n v="2.8499999999999996"/>
    <x v="180"/>
    <n v="7.6510067114093944E-2"/>
    <x v="80"/>
    <n v="0.1130952380952381"/>
    <n v="7.8421052631578947"/>
    <n v="0.88690476190476186"/>
    <n v="7.5702676526698704E-5"/>
    <x v="7"/>
    <x v="3"/>
    <s v="Retail"/>
    <s v="STKEVON"/>
    <n v="73"/>
    <n v="88"/>
    <n v="15"/>
  </r>
  <r>
    <x v="29"/>
    <x v="256"/>
    <x v="2"/>
    <x v="385"/>
    <n v="4.5318876188852914E-4"/>
    <n v="100"/>
    <n v="40"/>
    <n v="60"/>
    <n v="24"/>
    <n v="36"/>
    <x v="2"/>
    <n v="0.9"/>
    <x v="4"/>
    <n v="0.6"/>
    <n v="0.66666666666666663"/>
    <n v="0.4"/>
    <n v="9.5624433507408889E-4"/>
    <x v="1"/>
    <x v="2"/>
    <s v="Retail"/>
    <s v="STKWAN"/>
    <n v="73"/>
    <n v="88"/>
    <n v="15"/>
  </r>
  <r>
    <x v="29"/>
    <x v="165"/>
    <x v="3"/>
    <x v="386"/>
    <n v="1.0876530285324699E-4"/>
    <n v="24"/>
    <n v="18.8"/>
    <n v="5.1999999999999993"/>
    <n v="2.0799999999999996"/>
    <n v="3.1199999999999997"/>
    <x v="141"/>
    <n v="0.1659574468085106"/>
    <x v="155"/>
    <n v="0.21666666666666665"/>
    <n v="3.6153846153846159"/>
    <n v="0.78333333333333333"/>
    <n v="8.2874509039754352E-5"/>
    <x v="5"/>
    <x v="3"/>
    <s v="Retail"/>
    <s v="STKEVON"/>
    <n v="73"/>
    <n v="88"/>
    <n v="15"/>
  </r>
  <r>
    <x v="29"/>
    <x v="257"/>
    <x v="3"/>
    <x v="387"/>
    <n v="2.9910458284642923E-4"/>
    <n v="66"/>
    <n v="58.800000000000004"/>
    <n v="7.1999999999999957"/>
    <n v="2.8799999999999986"/>
    <n v="4.3199999999999967"/>
    <x v="173"/>
    <n v="7.3469387755101978E-2"/>
    <x v="156"/>
    <n v="0.10909090909090903"/>
    <n v="8.1666666666666714"/>
    <n v="0.89090909090909098"/>
    <n v="1.1474932020889059E-4"/>
    <x v="9"/>
    <x v="3"/>
    <s v="Retail"/>
    <s v="STKEVON"/>
    <n v="73"/>
    <n v="88"/>
    <n v="15"/>
  </r>
  <r>
    <x v="29"/>
    <x v="258"/>
    <x v="1"/>
    <x v="388"/>
    <n v="4.5318876188852913E-5"/>
    <n v="10"/>
    <n v="0"/>
    <n v="10"/>
    <n v="4"/>
    <n v="6"/>
    <x v="3"/>
    <e v="#DIV/0!"/>
    <x v="50"/>
    <n v="1"/>
    <n v="0"/>
    <n v="0"/>
    <n v="1.5937405584568148E-4"/>
    <x v="1"/>
    <x v="1"/>
    <s v="Retail"/>
    <s v="STKEVON"/>
    <n v="73"/>
    <n v="88"/>
    <n v="15"/>
  </r>
  <r>
    <x v="29"/>
    <x v="0"/>
    <x v="0"/>
    <x v="389"/>
    <n v="5.4382651426623495E-5"/>
    <n v="12"/>
    <n v="3"/>
    <n v="9"/>
    <n v="3.6"/>
    <n v="5.4"/>
    <x v="64"/>
    <n v="1.8"/>
    <x v="2"/>
    <n v="0.75"/>
    <n v="0.33333333333333331"/>
    <n v="0.25"/>
    <n v="1.4343665026111333E-4"/>
    <x v="0"/>
    <x v="0"/>
    <s v="Retail"/>
    <s v="STKEVON"/>
    <n v="73"/>
    <n v="88"/>
    <n v="15"/>
  </r>
  <r>
    <x v="29"/>
    <x v="259"/>
    <x v="3"/>
    <x v="390"/>
    <n v="1.9033927999318224E-4"/>
    <n v="42"/>
    <n v="37.520000000000003"/>
    <n v="4.4799999999999969"/>
    <n v="1.7919999999999989"/>
    <n v="2.6879999999999979"/>
    <x v="24"/>
    <n v="7.1641791044776054E-2"/>
    <x v="25"/>
    <n v="0.10666666666666659"/>
    <n v="8.3750000000000071"/>
    <n v="0.89333333333333342"/>
    <n v="7.139957701886525E-5"/>
    <x v="5"/>
    <x v="3"/>
    <s v="Retail"/>
    <s v="STKEVON"/>
    <n v="73"/>
    <n v="88"/>
    <n v="15"/>
  </r>
  <r>
    <x v="29"/>
    <x v="73"/>
    <x v="3"/>
    <x v="391"/>
    <n v="9.0637752377705828E-4"/>
    <n v="200"/>
    <n v="166.5"/>
    <n v="33.5"/>
    <n v="13.4"/>
    <n v="20.100000000000001"/>
    <x v="74"/>
    <n v="0.12072072072072072"/>
    <x v="69"/>
    <n v="0.16750000000000001"/>
    <n v="4.9701492537313436"/>
    <n v="0.83250000000000002"/>
    <n v="5.3390308708303291E-4"/>
    <x v="4"/>
    <x v="3"/>
    <s v="Retail"/>
    <s v="STKEVON"/>
    <n v="73"/>
    <n v="88"/>
    <n v="15"/>
  </r>
  <r>
    <x v="29"/>
    <x v="0"/>
    <x v="0"/>
    <x v="392"/>
    <n v="4.5318876188852913E-5"/>
    <n v="10"/>
    <n v="3"/>
    <n v="7"/>
    <n v="2.8000000000000003"/>
    <n v="4.1999999999999993"/>
    <x v="12"/>
    <n v="1.3999999999999997"/>
    <x v="12"/>
    <n v="0.7"/>
    <n v="0.42857142857142855"/>
    <n v="0.3"/>
    <n v="1.1156183909197704E-4"/>
    <x v="0"/>
    <x v="0"/>
    <s v="Retail"/>
    <s v="STKEVON"/>
    <n v="73"/>
    <n v="88"/>
    <n v="15"/>
  </r>
  <r>
    <x v="30"/>
    <x v="129"/>
    <x v="3"/>
    <x v="393"/>
    <n v="2.5378570665757634E-4"/>
    <n v="56"/>
    <n v="47.175000000000004"/>
    <n v="8.8249999999999957"/>
    <n v="3.5299999999999985"/>
    <n v="5.2949999999999973"/>
    <x v="106"/>
    <n v="0.11224165341812394"/>
    <x v="94"/>
    <n v="0.15758928571428563"/>
    <n v="5.3456090651558101"/>
    <n v="0.84241071428571435"/>
    <n v="1.4064760428381383E-4"/>
    <x v="4"/>
    <x v="3"/>
    <s v="Retail"/>
    <s v="STKEVON"/>
    <n v="70"/>
    <n v="84"/>
    <n v="14"/>
  </r>
  <r>
    <x v="30"/>
    <x v="260"/>
    <x v="3"/>
    <x v="394"/>
    <n v="2.4925381903869104E-4"/>
    <n v="55"/>
    <n v="47.175000000000004"/>
    <n v="7.8249999999999957"/>
    <n v="3.1299999999999986"/>
    <n v="4.6949999999999967"/>
    <x v="127"/>
    <n v="9.9523052464228851E-2"/>
    <x v="111"/>
    <n v="0.14227272727272719"/>
    <n v="6.0287539936102279"/>
    <n v="0.85772727272727278"/>
    <n v="1.2471019869924569E-4"/>
    <x v="4"/>
    <x v="3"/>
    <s v="Retail"/>
    <s v="STKEVON"/>
    <n v="70"/>
    <n v="84"/>
    <n v="14"/>
  </r>
  <r>
    <x v="30"/>
    <x v="242"/>
    <x v="0"/>
    <x v="395"/>
    <n v="9.0637752377705825E-5"/>
    <n v="20"/>
    <n v="2"/>
    <n v="18"/>
    <n v="7.2"/>
    <n v="10.8"/>
    <x v="1"/>
    <n v="5.4"/>
    <x v="1"/>
    <n v="0.9"/>
    <n v="0.1111111111111111"/>
    <n v="0.1"/>
    <n v="2.8687330052222667E-4"/>
    <x v="0"/>
    <x v="0"/>
    <s v="Retail"/>
    <s v="STKEVON"/>
    <n v="70"/>
    <n v="84"/>
    <n v="14"/>
  </r>
  <r>
    <x v="30"/>
    <x v="244"/>
    <x v="0"/>
    <x v="396"/>
    <n v="9.0637752377705825E-5"/>
    <n v="20"/>
    <n v="6"/>
    <n v="14"/>
    <n v="5.6000000000000005"/>
    <n v="8.3999999999999986"/>
    <x v="12"/>
    <n v="1.3999999999999997"/>
    <x v="60"/>
    <n v="0.7"/>
    <n v="0.42857142857142855"/>
    <n v="0.3"/>
    <n v="2.2312367818395407E-4"/>
    <x v="0"/>
    <x v="0"/>
    <s v="Retail"/>
    <s v="STKEVON"/>
    <n v="70"/>
    <n v="84"/>
    <n v="14"/>
  </r>
  <r>
    <x v="30"/>
    <x v="29"/>
    <x v="6"/>
    <x v="397"/>
    <n v="9.0637752377705828E-4"/>
    <n v="200"/>
    <n v="140"/>
    <n v="60"/>
    <n v="24"/>
    <n v="36"/>
    <x v="145"/>
    <n v="0.25714285714285712"/>
    <x v="4"/>
    <n v="0.3"/>
    <n v="2.3333333333333335"/>
    <n v="0.7"/>
    <n v="9.5624433507408889E-4"/>
    <x v="8"/>
    <x v="6"/>
    <s v="Retail"/>
    <s v="STKEVON"/>
    <n v="70"/>
    <n v="84"/>
    <n v="14"/>
  </r>
  <r>
    <x v="30"/>
    <x v="29"/>
    <x v="6"/>
    <x v="398"/>
    <n v="9.0637752377705828E-4"/>
    <n v="200"/>
    <n v="140"/>
    <n v="60"/>
    <n v="24"/>
    <n v="36"/>
    <x v="145"/>
    <n v="0.25714285714285712"/>
    <x v="4"/>
    <n v="0.3"/>
    <n v="2.3333333333333335"/>
    <n v="0.7"/>
    <n v="9.5624433507408889E-4"/>
    <x v="8"/>
    <x v="6"/>
    <s v="Retail"/>
    <s v="STKEVON"/>
    <n v="70"/>
    <n v="84"/>
    <n v="14"/>
  </r>
  <r>
    <x v="30"/>
    <x v="261"/>
    <x v="3"/>
    <x v="399"/>
    <n v="5.4382651426623503E-4"/>
    <n v="120"/>
    <n v="47"/>
    <n v="73"/>
    <n v="29.200000000000003"/>
    <n v="43.8"/>
    <x v="181"/>
    <n v="0.93191489361702118"/>
    <x v="157"/>
    <n v="0.60833333333333328"/>
    <n v="0.64383561643835618"/>
    <n v="0.39166666666666666"/>
    <n v="1.1634306076734747E-3"/>
    <x v="9"/>
    <x v="3"/>
    <s v="Retail"/>
    <s v="STKEVON"/>
    <n v="70"/>
    <n v="84"/>
    <n v="14"/>
  </r>
  <r>
    <x v="30"/>
    <x v="262"/>
    <x v="3"/>
    <x v="400"/>
    <n v="1.4048851618544403E-4"/>
    <n v="31"/>
    <n v="26.52"/>
    <n v="4.4800000000000004"/>
    <n v="1.7920000000000003"/>
    <n v="2.6880000000000002"/>
    <x v="134"/>
    <n v="0.10135746606334843"/>
    <x v="119"/>
    <n v="0.14451612903225808"/>
    <n v="5.9196428571428568"/>
    <n v="0.85548387096774192"/>
    <n v="7.1399577018865304E-5"/>
    <x v="5"/>
    <x v="3"/>
    <s v="Retail"/>
    <s v="STKEVON"/>
    <n v="70"/>
    <n v="84"/>
    <n v="14"/>
  </r>
  <r>
    <x v="30"/>
    <x v="263"/>
    <x v="3"/>
    <x v="401"/>
    <n v="1.4502040380432932E-4"/>
    <n v="32"/>
    <n v="28.75"/>
    <n v="3.25"/>
    <n v="1.3"/>
    <n v="1.95"/>
    <x v="182"/>
    <n v="6.7826086956521744E-2"/>
    <x v="65"/>
    <n v="0.1015625"/>
    <n v="8.8461538461538467"/>
    <n v="0.8984375"/>
    <n v="5.1796568149846482E-5"/>
    <x v="9"/>
    <x v="3"/>
    <s v="Retail"/>
    <s v="STKEVON"/>
    <n v="70"/>
    <n v="84"/>
    <n v="14"/>
  </r>
  <r>
    <x v="30"/>
    <x v="264"/>
    <x v="3"/>
    <x v="402"/>
    <n v="6.7978314283279376E-4"/>
    <n v="150"/>
    <n v="70"/>
    <n v="80"/>
    <n v="32"/>
    <n v="48"/>
    <x v="156"/>
    <n v="0.68571428571428572"/>
    <x v="30"/>
    <n v="0.53333333333333333"/>
    <n v="0.875"/>
    <n v="0.46666666666666667"/>
    <n v="1.2749924467654519E-3"/>
    <x v="5"/>
    <x v="3"/>
    <s v="Retail"/>
    <s v="STKEVON"/>
    <n v="70"/>
    <n v="84"/>
    <n v="14"/>
  </r>
  <r>
    <x v="30"/>
    <x v="238"/>
    <x v="3"/>
    <x v="403"/>
    <n v="4.5318876188852914E-4"/>
    <n v="100"/>
    <n v="74.52"/>
    <n v="25.480000000000004"/>
    <n v="10.192000000000002"/>
    <n v="15.288000000000002"/>
    <x v="49"/>
    <n v="0.20515297906602259"/>
    <x v="47"/>
    <n v="0.25480000000000003"/>
    <n v="2.9246467817896384"/>
    <n v="0.74519999999999997"/>
    <n v="4.0608509429479646E-4"/>
    <x v="5"/>
    <x v="3"/>
    <s v="Retail"/>
    <s v="STKEVON"/>
    <n v="70"/>
    <n v="84"/>
    <n v="14"/>
  </r>
  <r>
    <x v="30"/>
    <x v="265"/>
    <x v="0"/>
    <x v="404"/>
    <n v="1.0876530285324701E-3"/>
    <n v="240"/>
    <n v="220"/>
    <n v="20"/>
    <n v="8"/>
    <n v="12"/>
    <x v="183"/>
    <n v="5.4545454545454543E-2"/>
    <x v="0"/>
    <n v="8.3333333333333329E-2"/>
    <n v="11"/>
    <n v="0.91666666666666663"/>
    <n v="3.1874811169136296E-4"/>
    <x v="1"/>
    <x v="0"/>
    <s v="Retail"/>
    <s v="STKEVON"/>
    <n v="70"/>
    <n v="84"/>
    <n v="14"/>
  </r>
  <r>
    <x v="30"/>
    <x v="238"/>
    <x v="3"/>
    <x v="405"/>
    <n v="4.5318876188852914E-4"/>
    <n v="100"/>
    <n v="74.52"/>
    <n v="25.480000000000004"/>
    <n v="10.192000000000002"/>
    <n v="15.288000000000002"/>
    <x v="49"/>
    <n v="0.20515297906602259"/>
    <x v="47"/>
    <n v="0.25480000000000003"/>
    <n v="2.9246467817896384"/>
    <n v="0.74519999999999997"/>
    <n v="4.0608509429479646E-4"/>
    <x v="5"/>
    <x v="3"/>
    <s v="Retail"/>
    <s v="STKEVON"/>
    <n v="70"/>
    <n v="84"/>
    <n v="14"/>
  </r>
  <r>
    <x v="30"/>
    <x v="67"/>
    <x v="0"/>
    <x v="406"/>
    <n v="9.5169639996591122E-4"/>
    <n v="210"/>
    <n v="170"/>
    <n v="40"/>
    <n v="16"/>
    <n v="24"/>
    <x v="172"/>
    <n v="0.14117647058823529"/>
    <x v="72"/>
    <n v="0.19047619047619047"/>
    <n v="4.25"/>
    <n v="0.80952380952380953"/>
    <n v="6.3749622338272593E-4"/>
    <x v="10"/>
    <x v="0"/>
    <s v="Retail"/>
    <s v="STKEVON"/>
    <n v="70"/>
    <n v="84"/>
    <n v="14"/>
  </r>
  <r>
    <x v="31"/>
    <x v="266"/>
    <x v="0"/>
    <x v="407"/>
    <n v="4.5318876188852913E-5"/>
    <n v="10"/>
    <n v="3"/>
    <n v="7"/>
    <n v="2.8000000000000003"/>
    <n v="4.1999999999999993"/>
    <x v="12"/>
    <n v="1.3999999999999997"/>
    <x v="12"/>
    <n v="0.7"/>
    <n v="0.42857142857142855"/>
    <n v="0.3"/>
    <n v="1.1156183909197704E-4"/>
    <x v="0"/>
    <x v="0"/>
    <s v="Retail"/>
    <s v="STKEVON"/>
    <n v="70"/>
    <n v="86"/>
    <n v="16"/>
  </r>
  <r>
    <x v="31"/>
    <x v="267"/>
    <x v="3"/>
    <x v="408"/>
    <n v="1.5408417904209991E-4"/>
    <n v="34"/>
    <n v="12.8"/>
    <n v="21.2"/>
    <n v="8.48"/>
    <n v="12.719999999999999"/>
    <x v="184"/>
    <n v="0.99374999999999991"/>
    <x v="158"/>
    <n v="0.62352941176470589"/>
    <n v="0.60377358490566047"/>
    <n v="0.37647058823529411"/>
    <n v="3.3787299839284471E-4"/>
    <x v="9"/>
    <x v="3"/>
    <s v="Retail"/>
    <s v="STKEVON"/>
    <n v="70"/>
    <n v="86"/>
    <n v="16"/>
  </r>
  <r>
    <x v="31"/>
    <x v="268"/>
    <x v="3"/>
    <x v="409"/>
    <n v="4.7584819998295561E-4"/>
    <n v="105"/>
    <n v="90"/>
    <n v="15"/>
    <n v="6"/>
    <n v="9"/>
    <x v="185"/>
    <n v="0.1"/>
    <x v="11"/>
    <n v="0.14285714285714285"/>
    <n v="6"/>
    <n v="0.8571428571428571"/>
    <n v="2.3906108376852222E-4"/>
    <x v="4"/>
    <x v="3"/>
    <s v="Retail"/>
    <s v="STKEVON"/>
    <n v="70"/>
    <n v="86"/>
    <n v="16"/>
  </r>
  <r>
    <x v="31"/>
    <x v="269"/>
    <x v="1"/>
    <x v="410"/>
    <n v="1.3595662856655876E-4"/>
    <n v="30"/>
    <n v="0"/>
    <n v="30"/>
    <n v="12"/>
    <n v="18"/>
    <x v="3"/>
    <e v="#DIV/0!"/>
    <x v="53"/>
    <n v="1"/>
    <n v="0"/>
    <n v="0"/>
    <n v="4.7812216753704445E-4"/>
    <x v="2"/>
    <x v="1"/>
    <s v="Retail"/>
    <s v="STKWAN"/>
    <n v="70"/>
    <n v="86"/>
    <n v="16"/>
  </r>
  <r>
    <x v="31"/>
    <x v="73"/>
    <x v="3"/>
    <x v="411"/>
    <n v="3.5801912189193801E-4"/>
    <n v="79"/>
    <n v="66"/>
    <n v="13"/>
    <n v="5.2"/>
    <n v="7.8"/>
    <x v="186"/>
    <n v="0.11818181818181818"/>
    <x v="61"/>
    <n v="0.16455696202531644"/>
    <n v="5.0769230769230766"/>
    <n v="0.83544303797468356"/>
    <n v="2.0718627259938593E-4"/>
    <x v="4"/>
    <x v="3"/>
    <s v="Retail"/>
    <s v="STKEVON"/>
    <n v="70"/>
    <n v="86"/>
    <n v="16"/>
  </r>
  <r>
    <x v="31"/>
    <x v="270"/>
    <x v="3"/>
    <x v="412"/>
    <n v="1.1782907809101758E-4"/>
    <n v="26"/>
    <n v="8.120000000000001"/>
    <n v="17.88"/>
    <n v="7.1520000000000001"/>
    <n v="10.727999999999998"/>
    <x v="187"/>
    <n v="1.3211822660098518"/>
    <x v="159"/>
    <n v="0.6876923076923076"/>
    <n v="0.4541387024608502"/>
    <n v="0.31230769230769234"/>
    <n v="2.8496081185207847E-4"/>
    <x v="5"/>
    <x v="3"/>
    <s v="Retail"/>
    <s v="STKEVON"/>
    <n v="70"/>
    <n v="86"/>
    <n v="16"/>
  </r>
  <r>
    <x v="31"/>
    <x v="0"/>
    <x v="0"/>
    <x v="413"/>
    <n v="4.5318876188852913E-5"/>
    <n v="10"/>
    <n v="5"/>
    <n v="5"/>
    <n v="2"/>
    <n v="3"/>
    <x v="57"/>
    <n v="0.6"/>
    <x v="10"/>
    <n v="0.5"/>
    <n v="1"/>
    <n v="0.5"/>
    <n v="7.9687027922840741E-5"/>
    <x v="0"/>
    <x v="0"/>
    <s v="Retail"/>
    <s v="STKEVON"/>
    <n v="70"/>
    <n v="86"/>
    <n v="16"/>
  </r>
  <r>
    <x v="31"/>
    <x v="271"/>
    <x v="3"/>
    <x v="414"/>
    <n v="3.625510095108233E-4"/>
    <n v="80"/>
    <n v="32"/>
    <n v="48"/>
    <n v="19.200000000000003"/>
    <n v="28.799999999999997"/>
    <x v="2"/>
    <n v="0.89999999999999991"/>
    <x v="160"/>
    <n v="0.6"/>
    <n v="0.66666666666666663"/>
    <n v="0.4"/>
    <n v="7.6499546805927111E-4"/>
    <x v="5"/>
    <x v="3"/>
    <s v="Retail"/>
    <s v="STKEVON"/>
    <n v="70"/>
    <n v="86"/>
    <n v="16"/>
  </r>
  <r>
    <x v="31"/>
    <x v="222"/>
    <x v="3"/>
    <x v="415"/>
    <n v="4.5318876188852914E-4"/>
    <n v="100"/>
    <n v="32"/>
    <n v="68"/>
    <n v="27.200000000000003"/>
    <n v="40.799999999999997"/>
    <x v="66"/>
    <n v="1.2749999999999999"/>
    <x v="161"/>
    <n v="0.68"/>
    <n v="0.47058823529411764"/>
    <n v="0.32"/>
    <n v="1.0837435797506341E-3"/>
    <x v="5"/>
    <x v="3"/>
    <s v="Retail"/>
    <s v="STKEVON"/>
    <n v="70"/>
    <n v="86"/>
    <n v="16"/>
  </r>
  <r>
    <x v="31"/>
    <x v="272"/>
    <x v="3"/>
    <x v="416"/>
    <n v="1.586160666609852E-4"/>
    <n v="35"/>
    <n v="34"/>
    <n v="1"/>
    <n v="0.4"/>
    <n v="0.6"/>
    <x v="188"/>
    <n v="1.7647058823529412E-2"/>
    <x v="77"/>
    <n v="2.8571428571428571E-2"/>
    <n v="34"/>
    <n v="0.97142857142857142"/>
    <n v="1.5937405584568148E-5"/>
    <x v="5"/>
    <x v="3"/>
    <s v="Retail"/>
    <s v="STKEVON"/>
    <n v="70"/>
    <n v="86"/>
    <n v="16"/>
  </r>
  <r>
    <x v="31"/>
    <x v="273"/>
    <x v="0"/>
    <x v="417"/>
    <n v="5.4382651426623495E-5"/>
    <n v="12"/>
    <n v="5"/>
    <n v="7"/>
    <n v="2.8000000000000003"/>
    <n v="4.1999999999999993"/>
    <x v="189"/>
    <n v="0.83999999999999986"/>
    <x v="12"/>
    <n v="0.58333333333333337"/>
    <n v="0.7142857142857143"/>
    <n v="0.41666666666666669"/>
    <n v="1.1156183909197704E-4"/>
    <x v="0"/>
    <x v="0"/>
    <s v="Retail"/>
    <s v="STKEVON"/>
    <n v="70"/>
    <n v="86"/>
    <n v="16"/>
  </r>
  <r>
    <x v="31"/>
    <x v="60"/>
    <x v="0"/>
    <x v="418"/>
    <n v="1.3142474094767346E-4"/>
    <n v="29"/>
    <n v="12"/>
    <n v="17"/>
    <n v="6.8000000000000007"/>
    <n v="10.199999999999999"/>
    <x v="190"/>
    <n v="0.85"/>
    <x v="62"/>
    <n v="0.58620689655172409"/>
    <n v="0.70588235294117652"/>
    <n v="0.41379310344827586"/>
    <n v="2.7093589493765852E-4"/>
    <x v="0"/>
    <x v="0"/>
    <s v="Retail"/>
    <s v="STKEVON"/>
    <n v="70"/>
    <n v="86"/>
    <n v="16"/>
  </r>
  <r>
    <x v="31"/>
    <x v="274"/>
    <x v="3"/>
    <x v="419"/>
    <n v="3.8521044760524977E-4"/>
    <n v="85"/>
    <n v="74.52"/>
    <n v="10.480000000000004"/>
    <n v="4.1920000000000019"/>
    <n v="6.288000000000002"/>
    <x v="191"/>
    <n v="8.4380032206119199E-2"/>
    <x v="162"/>
    <n v="0.12329411764705887"/>
    <n v="7.1106870229007599"/>
    <n v="0.87670588235294111"/>
    <n v="1.6702401052627426E-4"/>
    <x v="5"/>
    <x v="3"/>
    <s v="Retail"/>
    <s v="STKEVON"/>
    <n v="70"/>
    <n v="86"/>
    <n v="16"/>
  </r>
  <r>
    <x v="31"/>
    <x v="275"/>
    <x v="3"/>
    <x v="420"/>
    <n v="1.2236096570990287E-4"/>
    <n v="27"/>
    <n v="23.5"/>
    <n v="3.5"/>
    <n v="1.4000000000000001"/>
    <n v="2.0999999999999996"/>
    <x v="192"/>
    <n v="8.9361702127659565E-2"/>
    <x v="163"/>
    <n v="0.12962962962962962"/>
    <n v="6.7142857142857144"/>
    <n v="0.87037037037037035"/>
    <n v="5.5780919545988519E-5"/>
    <x v="7"/>
    <x v="3"/>
    <s v="Retail"/>
    <s v="STKEVON"/>
    <n v="70"/>
    <n v="86"/>
    <n v="16"/>
  </r>
  <r>
    <x v="31"/>
    <x v="276"/>
    <x v="3"/>
    <x v="421"/>
    <n v="9.516963999659112E-5"/>
    <n v="21"/>
    <n v="18.62"/>
    <n v="2.379999999999999"/>
    <n v="0.95199999999999962"/>
    <n v="1.4279999999999995"/>
    <x v="193"/>
    <n v="7.6691729323308241E-2"/>
    <x v="24"/>
    <n v="0.11333333333333329"/>
    <n v="7.8235294117647092"/>
    <n v="0.88666666666666671"/>
    <n v="3.7931025291272176E-5"/>
    <x v="5"/>
    <x v="3"/>
    <s v="Retail"/>
    <s v="STKEVON"/>
    <n v="70"/>
    <n v="86"/>
    <n v="16"/>
  </r>
  <r>
    <x v="31"/>
    <x v="277"/>
    <x v="3"/>
    <x v="422"/>
    <n v="1.4502040380432932E-4"/>
    <n v="32"/>
    <n v="28"/>
    <n v="4"/>
    <n v="1.6"/>
    <n v="2.4"/>
    <x v="194"/>
    <n v="8.5714285714285715E-2"/>
    <x v="21"/>
    <n v="0.125"/>
    <n v="7"/>
    <n v="0.875"/>
    <n v="6.3749622338272593E-5"/>
    <x v="4"/>
    <x v="3"/>
    <s v="Retail"/>
    <s v="STKEVON"/>
    <n v="70"/>
    <n v="86"/>
    <n v="16"/>
  </r>
  <r>
    <x v="32"/>
    <x v="278"/>
    <x v="3"/>
    <x v="423"/>
    <n v="1.631479542798705E-4"/>
    <n v="36"/>
    <n v="12"/>
    <n v="24"/>
    <n v="9.6000000000000014"/>
    <n v="14.399999999999999"/>
    <x v="77"/>
    <n v="1.2"/>
    <x v="96"/>
    <n v="0.66666666666666663"/>
    <n v="0.5"/>
    <n v="0.33333333333333331"/>
    <n v="3.8249773402963556E-4"/>
    <x v="5"/>
    <x v="3"/>
    <s v="Retail"/>
    <s v="STKEVON"/>
    <n v="63"/>
    <n v="79"/>
    <n v="16"/>
  </r>
  <r>
    <x v="32"/>
    <x v="279"/>
    <x v="3"/>
    <x v="424"/>
    <n v="1.9940305523095283E-4"/>
    <n v="44"/>
    <n v="22"/>
    <n v="22"/>
    <n v="8.8000000000000007"/>
    <n v="13.2"/>
    <x v="57"/>
    <n v="0.6"/>
    <x v="128"/>
    <n v="0.5"/>
    <n v="1"/>
    <n v="0.5"/>
    <n v="3.5062292286049926E-4"/>
    <x v="12"/>
    <x v="3"/>
    <s v="Retail"/>
    <s v="STKEVON"/>
    <n v="63"/>
    <n v="79"/>
    <n v="16"/>
  </r>
  <r>
    <x v="32"/>
    <x v="280"/>
    <x v="1"/>
    <x v="425"/>
    <n v="9.0637752377705825E-5"/>
    <n v="20"/>
    <n v="0"/>
    <n v="20"/>
    <n v="8"/>
    <n v="12"/>
    <x v="3"/>
    <e v="#DIV/0!"/>
    <x v="0"/>
    <n v="1"/>
    <n v="0"/>
    <n v="0"/>
    <n v="3.1874811169136296E-4"/>
    <x v="2"/>
    <x v="1"/>
    <s v="Retail"/>
    <s v="STKEVON"/>
    <n v="63"/>
    <n v="79"/>
    <n v="16"/>
  </r>
  <r>
    <x v="32"/>
    <x v="15"/>
    <x v="0"/>
    <x v="426"/>
    <n v="4.5318876188852913E-5"/>
    <n v="10"/>
    <n v="3"/>
    <n v="7"/>
    <n v="2.8000000000000003"/>
    <n v="4.1999999999999993"/>
    <x v="12"/>
    <n v="1.3999999999999997"/>
    <x v="12"/>
    <n v="0.7"/>
    <n v="0.42857142857142855"/>
    <n v="0.3"/>
    <n v="1.1156183909197704E-4"/>
    <x v="0"/>
    <x v="0"/>
    <s v="Retail"/>
    <s v="STKEVON"/>
    <n v="63"/>
    <n v="79"/>
    <n v="16"/>
  </r>
  <r>
    <x v="32"/>
    <x v="281"/>
    <x v="4"/>
    <x v="427"/>
    <n v="2.2432843713482194E-3"/>
    <n v="495"/>
    <n v="290"/>
    <n v="205"/>
    <n v="82"/>
    <n v="123"/>
    <x v="195"/>
    <n v="0.42413793103448277"/>
    <x v="164"/>
    <n v="0.41414141414141414"/>
    <n v="1.4146341463414633"/>
    <n v="0.58585858585858586"/>
    <n v="3.2671681448364705E-3"/>
    <x v="6"/>
    <x v="4"/>
    <s v="Retail"/>
    <s v="STKEVON"/>
    <n v="63"/>
    <n v="79"/>
    <n v="16"/>
  </r>
  <r>
    <x v="32"/>
    <x v="282"/>
    <x v="3"/>
    <x v="428"/>
    <n v="4.5318876188852914E-4"/>
    <n v="100"/>
    <n v="81"/>
    <n v="19"/>
    <n v="7.6000000000000005"/>
    <n v="11.399999999999999"/>
    <x v="196"/>
    <n v="0.14074074074074072"/>
    <x v="63"/>
    <n v="0.19"/>
    <n v="4.2631578947368425"/>
    <n v="0.81"/>
    <n v="3.0281070610679482E-4"/>
    <x v="5"/>
    <x v="3"/>
    <s v="Retail"/>
    <s v="STKEVON"/>
    <n v="63"/>
    <n v="79"/>
    <n v="16"/>
  </r>
  <r>
    <x v="32"/>
    <x v="283"/>
    <x v="3"/>
    <x v="429"/>
    <n v="1.3595662856655876E-4"/>
    <n v="30"/>
    <n v="29"/>
    <n v="1"/>
    <n v="0.4"/>
    <n v="0.6"/>
    <x v="197"/>
    <n v="2.0689655172413793E-2"/>
    <x v="77"/>
    <n v="3.3333333333333333E-2"/>
    <n v="29"/>
    <n v="0.96666666666666667"/>
    <n v="1.5937405584568148E-5"/>
    <x v="5"/>
    <x v="3"/>
    <s v="Retail"/>
    <s v="STKEVON"/>
    <n v="63"/>
    <n v="79"/>
    <n v="16"/>
  </r>
  <r>
    <x v="32"/>
    <x v="284"/>
    <x v="0"/>
    <x v="430"/>
    <n v="1.586160666609852E-4"/>
    <n v="35"/>
    <n v="13"/>
    <n v="22"/>
    <n v="8.8000000000000007"/>
    <n v="13.2"/>
    <x v="198"/>
    <n v="1.0153846153846153"/>
    <x v="128"/>
    <n v="0.62857142857142856"/>
    <n v="0.59090909090909094"/>
    <n v="0.37142857142857144"/>
    <n v="3.5062292286049926E-4"/>
    <x v="14"/>
    <x v="0"/>
    <s v="Retail"/>
    <s v="STKEVON"/>
    <n v="63"/>
    <n v="79"/>
    <n v="16"/>
  </r>
  <r>
    <x v="32"/>
    <x v="285"/>
    <x v="3"/>
    <x v="431"/>
    <n v="6.7978314283279379E-5"/>
    <n v="15"/>
    <n v="12.5"/>
    <n v="2.5"/>
    <n v="1"/>
    <n v="1.5"/>
    <x v="199"/>
    <n v="0.12"/>
    <x v="97"/>
    <n v="0.16666666666666666"/>
    <n v="5"/>
    <n v="0.83333333333333337"/>
    <n v="3.9843513961420371E-5"/>
    <x v="9"/>
    <x v="3"/>
    <s v="Retail"/>
    <s v="STKEVON"/>
    <n v="63"/>
    <n v="79"/>
    <n v="16"/>
  </r>
  <r>
    <x v="32"/>
    <x v="286"/>
    <x v="2"/>
    <x v="432"/>
    <n v="4.0786988569967625E-4"/>
    <n v="90"/>
    <n v="40"/>
    <n v="50"/>
    <n v="20"/>
    <n v="30"/>
    <x v="32"/>
    <n v="0.75"/>
    <x v="9"/>
    <n v="0.55555555555555558"/>
    <n v="0.8"/>
    <n v="0.44444444444444442"/>
    <n v="7.9687027922840741E-4"/>
    <x v="15"/>
    <x v="2"/>
    <s v="Retail"/>
    <s v="STKEVON"/>
    <n v="63"/>
    <n v="79"/>
    <n v="16"/>
  </r>
  <r>
    <x v="32"/>
    <x v="287"/>
    <x v="1"/>
    <x v="433"/>
    <n v="9.0637752377705825E-6"/>
    <n v="2"/>
    <n v="0"/>
    <n v="2"/>
    <n v="0.8"/>
    <n v="1.2"/>
    <x v="3"/>
    <e v="#DIV/0!"/>
    <x v="66"/>
    <n v="1"/>
    <n v="0"/>
    <n v="0"/>
    <n v="3.1874811169136296E-5"/>
    <x v="3"/>
    <x v="1"/>
    <s v="Retail"/>
    <s v="STKYOSEF"/>
    <n v="63"/>
    <n v="79"/>
    <n v="16"/>
  </r>
  <r>
    <x v="32"/>
    <x v="288"/>
    <x v="1"/>
    <x v="434"/>
    <n v="2.2659438094426457E-4"/>
    <n v="50"/>
    <n v="10"/>
    <n v="40"/>
    <n v="16"/>
    <n v="24"/>
    <x v="0"/>
    <n v="2.4"/>
    <x v="72"/>
    <n v="0.8"/>
    <n v="0.25"/>
    <n v="0.2"/>
    <n v="6.3749622338272593E-4"/>
    <x v="16"/>
    <x v="1"/>
    <s v="Retail"/>
    <s v="STKEVON"/>
    <n v="63"/>
    <n v="79"/>
    <n v="16"/>
  </r>
  <r>
    <x v="32"/>
    <x v="289"/>
    <x v="2"/>
    <x v="435"/>
    <n v="5.4382651426623503E-4"/>
    <n v="120"/>
    <n v="50"/>
    <n v="70"/>
    <n v="28"/>
    <n v="42"/>
    <x v="189"/>
    <n v="0.84"/>
    <x v="46"/>
    <n v="0.58333333333333337"/>
    <n v="0.7142857142857143"/>
    <n v="0.41666666666666669"/>
    <n v="1.1156183909197704E-3"/>
    <x v="1"/>
    <x v="2"/>
    <s v="Retail"/>
    <s v="STKYOSEF"/>
    <n v="63"/>
    <n v="79"/>
    <n v="16"/>
  </r>
  <r>
    <x v="32"/>
    <x v="290"/>
    <x v="6"/>
    <x v="436"/>
    <n v="9.0637752377705828E-4"/>
    <n v="200"/>
    <n v="120"/>
    <n v="80"/>
    <n v="32"/>
    <n v="48"/>
    <x v="5"/>
    <n v="0.4"/>
    <x v="30"/>
    <n v="0.4"/>
    <n v="1.5"/>
    <n v="0.6"/>
    <n v="1.2749924467654519E-3"/>
    <x v="11"/>
    <x v="6"/>
    <s v="Retail"/>
    <s v="STKEVON"/>
    <n v="63"/>
    <n v="79"/>
    <n v="16"/>
  </r>
  <r>
    <x v="33"/>
    <x v="291"/>
    <x v="3"/>
    <x v="437"/>
    <n v="1.4048851618544403E-4"/>
    <n v="31"/>
    <n v="27.62"/>
    <n v="3.379999999999999"/>
    <n v="1.3519999999999996"/>
    <n v="2.0279999999999996"/>
    <x v="17"/>
    <n v="7.3425054308472099E-2"/>
    <x v="18"/>
    <n v="0.10903225806451609"/>
    <n v="8.1715976331360967"/>
    <n v="0.89096774193548389"/>
    <n v="5.3868430875840324E-5"/>
    <x v="5"/>
    <x v="3"/>
    <s v="Retail"/>
    <s v="STKEVON"/>
    <n v="64"/>
    <n v="81"/>
    <n v="17"/>
  </r>
  <r>
    <x v="33"/>
    <x v="292"/>
    <x v="3"/>
    <x v="438"/>
    <n v="1.586160666609852E-4"/>
    <n v="35"/>
    <n v="33"/>
    <n v="2"/>
    <n v="0.8"/>
    <n v="1.2"/>
    <x v="200"/>
    <n v="3.6363636363636362E-2"/>
    <x v="66"/>
    <n v="5.7142857142857141E-2"/>
    <n v="16.5"/>
    <n v="0.94285714285714284"/>
    <n v="3.1874811169136296E-5"/>
    <x v="5"/>
    <x v="3"/>
    <s v="Retail"/>
    <s v="STKEVON"/>
    <n v="64"/>
    <n v="81"/>
    <n v="17"/>
  </r>
  <r>
    <x v="33"/>
    <x v="293"/>
    <x v="0"/>
    <x v="439"/>
    <n v="3.625510095108233E-5"/>
    <n v="8"/>
    <n v="4"/>
    <n v="4"/>
    <n v="1.6"/>
    <n v="2.4"/>
    <x v="57"/>
    <n v="0.6"/>
    <x v="21"/>
    <n v="0.5"/>
    <n v="1"/>
    <n v="0.5"/>
    <n v="6.3749622338272593E-5"/>
    <x v="0"/>
    <x v="0"/>
    <s v="Retail"/>
    <s v="STKEVON"/>
    <n v="64"/>
    <n v="81"/>
    <n v="17"/>
  </r>
  <r>
    <x v="33"/>
    <x v="294"/>
    <x v="0"/>
    <x v="440"/>
    <n v="6.7978314283279379E-5"/>
    <n v="15"/>
    <n v="5"/>
    <n v="10"/>
    <n v="4"/>
    <n v="6"/>
    <x v="77"/>
    <n v="1.2"/>
    <x v="50"/>
    <n v="0.66666666666666663"/>
    <n v="0.5"/>
    <n v="0.33333333333333331"/>
    <n v="1.5937405584568148E-4"/>
    <x v="0"/>
    <x v="0"/>
    <s v="Retail"/>
    <s v="STKEVON"/>
    <n v="64"/>
    <n v="81"/>
    <n v="17"/>
  </r>
  <r>
    <x v="33"/>
    <x v="269"/>
    <x v="1"/>
    <x v="441"/>
    <n v="9.0637752377705825E-5"/>
    <n v="20"/>
    <n v="0"/>
    <n v="20"/>
    <n v="8"/>
    <n v="12"/>
    <x v="3"/>
    <e v="#DIV/0!"/>
    <x v="0"/>
    <n v="1"/>
    <n v="0"/>
    <n v="0"/>
    <n v="3.1874811169136296E-4"/>
    <x v="2"/>
    <x v="1"/>
    <s v="Retail"/>
    <s v="STKYOSEF"/>
    <n v="64"/>
    <n v="81"/>
    <n v="17"/>
  </r>
  <r>
    <x v="33"/>
    <x v="295"/>
    <x v="2"/>
    <x v="442"/>
    <n v="9.0637752377705828E-4"/>
    <n v="200"/>
    <n v="140"/>
    <n v="60"/>
    <n v="24"/>
    <n v="36"/>
    <x v="145"/>
    <n v="0.25714285714285712"/>
    <x v="4"/>
    <n v="0.3"/>
    <n v="2.3333333333333335"/>
    <n v="0.7"/>
    <n v="9.5624433507408889E-4"/>
    <x v="6"/>
    <x v="2"/>
    <s v="Retail"/>
    <s v="STKEVON"/>
    <n v="64"/>
    <n v="81"/>
    <n v="17"/>
  </r>
  <r>
    <x v="33"/>
    <x v="60"/>
    <x v="0"/>
    <x v="443"/>
    <n v="4.5318876188852913E-5"/>
    <n v="10"/>
    <n v="4"/>
    <n v="6"/>
    <n v="2.4000000000000004"/>
    <n v="3.5999999999999996"/>
    <x v="2"/>
    <n v="0.89999999999999991"/>
    <x v="116"/>
    <n v="0.6"/>
    <n v="0.66666666666666663"/>
    <n v="0.4"/>
    <n v="9.5624433507408889E-5"/>
    <x v="0"/>
    <x v="0"/>
    <s v="Retail"/>
    <s v="STKEVON"/>
    <n v="64"/>
    <n v="81"/>
    <n v="17"/>
  </r>
  <r>
    <x v="33"/>
    <x v="296"/>
    <x v="2"/>
    <x v="444"/>
    <n v="2.2659438094426457E-4"/>
    <n v="50"/>
    <n v="20"/>
    <n v="30"/>
    <n v="12"/>
    <n v="18"/>
    <x v="2"/>
    <n v="0.9"/>
    <x v="53"/>
    <n v="0.6"/>
    <n v="0.66666666666666663"/>
    <n v="0.4"/>
    <n v="4.7812216753704445E-4"/>
    <x v="6"/>
    <x v="2"/>
    <s v="Retail"/>
    <s v="STKEVON"/>
    <n v="64"/>
    <n v="81"/>
    <n v="17"/>
  </r>
  <r>
    <x v="33"/>
    <x v="297"/>
    <x v="0"/>
    <x v="445"/>
    <n v="6.7978314283279379E-5"/>
    <n v="15"/>
    <n v="5"/>
    <n v="10"/>
    <n v="4"/>
    <n v="6"/>
    <x v="77"/>
    <n v="1.2"/>
    <x v="50"/>
    <n v="0.66666666666666663"/>
    <n v="0.5"/>
    <n v="0.33333333333333331"/>
    <n v="1.5937405584568148E-4"/>
    <x v="0"/>
    <x v="0"/>
    <s v="Retail"/>
    <s v="STKEVON"/>
    <n v="64"/>
    <n v="81"/>
    <n v="17"/>
  </r>
  <r>
    <x v="33"/>
    <x v="298"/>
    <x v="0"/>
    <x v="446"/>
    <n v="2.7191325713311752E-4"/>
    <n v="60"/>
    <n v="20"/>
    <n v="40"/>
    <n v="16"/>
    <n v="24"/>
    <x v="77"/>
    <n v="1.2"/>
    <x v="72"/>
    <n v="0.66666666666666663"/>
    <n v="0.5"/>
    <n v="0.33333333333333331"/>
    <n v="6.3749622338272593E-4"/>
    <x v="0"/>
    <x v="0"/>
    <s v="Retail"/>
    <s v="STKEVON"/>
    <n v="64"/>
    <n v="81"/>
    <n v="17"/>
  </r>
  <r>
    <x v="33"/>
    <x v="299"/>
    <x v="0"/>
    <x v="447"/>
    <n v="4.5318876188852913E-5"/>
    <n v="10"/>
    <n v="2"/>
    <n v="8"/>
    <n v="3.2"/>
    <n v="4.8"/>
    <x v="0"/>
    <n v="2.4"/>
    <x v="48"/>
    <n v="0.8"/>
    <n v="0.25"/>
    <n v="0.2"/>
    <n v="1.2749924467654519E-4"/>
    <x v="0"/>
    <x v="0"/>
    <s v="Retail"/>
    <s v="STKEVON"/>
    <n v="64"/>
    <n v="81"/>
    <n v="17"/>
  </r>
  <r>
    <x v="33"/>
    <x v="269"/>
    <x v="1"/>
    <x v="448"/>
    <n v="9.0637752377705825E-5"/>
    <n v="20"/>
    <n v="0"/>
    <n v="20"/>
    <n v="8"/>
    <n v="12"/>
    <x v="3"/>
    <e v="#DIV/0!"/>
    <x v="0"/>
    <n v="1"/>
    <n v="0"/>
    <n v="0"/>
    <n v="3.1874811169136296E-4"/>
    <x v="2"/>
    <x v="1"/>
    <s v="Retail"/>
    <s v="STKYOSEF"/>
    <n v="64"/>
    <n v="81"/>
    <n v="17"/>
  </r>
  <r>
    <x v="33"/>
    <x v="300"/>
    <x v="0"/>
    <x v="449"/>
    <n v="4.5318876188852913E-5"/>
    <n v="10"/>
    <n v="4"/>
    <n v="6"/>
    <n v="2.4000000000000004"/>
    <n v="3.5999999999999996"/>
    <x v="2"/>
    <n v="0.89999999999999991"/>
    <x v="116"/>
    <n v="0.6"/>
    <n v="0.66666666666666663"/>
    <n v="0.4"/>
    <n v="9.5624433507408889E-5"/>
    <x v="0"/>
    <x v="0"/>
    <s v="Retail"/>
    <s v="STKEVON"/>
    <n v="64"/>
    <n v="81"/>
    <n v="17"/>
  </r>
  <r>
    <x v="33"/>
    <x v="301"/>
    <x v="1"/>
    <x v="450"/>
    <n v="6.7978314283279379E-5"/>
    <n v="15"/>
    <n v="0"/>
    <n v="15"/>
    <n v="6"/>
    <n v="9"/>
    <x v="3"/>
    <e v="#DIV/0!"/>
    <x v="11"/>
    <n v="1"/>
    <n v="0"/>
    <n v="0"/>
    <n v="2.3906108376852222E-4"/>
    <x v="2"/>
    <x v="1"/>
    <s v="Retail"/>
    <s v="STKEVON"/>
    <n v="64"/>
    <n v="81"/>
    <n v="17"/>
  </r>
  <r>
    <x v="33"/>
    <x v="302"/>
    <x v="3"/>
    <x v="451"/>
    <n v="6.3446426664394082E-4"/>
    <n v="140"/>
    <n v="60"/>
    <n v="80"/>
    <n v="32"/>
    <n v="48"/>
    <x v="121"/>
    <n v="0.8"/>
    <x v="30"/>
    <n v="0.5714285714285714"/>
    <n v="0.75"/>
    <n v="0.42857142857142855"/>
    <n v="1.2749924467654519E-3"/>
    <x v="5"/>
    <x v="3"/>
    <s v="Retail"/>
    <s v="STKEVON"/>
    <n v="64"/>
    <n v="81"/>
    <n v="17"/>
  </r>
  <r>
    <x v="33"/>
    <x v="303"/>
    <x v="2"/>
    <x v="452"/>
    <n v="3.7614667236747918E-4"/>
    <n v="83"/>
    <n v="40"/>
    <n v="43"/>
    <n v="17.2"/>
    <n v="25.8"/>
    <x v="201"/>
    <n v="0.64500000000000002"/>
    <x v="165"/>
    <n v="0.51807228915662651"/>
    <n v="0.93023255813953487"/>
    <n v="0.48192771084337349"/>
    <n v="6.8530844013643037E-4"/>
    <x v="3"/>
    <x v="2"/>
    <s v="Retail"/>
    <s v="STKEVON"/>
    <n v="64"/>
    <n v="81"/>
    <n v="17"/>
  </r>
  <r>
    <x v="33"/>
    <x v="304"/>
    <x v="3"/>
    <x v="453"/>
    <n v="4.0786988569967625E-4"/>
    <n v="90"/>
    <n v="78"/>
    <n v="12"/>
    <n v="4.8000000000000007"/>
    <n v="7.1999999999999993"/>
    <x v="202"/>
    <n v="9.2307692307692299E-2"/>
    <x v="14"/>
    <n v="0.13333333333333333"/>
    <n v="6.5"/>
    <n v="0.8666666666666667"/>
    <n v="1.9124886701481778E-4"/>
    <x v="5"/>
    <x v="3"/>
    <s v="Retail"/>
    <s v="STKEVON"/>
    <n v="64"/>
    <n v="81"/>
    <n v="17"/>
  </r>
  <r>
    <x v="33"/>
    <x v="178"/>
    <x v="0"/>
    <x v="454"/>
    <n v="5.891453904550879E-5"/>
    <n v="13"/>
    <n v="5"/>
    <n v="8"/>
    <n v="3.2"/>
    <n v="4.8"/>
    <x v="203"/>
    <n v="0.96"/>
    <x v="48"/>
    <n v="0.61538461538461542"/>
    <n v="0.625"/>
    <n v="0.38461538461538464"/>
    <n v="1.2749924467654519E-4"/>
    <x v="0"/>
    <x v="0"/>
    <s v="Retail"/>
    <s v="STKEVON"/>
    <n v="64"/>
    <n v="81"/>
    <n v="17"/>
  </r>
  <r>
    <x v="33"/>
    <x v="293"/>
    <x v="0"/>
    <x v="455"/>
    <n v="9.0637752377705825E-5"/>
    <n v="20"/>
    <n v="6"/>
    <n v="14"/>
    <n v="5.6000000000000005"/>
    <n v="8.3999999999999986"/>
    <x v="12"/>
    <n v="1.3999999999999997"/>
    <x v="60"/>
    <n v="0.7"/>
    <n v="0.42857142857142855"/>
    <n v="0.3"/>
    <n v="2.2312367818395407E-4"/>
    <x v="0"/>
    <x v="0"/>
    <s v="Retail"/>
    <s v="STKEVON"/>
    <n v="64"/>
    <n v="81"/>
    <n v="17"/>
  </r>
  <r>
    <x v="33"/>
    <x v="305"/>
    <x v="3"/>
    <x v="456"/>
    <n v="5.4382651426623495E-5"/>
    <n v="12"/>
    <n v="9.4"/>
    <n v="2.5999999999999996"/>
    <n v="1.0399999999999998"/>
    <n v="1.5599999999999998"/>
    <x v="141"/>
    <n v="0.1659574468085106"/>
    <x v="124"/>
    <n v="0.21666666666666665"/>
    <n v="3.6153846153846159"/>
    <n v="0.78333333333333333"/>
    <n v="4.1437254519877176E-5"/>
    <x v="5"/>
    <x v="3"/>
    <s v="Retail"/>
    <s v="STKEVON"/>
    <n v="64"/>
    <n v="81"/>
    <n v="17"/>
  </r>
  <r>
    <x v="34"/>
    <x v="306"/>
    <x v="5"/>
    <x v="457"/>
    <n v="2.3112626856314987E-3"/>
    <n v="510"/>
    <n v="350"/>
    <n v="160"/>
    <n v="64"/>
    <n v="96"/>
    <x v="204"/>
    <n v="0.2742857142857143"/>
    <x v="166"/>
    <n v="0.31372549019607843"/>
    <n v="2.1875"/>
    <n v="0.68627450980392157"/>
    <n v="2.5499848935309037E-3"/>
    <x v="1"/>
    <x v="5"/>
    <s v="Retail"/>
    <s v="STKEVON"/>
    <n v="72"/>
    <n v="90"/>
    <n v="18"/>
  </r>
  <r>
    <x v="34"/>
    <x v="74"/>
    <x v="1"/>
    <x v="458"/>
    <n v="2.2659438094426456E-5"/>
    <n v="5"/>
    <n v="0"/>
    <n v="5"/>
    <n v="2"/>
    <n v="3"/>
    <x v="3"/>
    <e v="#DIV/0!"/>
    <x v="10"/>
    <n v="1"/>
    <n v="0"/>
    <n v="0"/>
    <n v="7.9687027922840741E-5"/>
    <x v="2"/>
    <x v="1"/>
    <s v="Retail"/>
    <s v="STKEVON"/>
    <n v="72"/>
    <n v="90"/>
    <n v="18"/>
  </r>
  <r>
    <x v="34"/>
    <x v="307"/>
    <x v="3"/>
    <x v="459"/>
    <n v="5.4382651426623503E-4"/>
    <n v="120"/>
    <n v="108"/>
    <n v="12"/>
    <n v="4.8000000000000007"/>
    <n v="7.1999999999999993"/>
    <x v="205"/>
    <n v="6.6666666666666666E-2"/>
    <x v="14"/>
    <n v="0.1"/>
    <n v="9"/>
    <n v="0.9"/>
    <n v="1.9124886701481778E-4"/>
    <x v="5"/>
    <x v="3"/>
    <s v="Retail"/>
    <s v="STKEVON"/>
    <n v="72"/>
    <n v="90"/>
    <n v="18"/>
  </r>
  <r>
    <x v="34"/>
    <x v="308"/>
    <x v="3"/>
    <x v="460"/>
    <n v="4.3506121141298796E-4"/>
    <n v="96"/>
    <n v="87"/>
    <n v="9"/>
    <n v="3.6"/>
    <n v="5.4"/>
    <x v="206"/>
    <n v="6.2068965517241385E-2"/>
    <x v="2"/>
    <n v="9.375E-2"/>
    <n v="9.6666666666666661"/>
    <n v="0.90625"/>
    <n v="1.4343665026111333E-4"/>
    <x v="4"/>
    <x v="3"/>
    <s v="Retail"/>
    <s v="STKEVON"/>
    <n v="72"/>
    <n v="90"/>
    <n v="18"/>
  </r>
  <r>
    <x v="34"/>
    <x v="309"/>
    <x v="0"/>
    <x v="461"/>
    <n v="3.625510095108233E-5"/>
    <n v="8"/>
    <n v="3"/>
    <n v="5"/>
    <n v="2"/>
    <n v="3"/>
    <x v="91"/>
    <n v="1"/>
    <x v="10"/>
    <n v="0.625"/>
    <n v="0.6"/>
    <n v="0.375"/>
    <n v="7.9687027922840741E-5"/>
    <x v="0"/>
    <x v="0"/>
    <s v="Retail"/>
    <s v="STKEVON"/>
    <n v="72"/>
    <n v="90"/>
    <n v="18"/>
  </r>
  <r>
    <x v="34"/>
    <x v="293"/>
    <x v="0"/>
    <x v="462"/>
    <n v="4.5318876188852913E-5"/>
    <n v="10"/>
    <n v="3"/>
    <n v="7"/>
    <n v="2.8000000000000003"/>
    <n v="4.1999999999999993"/>
    <x v="12"/>
    <n v="1.3999999999999997"/>
    <x v="12"/>
    <n v="0.7"/>
    <n v="0.42857142857142855"/>
    <n v="0.3"/>
    <n v="1.1156183909197704E-4"/>
    <x v="0"/>
    <x v="0"/>
    <s v="Retail"/>
    <s v="STKEVON"/>
    <n v="72"/>
    <n v="90"/>
    <n v="18"/>
  </r>
  <r>
    <x v="34"/>
    <x v="310"/>
    <x v="0"/>
    <x v="463"/>
    <n v="2.7191325713311748E-5"/>
    <n v="6"/>
    <n v="2"/>
    <n v="4"/>
    <n v="1.6"/>
    <n v="2.4"/>
    <x v="77"/>
    <n v="1.2"/>
    <x v="21"/>
    <n v="0.66666666666666663"/>
    <n v="0.5"/>
    <n v="0.33333333333333331"/>
    <n v="6.3749622338272593E-5"/>
    <x v="0"/>
    <x v="0"/>
    <s v="Retail"/>
    <s v="STKEVON"/>
    <n v="72"/>
    <n v="90"/>
    <n v="18"/>
  </r>
  <r>
    <x v="34"/>
    <x v="162"/>
    <x v="1"/>
    <x v="464"/>
    <n v="9.0637752377705825E-5"/>
    <n v="20"/>
    <n v="0"/>
    <n v="20"/>
    <n v="8"/>
    <n v="12"/>
    <x v="3"/>
    <e v="#DIV/0!"/>
    <x v="0"/>
    <n v="1"/>
    <n v="0"/>
    <n v="0"/>
    <n v="3.1874811169136296E-4"/>
    <x v="2"/>
    <x v="1"/>
    <s v="Retail"/>
    <s v="STKYOSEF"/>
    <n v="72"/>
    <n v="90"/>
    <n v="18"/>
  </r>
  <r>
    <x v="34"/>
    <x v="72"/>
    <x v="3"/>
    <x v="465"/>
    <n v="1.4955229142321461E-4"/>
    <n v="33"/>
    <n v="12"/>
    <n v="21"/>
    <n v="8.4"/>
    <n v="12.6"/>
    <x v="207"/>
    <n v="1.05"/>
    <x v="7"/>
    <n v="0.63636363636363635"/>
    <n v="0.5714285714285714"/>
    <n v="0.36363636363636365"/>
    <n v="3.3468551727593111E-4"/>
    <x v="5"/>
    <x v="3"/>
    <s v="Retail"/>
    <s v="STKEVON"/>
    <n v="72"/>
    <n v="90"/>
    <n v="18"/>
  </r>
  <r>
    <x v="34"/>
    <x v="205"/>
    <x v="3"/>
    <x v="466"/>
    <n v="1.4502040380432932E-4"/>
    <n v="32"/>
    <n v="27.5"/>
    <n v="4.5"/>
    <n v="1.8"/>
    <n v="2.7"/>
    <x v="208"/>
    <n v="9.818181818181819E-2"/>
    <x v="67"/>
    <n v="0.140625"/>
    <n v="6.1111111111111107"/>
    <n v="0.859375"/>
    <n v="7.1718325130556667E-5"/>
    <x v="7"/>
    <x v="3"/>
    <s v="Retail"/>
    <s v="STKEVON"/>
    <n v="72"/>
    <n v="90"/>
    <n v="18"/>
  </r>
  <r>
    <x v="34"/>
    <x v="311"/>
    <x v="3"/>
    <x v="467"/>
    <n v="3.5801912189193801E-4"/>
    <n v="79"/>
    <n v="72"/>
    <n v="7"/>
    <n v="2.8000000000000003"/>
    <n v="4.1999999999999993"/>
    <x v="209"/>
    <n v="5.833333333333332E-2"/>
    <x v="12"/>
    <n v="8.8607594936708861E-2"/>
    <n v="10.285714285714286"/>
    <n v="0.91139240506329111"/>
    <n v="1.1156183909197704E-4"/>
    <x v="4"/>
    <x v="3"/>
    <s v="Retail"/>
    <s v="STKEVON"/>
    <n v="72"/>
    <n v="90"/>
    <n v="18"/>
  </r>
  <r>
    <x v="34"/>
    <x v="312"/>
    <x v="3"/>
    <x v="468"/>
    <n v="4.5318876188852914E-4"/>
    <n v="100"/>
    <n v="57"/>
    <n v="43"/>
    <n v="17.2"/>
    <n v="25.8"/>
    <x v="210"/>
    <n v="0.45263157894736844"/>
    <x v="165"/>
    <n v="0.43"/>
    <n v="1.3255813953488371"/>
    <n v="0.56999999999999995"/>
    <n v="6.8530844013643037E-4"/>
    <x v="9"/>
    <x v="3"/>
    <s v="Retail"/>
    <s v="STKEVON"/>
    <n v="72"/>
    <n v="90"/>
    <n v="18"/>
  </r>
  <r>
    <x v="34"/>
    <x v="313"/>
    <x v="3"/>
    <x v="469"/>
    <n v="6.7978314283279379E-5"/>
    <n v="15"/>
    <n v="6.4"/>
    <n v="8.6"/>
    <n v="3.44"/>
    <n v="5.16"/>
    <x v="211"/>
    <n v="0.80625000000000002"/>
    <x v="167"/>
    <n v="0.57333333333333336"/>
    <n v="0.74418604651162801"/>
    <n v="0.42666666666666669"/>
    <n v="1.3706168802728606E-4"/>
    <x v="9"/>
    <x v="3"/>
    <s v="Retail"/>
    <s v="STKEVON"/>
    <n v="72"/>
    <n v="90"/>
    <n v="18"/>
  </r>
  <r>
    <x v="34"/>
    <x v="314"/>
    <x v="3"/>
    <x v="470"/>
    <n v="9.9701527615476417E-4"/>
    <n v="220"/>
    <n v="110"/>
    <n v="110"/>
    <n v="44"/>
    <n v="66"/>
    <x v="57"/>
    <n v="0.6"/>
    <x v="45"/>
    <n v="0.5"/>
    <n v="1"/>
    <n v="0.5"/>
    <n v="1.7531146143024963E-3"/>
    <x v="5"/>
    <x v="3"/>
    <s v="Retail"/>
    <s v="STKEVON"/>
    <n v="72"/>
    <n v="90"/>
    <n v="18"/>
  </r>
  <r>
    <x v="34"/>
    <x v="293"/>
    <x v="0"/>
    <x v="471"/>
    <n v="9.0637752377705825E-5"/>
    <n v="20"/>
    <n v="8"/>
    <n v="12"/>
    <n v="4.8000000000000007"/>
    <n v="7.1999999999999993"/>
    <x v="2"/>
    <n v="0.89999999999999991"/>
    <x v="14"/>
    <n v="0.6"/>
    <n v="0.66666666666666663"/>
    <n v="0.4"/>
    <n v="1.9124886701481778E-4"/>
    <x v="0"/>
    <x v="0"/>
    <s v="Retail"/>
    <s v="STKEVON"/>
    <n v="72"/>
    <n v="90"/>
    <n v="18"/>
  </r>
  <r>
    <x v="34"/>
    <x v="315"/>
    <x v="3"/>
    <x v="472"/>
    <n v="2.4925381903869104E-4"/>
    <n v="55"/>
    <n v="50"/>
    <n v="5"/>
    <n v="2"/>
    <n v="3"/>
    <x v="70"/>
    <n v="0.06"/>
    <x v="10"/>
    <n v="9.0909090909090912E-2"/>
    <n v="10"/>
    <n v="0.90909090909090906"/>
    <n v="7.9687027922840741E-5"/>
    <x v="4"/>
    <x v="3"/>
    <s v="Retail"/>
    <s v="STKEVON"/>
    <n v="72"/>
    <n v="90"/>
    <n v="18"/>
  </r>
  <r>
    <x v="34"/>
    <x v="316"/>
    <x v="3"/>
    <x v="473"/>
    <n v="1.1329719047213228E-4"/>
    <n v="25"/>
    <n v="21.62"/>
    <n v="3.379999999999999"/>
    <n v="1.3519999999999996"/>
    <n v="2.0279999999999996"/>
    <x v="43"/>
    <n v="9.3802035152636423E-2"/>
    <x v="18"/>
    <n v="0.13519999999999996"/>
    <n v="6.3964497041420136"/>
    <n v="0.86480000000000001"/>
    <n v="5.3868430875840324E-5"/>
    <x v="5"/>
    <x v="3"/>
    <s v="Retail"/>
    <s v="STKEVON"/>
    <n v="72"/>
    <n v="90"/>
    <n v="18"/>
  </r>
  <r>
    <x v="34"/>
    <x v="293"/>
    <x v="0"/>
    <x v="474"/>
    <n v="1.3595662856655876E-4"/>
    <n v="30"/>
    <n v="12"/>
    <n v="18"/>
    <n v="7.2"/>
    <n v="10.8"/>
    <x v="2"/>
    <n v="0.9"/>
    <x v="1"/>
    <n v="0.6"/>
    <n v="0.66666666666666663"/>
    <n v="0.4"/>
    <n v="2.8687330052222667E-4"/>
    <x v="0"/>
    <x v="0"/>
    <s v="Retail"/>
    <s v="STKEVON"/>
    <n v="72"/>
    <n v="90"/>
    <n v="18"/>
  </r>
  <r>
    <x v="34"/>
    <x v="136"/>
    <x v="2"/>
    <x v="475"/>
    <n v="1.8127550475541165E-4"/>
    <n v="40"/>
    <n v="0"/>
    <n v="40"/>
    <n v="16"/>
    <n v="24"/>
    <x v="3"/>
    <e v="#DIV/0!"/>
    <x v="72"/>
    <n v="1"/>
    <n v="0"/>
    <n v="0"/>
    <n v="6.3749622338272593E-4"/>
    <x v="2"/>
    <x v="2"/>
    <s v="Retail"/>
    <s v="STKEVON"/>
    <n v="72"/>
    <n v="90"/>
    <n v="18"/>
  </r>
  <r>
    <x v="34"/>
    <x v="1"/>
    <x v="0"/>
    <x v="476"/>
    <n v="4.5318876188852913E-5"/>
    <n v="10"/>
    <n v="3"/>
    <n v="7"/>
    <n v="2.8000000000000003"/>
    <n v="4.1999999999999993"/>
    <x v="12"/>
    <n v="1.3999999999999997"/>
    <x v="12"/>
    <n v="0.7"/>
    <n v="0.42857142857142855"/>
    <n v="0.3"/>
    <n v="1.1156183909197704E-4"/>
    <x v="0"/>
    <x v="0"/>
    <s v="Retail"/>
    <s v="STKEVON"/>
    <n v="72"/>
    <n v="90"/>
    <n v="18"/>
  </r>
  <r>
    <x v="34"/>
    <x v="317"/>
    <x v="3"/>
    <x v="477"/>
    <n v="1.4502040380432932E-4"/>
    <n v="32"/>
    <n v="16.5"/>
    <n v="15.5"/>
    <n v="6.2"/>
    <n v="9.3000000000000007"/>
    <x v="212"/>
    <n v="0.56363636363636371"/>
    <x v="168"/>
    <n v="0.484375"/>
    <n v="1.064516129032258"/>
    <n v="0.515625"/>
    <n v="2.470297865608063E-4"/>
    <x v="7"/>
    <x v="3"/>
    <s v="Retail"/>
    <s v="STKEVON"/>
    <n v="72"/>
    <n v="90"/>
    <n v="18"/>
  </r>
  <r>
    <x v="34"/>
    <x v="318"/>
    <x v="3"/>
    <x v="478"/>
    <n v="2.9457269522754393E-4"/>
    <n v="65"/>
    <n v="60"/>
    <n v="5"/>
    <n v="2"/>
    <n v="3"/>
    <x v="213"/>
    <n v="0.05"/>
    <x v="10"/>
    <n v="7.6923076923076927E-2"/>
    <n v="12"/>
    <n v="0.92307692307692313"/>
    <n v="7.9687027922840741E-5"/>
    <x v="5"/>
    <x v="3"/>
    <s v="Retail"/>
    <s v="STKEVON"/>
    <n v="72"/>
    <n v="90"/>
    <n v="18"/>
  </r>
  <r>
    <x v="34"/>
    <x v="310"/>
    <x v="0"/>
    <x v="479"/>
    <n v="4.5318876188852913E-5"/>
    <n v="10"/>
    <n v="2"/>
    <n v="8"/>
    <n v="3.2"/>
    <n v="4.8"/>
    <x v="0"/>
    <n v="2.4"/>
    <x v="48"/>
    <n v="0.8"/>
    <n v="0.25"/>
    <n v="0.2"/>
    <n v="1.2749924467654519E-4"/>
    <x v="0"/>
    <x v="0"/>
    <s v="Retail"/>
    <s v="STKEVON"/>
    <n v="72"/>
    <n v="90"/>
    <n v="18"/>
  </r>
  <r>
    <x v="34"/>
    <x v="158"/>
    <x v="2"/>
    <x v="480"/>
    <n v="3.625510095108233E-4"/>
    <n v="80"/>
    <n v="40"/>
    <n v="40"/>
    <n v="16"/>
    <n v="24"/>
    <x v="57"/>
    <n v="0.6"/>
    <x v="72"/>
    <n v="0.5"/>
    <n v="1"/>
    <n v="0.5"/>
    <n v="6.3749622338272593E-4"/>
    <x v="1"/>
    <x v="2"/>
    <s v="Retail"/>
    <s v="STKEVON"/>
    <n v="72"/>
    <n v="90"/>
    <n v="18"/>
  </r>
  <r>
    <x v="34"/>
    <x v="293"/>
    <x v="0"/>
    <x v="481"/>
    <n v="8.1573977139935249E-5"/>
    <n v="18"/>
    <n v="7"/>
    <n v="11"/>
    <n v="4.4000000000000004"/>
    <n v="6.6"/>
    <x v="214"/>
    <n v="0.94285714285714284"/>
    <x v="130"/>
    <n v="0.61111111111111116"/>
    <n v="0.63636363636363635"/>
    <n v="0.3888888888888889"/>
    <n v="1.7531146143024963E-4"/>
    <x v="0"/>
    <x v="0"/>
    <s v="Retail"/>
    <s v="STKEVON"/>
    <n v="72"/>
    <n v="90"/>
    <n v="18"/>
  </r>
  <r>
    <x v="34"/>
    <x v="78"/>
    <x v="6"/>
    <x v="482"/>
    <n v="8.6105864758820544E-4"/>
    <n v="190"/>
    <n v="120"/>
    <n v="70"/>
    <n v="28"/>
    <n v="42"/>
    <x v="215"/>
    <n v="0.35"/>
    <x v="46"/>
    <n v="0.36842105263157893"/>
    <n v="1.7142857142857142"/>
    <n v="0.63157894736842102"/>
    <n v="1.1156183909197704E-3"/>
    <x v="11"/>
    <x v="6"/>
    <s v="Retail"/>
    <s v="STKEVON"/>
    <n v="72"/>
    <n v="90"/>
    <n v="18"/>
  </r>
  <r>
    <x v="34"/>
    <x v="255"/>
    <x v="3"/>
    <x v="483"/>
    <n v="1.2236096570990287E-4"/>
    <n v="27"/>
    <n v="23.5"/>
    <n v="3.5"/>
    <n v="1.4000000000000001"/>
    <n v="2.0999999999999996"/>
    <x v="192"/>
    <n v="8.9361702127659565E-2"/>
    <x v="163"/>
    <n v="0.12962962962962962"/>
    <n v="6.7142857142857144"/>
    <n v="0.87037037037037035"/>
    <n v="5.5780919545988519E-5"/>
    <x v="7"/>
    <x v="3"/>
    <s v="Retail"/>
    <s v="STKEVON"/>
    <n v="72"/>
    <n v="90"/>
    <n v="18"/>
  </r>
  <r>
    <x v="34"/>
    <x v="319"/>
    <x v="3"/>
    <x v="484"/>
    <n v="1.4048851618544403E-4"/>
    <n v="31"/>
    <n v="26.52"/>
    <n v="4.4800000000000004"/>
    <n v="1.7920000000000003"/>
    <n v="2.6880000000000002"/>
    <x v="134"/>
    <n v="0.10135746606334843"/>
    <x v="119"/>
    <n v="0.14451612903225808"/>
    <n v="5.9196428571428568"/>
    <n v="0.85548387096774192"/>
    <n v="7.1399577018865304E-5"/>
    <x v="5"/>
    <x v="3"/>
    <s v="Retail"/>
    <s v="STKEVON"/>
    <n v="72"/>
    <n v="90"/>
    <n v="18"/>
  </r>
  <r>
    <x v="34"/>
    <x v="320"/>
    <x v="2"/>
    <x v="485"/>
    <n v="1.8127550475541165E-4"/>
    <n v="40"/>
    <n v="10"/>
    <n v="30"/>
    <n v="12"/>
    <n v="18"/>
    <x v="64"/>
    <n v="1.8"/>
    <x v="53"/>
    <n v="0.75"/>
    <n v="0.33333333333333331"/>
    <n v="0.25"/>
    <n v="4.7812216753704445E-4"/>
    <x v="3"/>
    <x v="2"/>
    <s v="Retail"/>
    <s v="STKYOSEF"/>
    <n v="72"/>
    <n v="90"/>
    <n v="18"/>
  </r>
  <r>
    <x v="34"/>
    <x v="321"/>
    <x v="0"/>
    <x v="486"/>
    <n v="5.8914539045508787E-4"/>
    <n v="130"/>
    <n v="70"/>
    <n v="60"/>
    <n v="24"/>
    <n v="36"/>
    <x v="30"/>
    <n v="0.51428571428571423"/>
    <x v="4"/>
    <n v="0.46153846153846156"/>
    <n v="1.1666666666666667"/>
    <n v="0.53846153846153844"/>
    <n v="9.5624433507408889E-4"/>
    <x v="0"/>
    <x v="0"/>
    <s v="Retail"/>
    <s v="STKEVON"/>
    <n v="72"/>
    <n v="90"/>
    <n v="18"/>
  </r>
  <r>
    <x v="35"/>
    <x v="322"/>
    <x v="3"/>
    <x v="487"/>
    <n v="4.7584819998295561E-4"/>
    <n v="105"/>
    <n v="78"/>
    <n v="27"/>
    <n v="10.8"/>
    <n v="16.2"/>
    <x v="216"/>
    <n v="0.20769230769230768"/>
    <x v="42"/>
    <n v="0.25714285714285712"/>
    <n v="2.8888888888888888"/>
    <n v="0.74285714285714288"/>
    <n v="4.3030995078334E-4"/>
    <x v="4"/>
    <x v="3"/>
    <s v="Retail"/>
    <s v="STKEVON"/>
    <n v="73"/>
    <n v="88"/>
    <n v="15"/>
  </r>
  <r>
    <x v="35"/>
    <x v="233"/>
    <x v="3"/>
    <x v="488"/>
    <n v="3.5801912189193801E-4"/>
    <n v="79"/>
    <n v="72"/>
    <n v="7"/>
    <n v="2.8000000000000003"/>
    <n v="4.1999999999999993"/>
    <x v="209"/>
    <n v="5.833333333333332E-2"/>
    <x v="12"/>
    <n v="8.8607594936708861E-2"/>
    <n v="10.285714285714286"/>
    <n v="0.91139240506329111"/>
    <n v="1.1156183909197704E-4"/>
    <x v="4"/>
    <x v="3"/>
    <s v="Retail"/>
    <s v="STKEVON"/>
    <n v="73"/>
    <n v="88"/>
    <n v="15"/>
  </r>
  <r>
    <x v="35"/>
    <x v="323"/>
    <x v="3"/>
    <x v="489"/>
    <n v="6.5712370473836729E-4"/>
    <n v="145"/>
    <n v="122.10000000000001"/>
    <n v="22.899999999999991"/>
    <n v="9.1599999999999966"/>
    <n v="13.739999999999995"/>
    <x v="217"/>
    <n v="0.11253071253071248"/>
    <x v="169"/>
    <n v="0.15793103448275855"/>
    <n v="5.331877729257644"/>
    <n v="0.84206896551724142"/>
    <n v="3.6496658788661047E-4"/>
    <x v="4"/>
    <x v="3"/>
    <s v="Retail"/>
    <s v="STKEVON"/>
    <n v="73"/>
    <n v="88"/>
    <n v="15"/>
  </r>
  <r>
    <x v="35"/>
    <x v="324"/>
    <x v="5"/>
    <x v="490"/>
    <n v="2.4925381903869105E-3"/>
    <n v="550"/>
    <n v="420"/>
    <n v="130"/>
    <n v="52"/>
    <n v="78"/>
    <x v="218"/>
    <n v="0.18571428571428572"/>
    <x v="170"/>
    <n v="0.23636363636363636"/>
    <n v="3.2307692307692308"/>
    <n v="0.76363636363636367"/>
    <n v="2.071862725993859E-3"/>
    <x v="1"/>
    <x v="5"/>
    <s v="Retail"/>
    <s v="STKEVON"/>
    <n v="73"/>
    <n v="88"/>
    <n v="15"/>
  </r>
  <r>
    <x v="35"/>
    <x v="325"/>
    <x v="5"/>
    <x v="491"/>
    <n v="5.8914539045508787E-4"/>
    <n v="130"/>
    <n v="50"/>
    <n v="80"/>
    <n v="32"/>
    <n v="48"/>
    <x v="203"/>
    <n v="0.96"/>
    <x v="30"/>
    <n v="0.61538461538461542"/>
    <n v="0.625"/>
    <n v="0.38461538461538464"/>
    <n v="1.2749924467654519E-3"/>
    <x v="1"/>
    <x v="5"/>
    <s v="Retail"/>
    <s v="STKEVON"/>
    <n v="73"/>
    <n v="88"/>
    <n v="15"/>
  </r>
  <r>
    <x v="35"/>
    <x v="326"/>
    <x v="0"/>
    <x v="492"/>
    <n v="2.2659438094426456E-5"/>
    <n v="5"/>
    <n v="3"/>
    <n v="2"/>
    <n v="0.8"/>
    <n v="1.2"/>
    <x v="5"/>
    <n v="0.39999999999999997"/>
    <x v="66"/>
    <n v="0.4"/>
    <n v="1.5"/>
    <n v="0.6"/>
    <n v="3.1874811169136296E-5"/>
    <x v="0"/>
    <x v="0"/>
    <s v="Retail"/>
    <s v="STKEVON"/>
    <n v="73"/>
    <n v="88"/>
    <n v="15"/>
  </r>
  <r>
    <x v="35"/>
    <x v="327"/>
    <x v="3"/>
    <x v="493"/>
    <n v="3.1723213332197041E-4"/>
    <n v="70"/>
    <n v="53.52"/>
    <n v="16.479999999999997"/>
    <n v="6.5919999999999987"/>
    <n v="9.8879999999999981"/>
    <x v="219"/>
    <n v="0.18475336322869951"/>
    <x v="171"/>
    <n v="0.23542857142857138"/>
    <n v="3.2475728155339816"/>
    <n v="0.76457142857142857"/>
    <n v="2.6264844403368302E-4"/>
    <x v="5"/>
    <x v="3"/>
    <s v="Retail"/>
    <s v="STKEVON"/>
    <n v="73"/>
    <n v="88"/>
    <n v="15"/>
  </r>
  <r>
    <x v="35"/>
    <x v="328"/>
    <x v="2"/>
    <x v="494"/>
    <n v="2.7191325713311752E-4"/>
    <n v="60"/>
    <n v="15"/>
    <n v="45"/>
    <n v="18"/>
    <n v="27"/>
    <x v="64"/>
    <n v="1.8"/>
    <x v="114"/>
    <n v="0.75"/>
    <n v="0.33333333333333331"/>
    <n v="0.25"/>
    <n v="7.1718325130556667E-4"/>
    <x v="1"/>
    <x v="2"/>
    <s v="Retail"/>
    <s v="STKYOSEF"/>
    <n v="73"/>
    <n v="88"/>
    <n v="15"/>
  </r>
  <r>
    <x v="35"/>
    <x v="329"/>
    <x v="3"/>
    <x v="495"/>
    <n v="4.5318876188852914E-4"/>
    <n v="100"/>
    <n v="81"/>
    <n v="19"/>
    <n v="7.6000000000000005"/>
    <n v="11.399999999999999"/>
    <x v="196"/>
    <n v="0.14074074074074072"/>
    <x v="63"/>
    <n v="0.19"/>
    <n v="4.2631578947368425"/>
    <n v="0.81"/>
    <n v="3.0281070610679482E-4"/>
    <x v="5"/>
    <x v="3"/>
    <s v="Retail"/>
    <s v="STKEVON"/>
    <n v="73"/>
    <n v="88"/>
    <n v="15"/>
  </r>
  <r>
    <x v="35"/>
    <x v="330"/>
    <x v="3"/>
    <x v="496"/>
    <n v="2.5378570665757634E-4"/>
    <n v="56"/>
    <n v="51"/>
    <n v="5"/>
    <n v="2"/>
    <n v="3"/>
    <x v="220"/>
    <n v="5.8823529411764705E-2"/>
    <x v="10"/>
    <n v="8.9285714285714288E-2"/>
    <n v="10.199999999999999"/>
    <n v="0.9107142857142857"/>
    <n v="7.9687027922840741E-5"/>
    <x v="4"/>
    <x v="3"/>
    <s v="Retail"/>
    <s v="STKEVON"/>
    <n v="73"/>
    <n v="88"/>
    <n v="15"/>
  </r>
  <r>
    <x v="35"/>
    <x v="331"/>
    <x v="3"/>
    <x v="497"/>
    <n v="6.5712370473836729E-4"/>
    <n v="145"/>
    <n v="123"/>
    <n v="22"/>
    <n v="8.8000000000000007"/>
    <n v="13.2"/>
    <x v="221"/>
    <n v="0.10731707317073171"/>
    <x v="128"/>
    <n v="0.15172413793103448"/>
    <n v="5.5909090909090908"/>
    <n v="0.84827586206896555"/>
    <n v="3.5062292286049926E-4"/>
    <x v="4"/>
    <x v="3"/>
    <s v="Retail"/>
    <s v="STKEVON"/>
    <n v="73"/>
    <n v="88"/>
    <n v="15"/>
  </r>
  <r>
    <x v="35"/>
    <x v="332"/>
    <x v="2"/>
    <x v="498"/>
    <n v="1.8127550475541165E-4"/>
    <n v="40"/>
    <n v="10"/>
    <n v="30"/>
    <n v="12"/>
    <n v="18"/>
    <x v="64"/>
    <n v="1.8"/>
    <x v="53"/>
    <n v="0.75"/>
    <n v="0.33333333333333331"/>
    <n v="0.25"/>
    <n v="4.7812216753704445E-4"/>
    <x v="1"/>
    <x v="2"/>
    <s v="Retail"/>
    <s v="STKYOSEF"/>
    <n v="73"/>
    <n v="88"/>
    <n v="15"/>
  </r>
  <r>
    <x v="35"/>
    <x v="333"/>
    <x v="0"/>
    <x v="499"/>
    <n v="9.9701527615476414E-5"/>
    <n v="22"/>
    <n v="5"/>
    <n v="17"/>
    <n v="6.8000000000000007"/>
    <n v="10.199999999999999"/>
    <x v="222"/>
    <n v="2.04"/>
    <x v="62"/>
    <n v="0.77272727272727271"/>
    <n v="0.29411764705882354"/>
    <n v="0.22727272727272727"/>
    <n v="2.7093589493765852E-4"/>
    <x v="0"/>
    <x v="0"/>
    <s v="Retail"/>
    <s v="STKEVON"/>
    <n v="73"/>
    <n v="88"/>
    <n v="15"/>
  </r>
  <r>
    <x v="35"/>
    <x v="334"/>
    <x v="0"/>
    <x v="500"/>
    <n v="5.4382651426623495E-5"/>
    <n v="12"/>
    <n v="3"/>
    <n v="9"/>
    <n v="3.6"/>
    <n v="5.4"/>
    <x v="64"/>
    <n v="1.8"/>
    <x v="2"/>
    <n v="0.75"/>
    <n v="0.33333333333333331"/>
    <n v="0.25"/>
    <n v="1.4343665026111333E-4"/>
    <x v="0"/>
    <x v="0"/>
    <s v="Retail"/>
    <s v="STKEVON"/>
    <n v="73"/>
    <n v="88"/>
    <n v="15"/>
  </r>
  <r>
    <x v="35"/>
    <x v="335"/>
    <x v="5"/>
    <x v="501"/>
    <n v="1.2145458818612581E-3"/>
    <n v="268"/>
    <n v="150"/>
    <n v="118"/>
    <n v="47.2"/>
    <n v="70.8"/>
    <x v="223"/>
    <n v="0.47199999999999998"/>
    <x v="172"/>
    <n v="0.44029850746268656"/>
    <n v="1.271186440677966"/>
    <n v="0.55970149253731338"/>
    <n v="1.8806138589790415E-3"/>
    <x v="1"/>
    <x v="5"/>
    <s v="Retail"/>
    <s v="STKEVON"/>
    <n v="73"/>
    <n v="88"/>
    <n v="15"/>
  </r>
  <r>
    <x v="35"/>
    <x v="336"/>
    <x v="0"/>
    <x v="502"/>
    <n v="1.1329719047213228E-4"/>
    <n v="25"/>
    <n v="22"/>
    <n v="3"/>
    <n v="1.2000000000000002"/>
    <n v="1.7999999999999998"/>
    <x v="224"/>
    <n v="8.1818181818181804E-2"/>
    <x v="36"/>
    <n v="0.12"/>
    <n v="7.333333333333333"/>
    <n v="0.88"/>
    <n v="4.7812216753704445E-5"/>
    <x v="1"/>
    <x v="0"/>
    <s v="Retail"/>
    <s v="STKEVON"/>
    <n v="73"/>
    <n v="88"/>
    <n v="15"/>
  </r>
  <r>
    <x v="35"/>
    <x v="293"/>
    <x v="0"/>
    <x v="503"/>
    <n v="4.5318876188852913E-5"/>
    <n v="10"/>
    <n v="4"/>
    <n v="6"/>
    <n v="2.4000000000000004"/>
    <n v="3.5999999999999996"/>
    <x v="2"/>
    <n v="0.89999999999999991"/>
    <x v="116"/>
    <n v="0.6"/>
    <n v="0.66666666666666663"/>
    <n v="0.4"/>
    <n v="9.5624433507408889E-5"/>
    <x v="0"/>
    <x v="0"/>
    <s v="Retail"/>
    <s v="STKEVON"/>
    <n v="73"/>
    <n v="88"/>
    <n v="15"/>
  </r>
  <r>
    <x v="35"/>
    <x v="337"/>
    <x v="4"/>
    <x v="504"/>
    <n v="9.0637752377705825E-5"/>
    <n v="20"/>
    <n v="6"/>
    <n v="14"/>
    <n v="5.6000000000000005"/>
    <n v="8.3999999999999986"/>
    <x v="12"/>
    <n v="1.3999999999999997"/>
    <x v="60"/>
    <n v="0.7"/>
    <n v="0.42857142857142855"/>
    <n v="0.3"/>
    <n v="2.2312367818395407E-4"/>
    <x v="1"/>
    <x v="4"/>
    <s v="Retail"/>
    <s v="STKEVON"/>
    <n v="73"/>
    <n v="88"/>
    <n v="15"/>
  </r>
  <r>
    <x v="35"/>
    <x v="76"/>
    <x v="3"/>
    <x v="505"/>
    <n v="1.4502040380432932E-4"/>
    <n v="32"/>
    <n v="28.5"/>
    <n v="3"/>
    <n v="1.2000000000000002"/>
    <n v="1.7999999999999998"/>
    <x v="206"/>
    <n v="6.3157894736842093E-2"/>
    <x v="36"/>
    <n v="9.375E-2"/>
    <n v="9.5"/>
    <n v="0.890625"/>
    <n v="4.7812216753704445E-5"/>
    <x v="9"/>
    <x v="3"/>
    <s v="Retail"/>
    <s v="STKEVON"/>
    <n v="73"/>
    <n v="88"/>
    <n v="15"/>
  </r>
  <r>
    <x v="36"/>
    <x v="338"/>
    <x v="3"/>
    <x v="506"/>
    <n v="1.586160666609852E-4"/>
    <n v="35"/>
    <n v="26"/>
    <n v="9"/>
    <n v="3.6"/>
    <n v="5.4"/>
    <x v="216"/>
    <n v="0.2076923076923077"/>
    <x v="2"/>
    <n v="0.25714285714285712"/>
    <n v="2.8888888888888888"/>
    <n v="0.74285714285714288"/>
    <n v="1.4343665026111333E-4"/>
    <x v="5"/>
    <x v="3"/>
    <s v="Retail"/>
    <s v="STKEVON"/>
    <n v="66"/>
    <n v="73"/>
    <n v="7"/>
  </r>
  <r>
    <x v="36"/>
    <x v="339"/>
    <x v="3"/>
    <x v="507"/>
    <n v="3.9880611046190566E-4"/>
    <n v="88"/>
    <n v="74.52"/>
    <n v="13.480000000000004"/>
    <n v="5.3920000000000021"/>
    <n v="8.088000000000001"/>
    <x v="225"/>
    <n v="0.10853462157809986"/>
    <x v="173"/>
    <n v="0.15318181818181822"/>
    <n v="5.5281899109792265"/>
    <n v="0.8468181818181818"/>
    <n v="2.1483622727997871E-4"/>
    <x v="5"/>
    <x v="3"/>
    <s v="Retail"/>
    <s v="STKEVON"/>
    <n v="66"/>
    <n v="73"/>
    <n v="7"/>
  </r>
  <r>
    <x v="36"/>
    <x v="340"/>
    <x v="2"/>
    <x v="508"/>
    <n v="3.625510095108233E-4"/>
    <n v="80"/>
    <n v="40"/>
    <n v="40"/>
    <n v="16"/>
    <n v="24"/>
    <x v="57"/>
    <n v="0.6"/>
    <x v="72"/>
    <n v="0.5"/>
    <n v="1"/>
    <n v="0.5"/>
    <n v="6.3749622338272593E-4"/>
    <x v="1"/>
    <x v="2"/>
    <s v="Retail"/>
    <s v="STKEVON"/>
    <n v="66"/>
    <n v="73"/>
    <n v="7"/>
  </r>
  <r>
    <x v="36"/>
    <x v="92"/>
    <x v="0"/>
    <x v="509"/>
    <n v="8.1573977139935249E-5"/>
    <n v="18"/>
    <n v="6"/>
    <n v="12"/>
    <n v="4.8000000000000007"/>
    <n v="7.1999999999999993"/>
    <x v="77"/>
    <n v="1.2"/>
    <x v="14"/>
    <n v="0.66666666666666663"/>
    <n v="0.5"/>
    <n v="0.33333333333333331"/>
    <n v="1.9124886701481778E-4"/>
    <x v="0"/>
    <x v="0"/>
    <s v="Retail"/>
    <s v="STKEVON"/>
    <n v="66"/>
    <n v="73"/>
    <n v="7"/>
  </r>
  <r>
    <x v="36"/>
    <x v="341"/>
    <x v="0"/>
    <x v="510"/>
    <n v="1.586160666609852E-4"/>
    <n v="35"/>
    <n v="15"/>
    <n v="20"/>
    <n v="8"/>
    <n v="12"/>
    <x v="121"/>
    <n v="0.8"/>
    <x v="0"/>
    <n v="0.5714285714285714"/>
    <n v="0.75"/>
    <n v="0.42857142857142855"/>
    <n v="3.1874811169136296E-4"/>
    <x v="0"/>
    <x v="0"/>
    <s v="Retail"/>
    <s v="STKEVON"/>
    <n v="66"/>
    <n v="73"/>
    <n v="7"/>
  </r>
  <r>
    <x v="36"/>
    <x v="342"/>
    <x v="3"/>
    <x v="511"/>
    <n v="9.516963999659112E-5"/>
    <n v="21"/>
    <n v="18.62"/>
    <n v="2.379999999999999"/>
    <n v="0.95199999999999962"/>
    <n v="1.4279999999999995"/>
    <x v="193"/>
    <n v="7.6691729323308241E-2"/>
    <x v="24"/>
    <n v="0.11333333333333329"/>
    <n v="7.8235294117647092"/>
    <n v="0.88666666666666671"/>
    <n v="3.7931025291272176E-5"/>
    <x v="5"/>
    <x v="3"/>
    <s v="Retail"/>
    <s v="STKEVON"/>
    <n v="66"/>
    <n v="73"/>
    <n v="7"/>
  </r>
  <r>
    <x v="36"/>
    <x v="152"/>
    <x v="6"/>
    <x v="512"/>
    <n v="8.6105864758820544E-4"/>
    <n v="190"/>
    <n v="140"/>
    <n v="50"/>
    <n v="20"/>
    <n v="30"/>
    <x v="226"/>
    <n v="0.21428571428571427"/>
    <x v="9"/>
    <n v="0.26315789473684209"/>
    <n v="2.8"/>
    <n v="0.73684210526315785"/>
    <n v="7.9687027922840741E-4"/>
    <x v="8"/>
    <x v="6"/>
    <s v="Retail"/>
    <s v="STKEVON"/>
    <n v="66"/>
    <n v="73"/>
    <n v="7"/>
  </r>
  <r>
    <x v="36"/>
    <x v="343"/>
    <x v="3"/>
    <x v="513"/>
    <n v="3.1723213332197041E-4"/>
    <n v="70"/>
    <n v="57"/>
    <n v="13"/>
    <n v="5.2"/>
    <n v="7.8"/>
    <x v="227"/>
    <n v="0.1368421052631579"/>
    <x v="61"/>
    <n v="0.18571428571428572"/>
    <n v="4.384615384615385"/>
    <n v="0.81428571428571428"/>
    <n v="2.0718627259938593E-4"/>
    <x v="5"/>
    <x v="3"/>
    <s v="Retail"/>
    <s v="STKEVON"/>
    <n v="66"/>
    <n v="73"/>
    <n v="7"/>
  </r>
  <r>
    <x v="37"/>
    <x v="344"/>
    <x v="3"/>
    <x v="514"/>
    <n v="4.4412498665075855E-4"/>
    <n v="98"/>
    <n v="93"/>
    <n v="5"/>
    <n v="2"/>
    <n v="3"/>
    <x v="228"/>
    <n v="3.2258064516129031E-2"/>
    <x v="10"/>
    <n v="5.1020408163265307E-2"/>
    <n v="18.600000000000001"/>
    <n v="0.94897959183673475"/>
    <n v="7.9687027922840741E-5"/>
    <x v="5"/>
    <x v="3"/>
    <s v="Retail"/>
    <s v="STKEVON"/>
    <n v="64"/>
    <n v="72"/>
    <n v="8"/>
  </r>
  <r>
    <x v="37"/>
    <x v="345"/>
    <x v="3"/>
    <x v="515"/>
    <n v="1.586160666609852E-4"/>
    <n v="35"/>
    <n v="30.52"/>
    <n v="4.4800000000000004"/>
    <n v="1.7920000000000003"/>
    <n v="2.6880000000000002"/>
    <x v="175"/>
    <n v="8.8073394495412849E-2"/>
    <x v="119"/>
    <n v="0.128"/>
    <n v="6.8124999999999991"/>
    <n v="0.872"/>
    <n v="7.1399577018865304E-5"/>
    <x v="5"/>
    <x v="3"/>
    <s v="Retail"/>
    <s v="STKEVON"/>
    <n v="64"/>
    <n v="72"/>
    <n v="8"/>
  </r>
  <r>
    <x v="37"/>
    <x v="346"/>
    <x v="3"/>
    <x v="516"/>
    <n v="4.5318876188852914E-4"/>
    <n v="100"/>
    <n v="36"/>
    <n v="64"/>
    <n v="25.6"/>
    <n v="38.4"/>
    <x v="229"/>
    <n v="1.0666666666666667"/>
    <x v="174"/>
    <n v="0.64"/>
    <n v="0.5625"/>
    <n v="0.36"/>
    <n v="1.0199939574123615E-3"/>
    <x v="5"/>
    <x v="3"/>
    <s v="Retail"/>
    <s v="STKEVON"/>
    <n v="64"/>
    <n v="72"/>
    <n v="8"/>
  </r>
  <r>
    <x v="37"/>
    <x v="347"/>
    <x v="2"/>
    <x v="517"/>
    <n v="1.8127550475541165E-4"/>
    <n v="40"/>
    <n v="20"/>
    <n v="20"/>
    <n v="8"/>
    <n v="12"/>
    <x v="57"/>
    <n v="0.6"/>
    <x v="0"/>
    <n v="0.5"/>
    <n v="1"/>
    <n v="0.5"/>
    <n v="3.1874811169136296E-4"/>
    <x v="3"/>
    <x v="2"/>
    <s v="Retail"/>
    <s v="STKEVON"/>
    <n v="64"/>
    <n v="72"/>
    <n v="8"/>
  </r>
  <r>
    <x v="37"/>
    <x v="348"/>
    <x v="3"/>
    <x v="518"/>
    <n v="4.3506121141298796E-4"/>
    <n v="96"/>
    <n v="87"/>
    <n v="9"/>
    <n v="3.6"/>
    <n v="5.4"/>
    <x v="206"/>
    <n v="6.2068965517241385E-2"/>
    <x v="2"/>
    <n v="9.375E-2"/>
    <n v="9.6666666666666661"/>
    <n v="0.90625"/>
    <n v="1.4343665026111333E-4"/>
    <x v="4"/>
    <x v="3"/>
    <s v="Retail"/>
    <s v="STKEVON"/>
    <n v="64"/>
    <n v="72"/>
    <n v="8"/>
  </r>
  <r>
    <x v="37"/>
    <x v="345"/>
    <x v="3"/>
    <x v="519"/>
    <n v="1.586160666609852E-4"/>
    <n v="35"/>
    <n v="34"/>
    <n v="1"/>
    <n v="0.4"/>
    <n v="0.6"/>
    <x v="188"/>
    <n v="1.7647058823529412E-2"/>
    <x v="77"/>
    <n v="2.8571428571428571E-2"/>
    <n v="34"/>
    <n v="0.97142857142857142"/>
    <n v="1.5937405584568148E-5"/>
    <x v="5"/>
    <x v="3"/>
    <s v="Retail"/>
    <s v="STKEVON"/>
    <n v="64"/>
    <n v="72"/>
    <n v="8"/>
  </r>
  <r>
    <x v="37"/>
    <x v="280"/>
    <x v="1"/>
    <x v="520"/>
    <n v="9.0637752377705825E-5"/>
    <n v="20"/>
    <n v="0"/>
    <n v="20"/>
    <n v="8"/>
    <n v="12"/>
    <x v="3"/>
    <e v="#DIV/0!"/>
    <x v="0"/>
    <n v="1"/>
    <n v="0"/>
    <n v="0"/>
    <n v="3.1874811169136296E-4"/>
    <x v="2"/>
    <x v="1"/>
    <s v="Retail"/>
    <s v="STKYOSEF"/>
    <n v="64"/>
    <n v="72"/>
    <n v="8"/>
  </r>
  <r>
    <x v="37"/>
    <x v="349"/>
    <x v="3"/>
    <x v="521"/>
    <n v="1.586160666609852E-4"/>
    <n v="35"/>
    <n v="34"/>
    <n v="1"/>
    <n v="0.4"/>
    <n v="0.6"/>
    <x v="188"/>
    <n v="1.7647058823529412E-2"/>
    <x v="77"/>
    <n v="2.8571428571428571E-2"/>
    <n v="34"/>
    <n v="0.97142857142857142"/>
    <n v="1.5937405584568148E-5"/>
    <x v="5"/>
    <x v="3"/>
    <s v="Retail"/>
    <s v="STKEVON"/>
    <n v="64"/>
    <n v="72"/>
    <n v="8"/>
  </r>
  <r>
    <x v="37"/>
    <x v="350"/>
    <x v="3"/>
    <x v="522"/>
    <n v="1.1782907809101758E-4"/>
    <n v="26"/>
    <n v="22"/>
    <n v="4"/>
    <n v="1.6"/>
    <n v="2.4"/>
    <x v="108"/>
    <n v="0.10909090909090909"/>
    <x v="21"/>
    <n v="0.15384615384615385"/>
    <n v="5.5"/>
    <n v="0.84615384615384615"/>
    <n v="6.3749622338272593E-5"/>
    <x v="5"/>
    <x v="3"/>
    <s v="Retail"/>
    <s v="STKEVON"/>
    <n v="64"/>
    <n v="72"/>
    <n v="8"/>
  </r>
  <r>
    <x v="37"/>
    <x v="351"/>
    <x v="1"/>
    <x v="523"/>
    <n v="1.8127550475541165E-4"/>
    <n v="40"/>
    <n v="0"/>
    <n v="40"/>
    <n v="16"/>
    <n v="24"/>
    <x v="3"/>
    <e v="#DIV/0!"/>
    <x v="72"/>
    <n v="1"/>
    <n v="0"/>
    <n v="0"/>
    <n v="6.3749622338272593E-4"/>
    <x v="6"/>
    <x v="1"/>
    <s v="Retail"/>
    <s v="STKEVON"/>
    <n v="64"/>
    <n v="72"/>
    <n v="8"/>
  </r>
  <r>
    <x v="37"/>
    <x v="311"/>
    <x v="3"/>
    <x v="524"/>
    <n v="3.5801912189193801E-4"/>
    <n v="79"/>
    <n v="72"/>
    <n v="7"/>
    <n v="2.8000000000000003"/>
    <n v="4.1999999999999993"/>
    <x v="209"/>
    <n v="5.833333333333332E-2"/>
    <x v="12"/>
    <n v="8.8607594936708861E-2"/>
    <n v="10.285714285714286"/>
    <n v="0.91139240506329111"/>
    <n v="1.1156183909197704E-4"/>
    <x v="4"/>
    <x v="3"/>
    <s v="Retail"/>
    <s v="STKEVON"/>
    <n v="64"/>
    <n v="72"/>
    <n v="8"/>
  </r>
  <r>
    <x v="37"/>
    <x v="352"/>
    <x v="5"/>
    <x v="525"/>
    <n v="2.7644514475200278E-3"/>
    <n v="610"/>
    <n v="585"/>
    <n v="25"/>
    <n v="10"/>
    <n v="15"/>
    <x v="230"/>
    <n v="2.564102564102564E-2"/>
    <x v="32"/>
    <n v="4.0983606557377046E-2"/>
    <n v="23.4"/>
    <n v="0.95901639344262291"/>
    <n v="3.9843513961420371E-4"/>
    <x v="1"/>
    <x v="5"/>
    <s v="Retail"/>
    <s v="STKEVON"/>
    <n v="64"/>
    <n v="72"/>
    <n v="8"/>
  </r>
  <r>
    <x v="37"/>
    <x v="152"/>
    <x v="6"/>
    <x v="526"/>
    <n v="8.9731374853928769E-4"/>
    <n v="198"/>
    <n v="140"/>
    <n v="58"/>
    <n v="23.200000000000003"/>
    <n v="34.799999999999997"/>
    <x v="120"/>
    <n v="0.24857142857142855"/>
    <x v="106"/>
    <n v="0.29292929292929293"/>
    <n v="2.4137931034482758"/>
    <n v="0.70707070707070707"/>
    <n v="9.243695239049526E-4"/>
    <x v="8"/>
    <x v="6"/>
    <s v="Retail"/>
    <s v="STKEVON"/>
    <n v="64"/>
    <n v="72"/>
    <n v="8"/>
  </r>
  <r>
    <x v="37"/>
    <x v="353"/>
    <x v="3"/>
    <x v="527"/>
    <n v="6.5259181711948199E-4"/>
    <n v="144"/>
    <n v="122.10000000000001"/>
    <n v="21.899999999999991"/>
    <n v="8.7599999999999962"/>
    <n v="13.139999999999995"/>
    <x v="171"/>
    <n v="0.10761670761670757"/>
    <x v="148"/>
    <n v="0.15208333333333326"/>
    <n v="5.575342465753427"/>
    <n v="0.84791666666666676"/>
    <n v="3.4902918230204233E-4"/>
    <x v="4"/>
    <x v="3"/>
    <s v="Retail"/>
    <s v="STKEVON"/>
    <n v="64"/>
    <n v="72"/>
    <n v="8"/>
  </r>
  <r>
    <x v="37"/>
    <x v="128"/>
    <x v="0"/>
    <x v="528"/>
    <n v="1.1329719047213228E-4"/>
    <n v="25"/>
    <n v="22"/>
    <n v="3"/>
    <n v="1.2000000000000002"/>
    <n v="1.7999999999999998"/>
    <x v="224"/>
    <n v="8.1818181818181804E-2"/>
    <x v="36"/>
    <n v="0.12"/>
    <n v="7.333333333333333"/>
    <n v="0.88"/>
    <n v="4.7812216753704445E-5"/>
    <x v="1"/>
    <x v="0"/>
    <s v="Retail"/>
    <s v="STKEVON"/>
    <n v="64"/>
    <n v="72"/>
    <n v="8"/>
  </r>
  <r>
    <x v="37"/>
    <x v="354"/>
    <x v="3"/>
    <x v="529"/>
    <n v="1.0876530285324699E-4"/>
    <n v="24"/>
    <n v="18.8"/>
    <n v="5.1999999999999993"/>
    <n v="2.0799999999999996"/>
    <n v="3.1199999999999997"/>
    <x v="141"/>
    <n v="0.1659574468085106"/>
    <x v="155"/>
    <n v="0.21666666666666665"/>
    <n v="3.6153846153846159"/>
    <n v="0.78333333333333333"/>
    <n v="8.2874509039754352E-5"/>
    <x v="5"/>
    <x v="3"/>
    <s v="Retail"/>
    <s v="STKEVON"/>
    <n v="64"/>
    <n v="72"/>
    <n v="8"/>
  </r>
  <r>
    <x v="38"/>
    <x v="355"/>
    <x v="3"/>
    <x v="530"/>
    <n v="2.2659438094426457E-4"/>
    <n v="50"/>
    <n v="43.24"/>
    <n v="6.759999999999998"/>
    <n v="2.7039999999999993"/>
    <n v="4.0559999999999992"/>
    <x v="43"/>
    <n v="9.3802035152636423E-2"/>
    <x v="43"/>
    <n v="0.13519999999999996"/>
    <n v="6.3964497041420136"/>
    <n v="0.86480000000000001"/>
    <n v="1.0773686175168065E-4"/>
    <x v="5"/>
    <x v="3"/>
    <s v="Retail"/>
    <s v="STKEVON"/>
    <n v="64"/>
    <n v="79"/>
    <n v="15"/>
  </r>
  <r>
    <x v="38"/>
    <x v="356"/>
    <x v="3"/>
    <x v="531"/>
    <n v="1.1329719047213228E-4"/>
    <n v="25"/>
    <n v="13"/>
    <n v="12"/>
    <n v="4.8000000000000007"/>
    <n v="7.1999999999999993"/>
    <x v="231"/>
    <n v="0.55384615384615377"/>
    <x v="14"/>
    <n v="0.48"/>
    <n v="1.0833333333333333"/>
    <n v="0.52"/>
    <n v="1.9124886701481778E-4"/>
    <x v="3"/>
    <x v="3"/>
    <s v="Retail"/>
    <s v="STKEVON"/>
    <n v="64"/>
    <n v="79"/>
    <n v="15"/>
  </r>
  <r>
    <x v="38"/>
    <x v="326"/>
    <x v="0"/>
    <x v="532"/>
    <n v="2.2659438094426456E-5"/>
    <n v="5"/>
    <n v="2"/>
    <n v="3"/>
    <n v="1.2000000000000002"/>
    <n v="1.7999999999999998"/>
    <x v="2"/>
    <n v="0.89999999999999991"/>
    <x v="36"/>
    <n v="0.6"/>
    <n v="0.66666666666666663"/>
    <n v="0.4"/>
    <n v="4.7812216753704445E-5"/>
    <x v="0"/>
    <x v="0"/>
    <s v="Retail"/>
    <s v="STKEVON"/>
    <n v="64"/>
    <n v="79"/>
    <n v="15"/>
  </r>
  <r>
    <x v="38"/>
    <x v="357"/>
    <x v="0"/>
    <x v="533"/>
    <n v="4.5318876188852913E-5"/>
    <n v="10"/>
    <n v="2"/>
    <n v="8"/>
    <n v="3.2"/>
    <n v="4.8"/>
    <x v="0"/>
    <n v="2.4"/>
    <x v="48"/>
    <n v="0.8"/>
    <n v="0.25"/>
    <n v="0.2"/>
    <n v="1.2749924467654519E-4"/>
    <x v="0"/>
    <x v="0"/>
    <s v="Retail"/>
    <s v="STKEVON"/>
    <n v="64"/>
    <n v="79"/>
    <n v="15"/>
  </r>
  <r>
    <x v="38"/>
    <x v="358"/>
    <x v="3"/>
    <x v="534"/>
    <n v="2.5378570665757634E-4"/>
    <n v="56"/>
    <n v="51"/>
    <n v="5"/>
    <n v="2"/>
    <n v="3"/>
    <x v="220"/>
    <n v="5.8823529411764705E-2"/>
    <x v="10"/>
    <n v="8.9285714285714288E-2"/>
    <n v="10.199999999999999"/>
    <n v="0.9107142857142857"/>
    <n v="7.9687027922840741E-5"/>
    <x v="4"/>
    <x v="3"/>
    <s v="Retail"/>
    <s v="STKEVON"/>
    <n v="64"/>
    <n v="79"/>
    <n v="15"/>
  </r>
  <r>
    <x v="38"/>
    <x v="359"/>
    <x v="0"/>
    <x v="535"/>
    <n v="6.7978314283279379E-5"/>
    <n v="15"/>
    <n v="4"/>
    <n v="11"/>
    <n v="4.4000000000000004"/>
    <n v="6.6"/>
    <x v="149"/>
    <n v="1.65"/>
    <x v="130"/>
    <n v="0.73333333333333328"/>
    <n v="0.36363636363636365"/>
    <n v="0.26666666666666666"/>
    <n v="1.7531146143024963E-4"/>
    <x v="0"/>
    <x v="0"/>
    <s v="Retail"/>
    <s v="STKEVON"/>
    <n v="64"/>
    <n v="79"/>
    <n v="15"/>
  </r>
  <r>
    <x v="38"/>
    <x v="1"/>
    <x v="0"/>
    <x v="536"/>
    <n v="4.5318876188852913E-5"/>
    <n v="10"/>
    <n v="2"/>
    <n v="8"/>
    <n v="3.2"/>
    <n v="4.8"/>
    <x v="0"/>
    <n v="2.4"/>
    <x v="48"/>
    <n v="0.8"/>
    <n v="0.25"/>
    <n v="0.2"/>
    <n v="1.2749924467654519E-4"/>
    <x v="0"/>
    <x v="0"/>
    <s v="Retail"/>
    <s v="STKEVON"/>
    <n v="64"/>
    <n v="79"/>
    <n v="15"/>
  </r>
  <r>
    <x v="38"/>
    <x v="359"/>
    <x v="0"/>
    <x v="537"/>
    <n v="4.5318876188852913E-5"/>
    <n v="10"/>
    <n v="4"/>
    <n v="6"/>
    <n v="2.4000000000000004"/>
    <n v="3.5999999999999996"/>
    <x v="2"/>
    <n v="0.89999999999999991"/>
    <x v="116"/>
    <n v="0.6"/>
    <n v="0.66666666666666663"/>
    <n v="0.4"/>
    <n v="9.5624433507408889E-5"/>
    <x v="0"/>
    <x v="0"/>
    <s v="Retail"/>
    <s v="STKEVON"/>
    <n v="64"/>
    <n v="79"/>
    <n v="15"/>
  </r>
  <r>
    <x v="38"/>
    <x v="1"/>
    <x v="0"/>
    <x v="538"/>
    <n v="2.2659438094426456E-5"/>
    <n v="5"/>
    <n v="2"/>
    <n v="3"/>
    <n v="1.2000000000000002"/>
    <n v="1.7999999999999998"/>
    <x v="2"/>
    <n v="0.89999999999999991"/>
    <x v="36"/>
    <n v="0.6"/>
    <n v="0.66666666666666663"/>
    <n v="0.4"/>
    <n v="4.7812216753704445E-5"/>
    <x v="13"/>
    <x v="0"/>
    <s v="Retail"/>
    <s v="STKEVON"/>
    <n v="64"/>
    <n v="79"/>
    <n v="15"/>
  </r>
  <r>
    <x v="38"/>
    <x v="360"/>
    <x v="0"/>
    <x v="539"/>
    <n v="9.0637752377705825E-6"/>
    <n v="2"/>
    <n v="0"/>
    <n v="2"/>
    <n v="0.8"/>
    <n v="1.2"/>
    <x v="3"/>
    <e v="#DIV/0!"/>
    <x v="66"/>
    <n v="1"/>
    <n v="0"/>
    <n v="0"/>
    <n v="3.1874811169136296E-5"/>
    <x v="13"/>
    <x v="0"/>
    <s v="Retail"/>
    <s v="STKEVON"/>
    <n v="64"/>
    <n v="79"/>
    <n v="15"/>
  </r>
  <r>
    <x v="38"/>
    <x v="361"/>
    <x v="3"/>
    <x v="540"/>
    <n v="4.5318876188852914E-4"/>
    <n v="100"/>
    <n v="57"/>
    <n v="43"/>
    <n v="17.2"/>
    <n v="25.8"/>
    <x v="210"/>
    <n v="0.45263157894736844"/>
    <x v="165"/>
    <n v="0.43"/>
    <n v="1.3255813953488371"/>
    <n v="0.56999999999999995"/>
    <n v="6.8530844013643037E-4"/>
    <x v="17"/>
    <x v="3"/>
    <s v="Retail"/>
    <s v="STKEVON"/>
    <n v="64"/>
    <n v="79"/>
    <n v="15"/>
  </r>
  <r>
    <x v="38"/>
    <x v="362"/>
    <x v="3"/>
    <x v="541"/>
    <n v="4.5318876188852914E-4"/>
    <n v="100"/>
    <n v="36"/>
    <n v="64"/>
    <n v="25.6"/>
    <n v="38.4"/>
    <x v="229"/>
    <n v="1.0666666666666667"/>
    <x v="174"/>
    <n v="0.64"/>
    <n v="0.5625"/>
    <n v="0.36"/>
    <n v="1.0199939574123615E-3"/>
    <x v="5"/>
    <x v="3"/>
    <s v="Retail"/>
    <s v="STKEVON"/>
    <n v="64"/>
    <n v="79"/>
    <n v="15"/>
  </r>
  <r>
    <x v="38"/>
    <x v="362"/>
    <x v="3"/>
    <x v="542"/>
    <n v="4.5318876188852914E-4"/>
    <n v="100"/>
    <n v="36"/>
    <n v="64"/>
    <n v="25.6"/>
    <n v="38.4"/>
    <x v="229"/>
    <n v="1.0666666666666667"/>
    <x v="174"/>
    <n v="0.64"/>
    <n v="0.5625"/>
    <n v="0.36"/>
    <n v="1.0199939574123615E-3"/>
    <x v="5"/>
    <x v="3"/>
    <s v="Retail"/>
    <s v="STKEVON"/>
    <n v="64"/>
    <n v="79"/>
    <n v="15"/>
  </r>
  <r>
    <x v="38"/>
    <x v="363"/>
    <x v="3"/>
    <x v="543"/>
    <n v="4.3506121141298796E-4"/>
    <n v="96"/>
    <n v="85.5"/>
    <n v="10.5"/>
    <n v="4.2"/>
    <n v="6.3"/>
    <x v="232"/>
    <n v="7.3684210526315783E-2"/>
    <x v="175"/>
    <n v="0.109375"/>
    <n v="8.1428571428571423"/>
    <n v="0.890625"/>
    <n v="1.6734275863796556E-4"/>
    <x v="7"/>
    <x v="3"/>
    <s v="Retail"/>
    <s v="STKEVON"/>
    <n v="64"/>
    <n v="79"/>
    <n v="15"/>
  </r>
  <r>
    <x v="38"/>
    <x v="364"/>
    <x v="3"/>
    <x v="544"/>
    <n v="2.5378570665757634E-4"/>
    <n v="56"/>
    <n v="51"/>
    <n v="5"/>
    <n v="2"/>
    <n v="3"/>
    <x v="220"/>
    <n v="5.8823529411764705E-2"/>
    <x v="10"/>
    <n v="8.9285714285714288E-2"/>
    <n v="10.199999999999999"/>
    <n v="0.9107142857142857"/>
    <n v="7.9687027922840741E-5"/>
    <x v="4"/>
    <x v="3"/>
    <s v="Retail"/>
    <s v="STKEVON"/>
    <n v="64"/>
    <n v="79"/>
    <n v="15"/>
  </r>
  <r>
    <x v="38"/>
    <x v="365"/>
    <x v="3"/>
    <x v="545"/>
    <n v="2.3565815618203516E-4"/>
    <n v="52"/>
    <n v="45.75"/>
    <n v="6.25"/>
    <n v="2.5"/>
    <n v="3.75"/>
    <x v="152"/>
    <n v="8.1967213114754092E-2"/>
    <x v="133"/>
    <n v="0.1201923076923077"/>
    <n v="7.32"/>
    <n v="0.87980769230769229"/>
    <n v="9.9608784903550926E-5"/>
    <x v="7"/>
    <x v="3"/>
    <s v="Retail"/>
    <s v="STKEVON"/>
    <n v="64"/>
    <n v="79"/>
    <n v="15"/>
  </r>
  <r>
    <x v="38"/>
    <x v="366"/>
    <x v="3"/>
    <x v="546"/>
    <n v="3.9880611046190566E-4"/>
    <n v="88"/>
    <n v="74.52"/>
    <n v="13.480000000000004"/>
    <n v="5.3920000000000021"/>
    <n v="8.088000000000001"/>
    <x v="225"/>
    <n v="0.10853462157809986"/>
    <x v="173"/>
    <n v="0.15318181818181822"/>
    <n v="5.5281899109792265"/>
    <n v="0.8468181818181818"/>
    <n v="2.1483622727997871E-4"/>
    <x v="5"/>
    <x v="3"/>
    <s v="Retail"/>
    <s v="STKEVON"/>
    <n v="64"/>
    <n v="79"/>
    <n v="15"/>
  </r>
  <r>
    <x v="38"/>
    <x v="367"/>
    <x v="3"/>
    <x v="547"/>
    <n v="1.2689285332878817E-4"/>
    <n v="28"/>
    <n v="25"/>
    <n v="3"/>
    <n v="1.2000000000000002"/>
    <n v="1.7999999999999998"/>
    <x v="71"/>
    <n v="7.1999999999999995E-2"/>
    <x v="36"/>
    <n v="0.10714285714285714"/>
    <n v="8.3333333333333339"/>
    <n v="0.8928571428571429"/>
    <n v="4.7812216753704445E-5"/>
    <x v="4"/>
    <x v="3"/>
    <s v="Retail"/>
    <s v="STKEVON"/>
    <n v="64"/>
    <n v="79"/>
    <n v="15"/>
  </r>
  <r>
    <x v="38"/>
    <x v="368"/>
    <x v="4"/>
    <x v="548"/>
    <n v="8.112078837804672E-4"/>
    <n v="179"/>
    <n v="65"/>
    <n v="114"/>
    <n v="45.6"/>
    <n v="68.400000000000006"/>
    <x v="233"/>
    <n v="1.0523076923076924"/>
    <x v="176"/>
    <n v="0.63687150837988826"/>
    <n v="0.57017543859649122"/>
    <n v="0.36312849162011174"/>
    <n v="1.8168642366407689E-3"/>
    <x v="18"/>
    <x v="4"/>
    <s v="Retail"/>
    <s v="STKEVON"/>
    <n v="64"/>
    <n v="79"/>
    <n v="15"/>
  </r>
  <r>
    <x v="39"/>
    <x v="369"/>
    <x v="3"/>
    <x v="549"/>
    <n v="1.586160666609852E-4"/>
    <n v="35"/>
    <n v="34"/>
    <n v="1"/>
    <n v="0.4"/>
    <n v="0.6"/>
    <x v="188"/>
    <n v="1.7647058823529412E-2"/>
    <x v="77"/>
    <n v="2.8571428571428571E-2"/>
    <n v="34"/>
    <n v="0.97142857142857142"/>
    <n v="1.5937405584568148E-5"/>
    <x v="5"/>
    <x v="3"/>
    <s v="Retail"/>
    <s v="STKEVON"/>
    <n v="63"/>
    <n v="81"/>
    <n v="18"/>
  </r>
  <r>
    <x v="39"/>
    <x v="370"/>
    <x v="5"/>
    <x v="550"/>
    <n v="1.7674361713652636E-3"/>
    <n v="390"/>
    <n v="240"/>
    <n v="150"/>
    <n v="60"/>
    <n v="90"/>
    <x v="234"/>
    <n v="0.375"/>
    <x v="177"/>
    <n v="0.38461538461538464"/>
    <n v="1.6"/>
    <n v="0.61538461538461542"/>
    <n v="2.390610837685222E-3"/>
    <x v="1"/>
    <x v="5"/>
    <s v="Retail"/>
    <s v="STKEVON"/>
    <n v="63"/>
    <n v="81"/>
    <n v="18"/>
  </r>
  <r>
    <x v="39"/>
    <x v="371"/>
    <x v="4"/>
    <x v="551"/>
    <n v="5.8914539045508791E-3"/>
    <n v="1300"/>
    <n v="1199"/>
    <n v="101"/>
    <n v="40.400000000000006"/>
    <n v="60.599999999999994"/>
    <x v="235"/>
    <n v="5.0542118432026682E-2"/>
    <x v="13"/>
    <n v="7.7692307692307686E-2"/>
    <n v="11.871287128712872"/>
    <n v="0.92230769230769227"/>
    <n v="1.6096779640413829E-3"/>
    <x v="1"/>
    <x v="4"/>
    <s v="Retail"/>
    <s v="STKEVON"/>
    <n v="63"/>
    <n v="81"/>
    <n v="18"/>
  </r>
  <r>
    <x v="39"/>
    <x v="372"/>
    <x v="0"/>
    <x v="552"/>
    <n v="1.3595662856655876E-4"/>
    <n v="30"/>
    <n v="10"/>
    <n v="20"/>
    <n v="8"/>
    <n v="12"/>
    <x v="77"/>
    <n v="1.2"/>
    <x v="0"/>
    <n v="0.66666666666666663"/>
    <n v="0.5"/>
    <n v="0.33333333333333331"/>
    <n v="3.1874811169136296E-4"/>
    <x v="13"/>
    <x v="0"/>
    <s v="Retail"/>
    <s v="STKEVON"/>
    <n v="63"/>
    <n v="81"/>
    <n v="18"/>
  </r>
  <r>
    <x v="39"/>
    <x v="293"/>
    <x v="0"/>
    <x v="553"/>
    <n v="4.5318876188852913E-5"/>
    <n v="10"/>
    <n v="4"/>
    <n v="6"/>
    <n v="2.4000000000000004"/>
    <n v="3.5999999999999996"/>
    <x v="2"/>
    <n v="0.89999999999999991"/>
    <x v="116"/>
    <n v="0.6"/>
    <n v="0.66666666666666663"/>
    <n v="0.4"/>
    <n v="9.5624433507408889E-5"/>
    <x v="0"/>
    <x v="0"/>
    <s v="Retail"/>
    <s v="STKEVON"/>
    <n v="63"/>
    <n v="81"/>
    <n v="18"/>
  </r>
  <r>
    <x v="39"/>
    <x v="373"/>
    <x v="1"/>
    <x v="554"/>
    <n v="6.7978314283279379E-5"/>
    <n v="15"/>
    <n v="0"/>
    <n v="15"/>
    <n v="6"/>
    <n v="9"/>
    <x v="3"/>
    <e v="#DIV/0!"/>
    <x v="11"/>
    <n v="1"/>
    <n v="0"/>
    <n v="0"/>
    <n v="2.3906108376852222E-4"/>
    <x v="2"/>
    <x v="1"/>
    <s v="Retail"/>
    <s v="STKEVON"/>
    <n v="63"/>
    <n v="81"/>
    <n v="18"/>
  </r>
  <r>
    <x v="39"/>
    <x v="374"/>
    <x v="2"/>
    <x v="555"/>
    <n v="1.8127550475541165E-4"/>
    <n v="40"/>
    <n v="15"/>
    <n v="25"/>
    <n v="10"/>
    <n v="15"/>
    <x v="91"/>
    <n v="1"/>
    <x v="32"/>
    <n v="0.625"/>
    <n v="0.6"/>
    <n v="0.375"/>
    <n v="3.9843513961420371E-4"/>
    <x v="3"/>
    <x v="2"/>
    <s v="Retail"/>
    <s v="STKYOSEF"/>
    <n v="63"/>
    <n v="81"/>
    <n v="18"/>
  </r>
  <r>
    <x v="39"/>
    <x v="375"/>
    <x v="2"/>
    <x v="556"/>
    <n v="3.8521044760524977E-4"/>
    <n v="85"/>
    <n v="30"/>
    <n v="55"/>
    <n v="22"/>
    <n v="33"/>
    <x v="236"/>
    <n v="1.1000000000000001"/>
    <x v="178"/>
    <n v="0.6470588235294118"/>
    <n v="0.54545454545454541"/>
    <n v="0.35294117647058826"/>
    <n v="8.7655730715124815E-4"/>
    <x v="3"/>
    <x v="2"/>
    <s v="Retail"/>
    <s v="STKYOSEF"/>
    <n v="63"/>
    <n v="81"/>
    <n v="18"/>
  </r>
  <r>
    <x v="39"/>
    <x v="376"/>
    <x v="2"/>
    <x v="557"/>
    <n v="3.1723213332197041E-4"/>
    <n v="70"/>
    <n v="15"/>
    <n v="55"/>
    <n v="22"/>
    <n v="33"/>
    <x v="237"/>
    <n v="2.2000000000000002"/>
    <x v="178"/>
    <n v="0.7857142857142857"/>
    <n v="0.27272727272727271"/>
    <n v="0.21428571428571427"/>
    <n v="8.7655730715124815E-4"/>
    <x v="3"/>
    <x v="2"/>
    <s v="Retail"/>
    <s v="STKYOSEF"/>
    <n v="63"/>
    <n v="81"/>
    <n v="18"/>
  </r>
  <r>
    <x v="39"/>
    <x v="377"/>
    <x v="2"/>
    <x v="558"/>
    <n v="8.1573977139935249E-4"/>
    <n v="180"/>
    <n v="20"/>
    <n v="160"/>
    <n v="64"/>
    <n v="96"/>
    <x v="164"/>
    <n v="4.8"/>
    <x v="166"/>
    <n v="0.88888888888888884"/>
    <n v="0.125"/>
    <n v="0.1111111111111111"/>
    <n v="2.5499848935309037E-3"/>
    <x v="3"/>
    <x v="2"/>
    <s v="Retail"/>
    <s v="STKYOSEF"/>
    <n v="63"/>
    <n v="81"/>
    <n v="18"/>
  </r>
  <r>
    <x v="39"/>
    <x v="364"/>
    <x v="3"/>
    <x v="559"/>
    <n v="2.5378570665757634E-4"/>
    <n v="56"/>
    <n v="51"/>
    <n v="5"/>
    <n v="2"/>
    <n v="3"/>
    <x v="220"/>
    <n v="5.8823529411764705E-2"/>
    <x v="10"/>
    <n v="8.9285714285714288E-2"/>
    <n v="10.199999999999999"/>
    <n v="0.9107142857142857"/>
    <n v="7.9687027922840741E-5"/>
    <x v="4"/>
    <x v="3"/>
    <s v="Retail"/>
    <s v="STKEVON"/>
    <n v="63"/>
    <n v="81"/>
    <n v="18"/>
  </r>
  <r>
    <x v="39"/>
    <x v="92"/>
    <x v="0"/>
    <x v="560"/>
    <n v="6.7978314283279379E-5"/>
    <n v="15"/>
    <n v="7"/>
    <n v="8"/>
    <n v="3.2"/>
    <n v="4.8"/>
    <x v="156"/>
    <n v="0.68571428571428572"/>
    <x v="48"/>
    <n v="0.53333333333333333"/>
    <n v="0.875"/>
    <n v="0.46666666666666667"/>
    <n v="1.2749924467654519E-4"/>
    <x v="0"/>
    <x v="0"/>
    <s v="Retail"/>
    <s v="STKEVON"/>
    <n v="63"/>
    <n v="81"/>
    <n v="18"/>
  </r>
  <r>
    <x v="39"/>
    <x v="378"/>
    <x v="3"/>
    <x v="561"/>
    <n v="1.3595662856655876E-4"/>
    <n v="30"/>
    <n v="7.5"/>
    <n v="22.5"/>
    <n v="9"/>
    <n v="13.5"/>
    <x v="64"/>
    <n v="1.8"/>
    <x v="179"/>
    <n v="0.75"/>
    <n v="0.33333333333333331"/>
    <n v="0.25"/>
    <n v="3.5859162565278333E-4"/>
    <x v="9"/>
    <x v="3"/>
    <s v="Retail"/>
    <s v="STKEVON"/>
    <n v="63"/>
    <n v="81"/>
    <n v="18"/>
  </r>
  <r>
    <x v="39"/>
    <x v="379"/>
    <x v="3"/>
    <x v="562"/>
    <n v="1.3749747035697975E-4"/>
    <n v="30.34"/>
    <n v="17"/>
    <n v="13.34"/>
    <n v="5.3360000000000003"/>
    <n v="8.0039999999999996"/>
    <x v="238"/>
    <n v="0.4708235294117647"/>
    <x v="180"/>
    <n v="0.43968358602504942"/>
    <n v="1.2743628185907048"/>
    <n v="0.56031641397495058"/>
    <n v="2.126049904981391E-4"/>
    <x v="12"/>
    <x v="3"/>
    <s v="Retail"/>
    <s v="STKEVON"/>
    <n v="63"/>
    <n v="81"/>
    <n v="18"/>
  </r>
  <r>
    <x v="39"/>
    <x v="380"/>
    <x v="3"/>
    <x v="563"/>
    <n v="2.5378570665757634E-4"/>
    <n v="56"/>
    <n v="51"/>
    <n v="5"/>
    <n v="2"/>
    <n v="3"/>
    <x v="220"/>
    <n v="5.8823529411764705E-2"/>
    <x v="10"/>
    <n v="8.9285714285714288E-2"/>
    <n v="10.199999999999999"/>
    <n v="0.9107142857142857"/>
    <n v="7.9687027922840741E-5"/>
    <x v="4"/>
    <x v="3"/>
    <s v="Retail"/>
    <s v="STKEVON"/>
    <n v="63"/>
    <n v="81"/>
    <n v="18"/>
  </r>
  <r>
    <x v="39"/>
    <x v="381"/>
    <x v="2"/>
    <x v="564"/>
    <n v="1.2236096570990287E-3"/>
    <n v="270"/>
    <n v="120"/>
    <n v="150"/>
    <n v="60"/>
    <n v="90"/>
    <x v="32"/>
    <n v="0.75"/>
    <x v="177"/>
    <n v="0.55555555555555558"/>
    <n v="0.8"/>
    <n v="0.44444444444444442"/>
    <n v="2.390610837685222E-3"/>
    <x v="1"/>
    <x v="2"/>
    <s v="Retail"/>
    <s v="STKEVON"/>
    <n v="63"/>
    <n v="81"/>
    <n v="18"/>
  </r>
  <r>
    <x v="39"/>
    <x v="380"/>
    <x v="3"/>
    <x v="565"/>
    <n v="2.5378570665757634E-4"/>
    <n v="56"/>
    <n v="51"/>
    <n v="5"/>
    <n v="2"/>
    <n v="3"/>
    <x v="220"/>
    <n v="5.8823529411764705E-2"/>
    <x v="10"/>
    <n v="8.9285714285714288E-2"/>
    <n v="10.199999999999999"/>
    <n v="0.9107142857142857"/>
    <n v="7.9687027922840741E-5"/>
    <x v="4"/>
    <x v="3"/>
    <s v="Retail"/>
    <s v="STKEVON"/>
    <n v="63"/>
    <n v="81"/>
    <n v="18"/>
  </r>
  <r>
    <x v="39"/>
    <x v="302"/>
    <x v="3"/>
    <x v="566"/>
    <n v="7.251020190216466E-4"/>
    <n v="160"/>
    <n v="150"/>
    <n v="10"/>
    <n v="4"/>
    <n v="6"/>
    <x v="239"/>
    <n v="0.04"/>
    <x v="50"/>
    <n v="6.25E-2"/>
    <n v="15"/>
    <n v="0.9375"/>
    <n v="1.5937405584568148E-4"/>
    <x v="5"/>
    <x v="3"/>
    <s v="Retail"/>
    <s v="STKEVON"/>
    <n v="63"/>
    <n v="81"/>
    <n v="18"/>
  </r>
  <r>
    <x v="40"/>
    <x v="363"/>
    <x v="3"/>
    <x v="567"/>
    <n v="3.3989157141639688E-4"/>
    <n v="75"/>
    <n v="66.569999999999993"/>
    <n v="8.4300000000000068"/>
    <n v="3.372000000000003"/>
    <n v="5.0580000000000034"/>
    <x v="240"/>
    <n v="7.5980171248310108E-2"/>
    <x v="181"/>
    <n v="0.1124000000000001"/>
    <n v="7.8967971530249041"/>
    <n v="0.88759999999999994"/>
    <n v="1.3435232907790961E-4"/>
    <x v="7"/>
    <x v="3"/>
    <s v="Retail"/>
    <s v="STKEVON"/>
    <n v="64"/>
    <n v="86"/>
    <n v="22"/>
  </r>
  <r>
    <x v="40"/>
    <x v="382"/>
    <x v="3"/>
    <x v="568"/>
    <n v="4.2146554855633213E-4"/>
    <n v="93"/>
    <n v="87"/>
    <n v="6"/>
    <n v="2.4000000000000004"/>
    <n v="3.5999999999999996"/>
    <x v="241"/>
    <n v="4.1379310344827579E-2"/>
    <x v="116"/>
    <n v="6.4516129032258063E-2"/>
    <n v="14.5"/>
    <n v="0.93548387096774188"/>
    <n v="9.5624433507408889E-5"/>
    <x v="5"/>
    <x v="3"/>
    <s v="Retail"/>
    <s v="STKEVON"/>
    <n v="64"/>
    <n v="86"/>
    <n v="22"/>
  </r>
  <r>
    <x v="40"/>
    <x v="383"/>
    <x v="3"/>
    <x v="569"/>
    <n v="9.516963999659112E-5"/>
    <n v="21"/>
    <n v="20"/>
    <n v="1"/>
    <n v="0.4"/>
    <n v="0.6"/>
    <x v="242"/>
    <n v="0.03"/>
    <x v="77"/>
    <n v="4.7619047619047616E-2"/>
    <n v="20"/>
    <n v="0.95238095238095233"/>
    <n v="1.5937405584568148E-5"/>
    <x v="4"/>
    <x v="3"/>
    <s v="Retail"/>
    <s v="STKEVON"/>
    <n v="64"/>
    <n v="86"/>
    <n v="22"/>
  </r>
  <r>
    <x v="40"/>
    <x v="384"/>
    <x v="3"/>
    <x v="570"/>
    <n v="4.5318876188852914E-4"/>
    <n v="100"/>
    <n v="57"/>
    <n v="43"/>
    <n v="17.2"/>
    <n v="25.8"/>
    <x v="210"/>
    <n v="0.45263157894736844"/>
    <x v="165"/>
    <n v="0.43"/>
    <n v="1.3255813953488371"/>
    <n v="0.56999999999999995"/>
    <n v="6.8530844013643037E-4"/>
    <x v="9"/>
    <x v="3"/>
    <s v="Retail"/>
    <s v="STKEVON"/>
    <n v="64"/>
    <n v="86"/>
    <n v="22"/>
  </r>
  <r>
    <x v="40"/>
    <x v="385"/>
    <x v="5"/>
    <x v="571"/>
    <n v="1.8127550475541166E-3"/>
    <n v="400"/>
    <n v="260"/>
    <n v="140"/>
    <n v="56"/>
    <n v="84"/>
    <x v="243"/>
    <n v="0.32307692307692309"/>
    <x v="182"/>
    <n v="0.35"/>
    <n v="1.8571428571428572"/>
    <n v="0.65"/>
    <n v="2.2312367818395407E-3"/>
    <x v="1"/>
    <x v="5"/>
    <s v="Retail"/>
    <s v="STKEVON"/>
    <n v="64"/>
    <n v="86"/>
    <n v="22"/>
  </r>
  <r>
    <x v="40"/>
    <x v="386"/>
    <x v="3"/>
    <x v="572"/>
    <n v="4.0786988569967625E-4"/>
    <n v="90"/>
    <n v="36"/>
    <n v="54"/>
    <n v="21.6"/>
    <n v="32.4"/>
    <x v="2"/>
    <n v="0.89999999999999991"/>
    <x v="183"/>
    <n v="0.6"/>
    <n v="0.66666666666666663"/>
    <n v="0.4"/>
    <n v="8.6061990156668E-4"/>
    <x v="5"/>
    <x v="3"/>
    <s v="Retail"/>
    <s v="STKEVON"/>
    <n v="64"/>
    <n v="86"/>
    <n v="22"/>
  </r>
  <r>
    <x v="40"/>
    <x v="387"/>
    <x v="0"/>
    <x v="573"/>
    <n v="1.8127550475541165E-4"/>
    <n v="40"/>
    <n v="15"/>
    <n v="25"/>
    <n v="10"/>
    <n v="15"/>
    <x v="91"/>
    <n v="1"/>
    <x v="32"/>
    <n v="0.625"/>
    <n v="0.6"/>
    <n v="0.375"/>
    <n v="3.9843513961420371E-4"/>
    <x v="3"/>
    <x v="0"/>
    <s v="Retail"/>
    <s v="STKEVON"/>
    <n v="64"/>
    <n v="86"/>
    <n v="22"/>
  </r>
  <r>
    <x v="40"/>
    <x v="388"/>
    <x v="0"/>
    <x v="574"/>
    <n v="9.0637752377705825E-5"/>
    <n v="20"/>
    <n v="7"/>
    <n v="13"/>
    <n v="5.2"/>
    <n v="7.8"/>
    <x v="244"/>
    <n v="1.1142857142857143"/>
    <x v="61"/>
    <n v="0.65"/>
    <n v="0.53846153846153844"/>
    <n v="0.35"/>
    <n v="2.0718627259938593E-4"/>
    <x v="0"/>
    <x v="0"/>
    <s v="Retail"/>
    <s v="STKEVON"/>
    <n v="64"/>
    <n v="86"/>
    <n v="22"/>
  </r>
  <r>
    <x v="40"/>
    <x v="389"/>
    <x v="2"/>
    <x v="575"/>
    <n v="9.0637752377705825E-5"/>
    <n v="20"/>
    <n v="0"/>
    <n v="20"/>
    <n v="8"/>
    <n v="12"/>
    <x v="3"/>
    <e v="#DIV/0!"/>
    <x v="0"/>
    <n v="1"/>
    <n v="0"/>
    <n v="0"/>
    <n v="3.1874811169136296E-4"/>
    <x v="2"/>
    <x v="2"/>
    <s v="Retail"/>
    <s v="STKEVON"/>
    <n v="64"/>
    <n v="86"/>
    <n v="22"/>
  </r>
  <r>
    <x v="40"/>
    <x v="390"/>
    <x v="0"/>
    <x v="576"/>
    <n v="2.0393494284983812E-4"/>
    <n v="45"/>
    <n v="42.461250000000007"/>
    <n v="2.5387499999999932"/>
    <n v="1.0154999999999974"/>
    <n v="1.5232499999999958"/>
    <x v="245"/>
    <n v="3.5873885012805688E-2"/>
    <x v="184"/>
    <n v="5.6416666666666518E-2"/>
    <n v="16.725258493353074"/>
    <n v="0.94358333333333344"/>
    <n v="4.0461088427822279E-5"/>
    <x v="1"/>
    <x v="0"/>
    <s v="Retail"/>
    <s v="STKEVON"/>
    <n v="64"/>
    <n v="86"/>
    <n v="22"/>
  </r>
  <r>
    <x v="40"/>
    <x v="391"/>
    <x v="0"/>
    <x v="577"/>
    <n v="6.7978314283279379E-5"/>
    <n v="15"/>
    <n v="8"/>
    <n v="7"/>
    <n v="2.8000000000000003"/>
    <n v="4.1999999999999993"/>
    <x v="246"/>
    <n v="0.52499999999999991"/>
    <x v="12"/>
    <n v="0.46666666666666667"/>
    <n v="1.1428571428571428"/>
    <n v="0.53333333333333333"/>
    <n v="1.1156183909197704E-4"/>
    <x v="13"/>
    <x v="0"/>
    <s v="Retail"/>
    <s v="STKEVON"/>
    <n v="64"/>
    <n v="86"/>
    <n v="22"/>
  </r>
  <r>
    <x v="40"/>
    <x v="392"/>
    <x v="2"/>
    <x v="578"/>
    <n v="9.0637752377705828E-4"/>
    <n v="200"/>
    <n v="120"/>
    <n v="80"/>
    <n v="32"/>
    <n v="48"/>
    <x v="5"/>
    <n v="0.4"/>
    <x v="30"/>
    <n v="0.4"/>
    <n v="1.5"/>
    <n v="0.6"/>
    <n v="1.2749924467654519E-3"/>
    <x v="1"/>
    <x v="2"/>
    <s v="Retail"/>
    <s v="STKEVON"/>
    <n v="64"/>
    <n v="86"/>
    <n v="22"/>
  </r>
  <r>
    <x v="40"/>
    <x v="393"/>
    <x v="5"/>
    <x v="579"/>
    <n v="9.0637752377705828E-4"/>
    <n v="200"/>
    <n v="100"/>
    <n v="100"/>
    <n v="40"/>
    <n v="60"/>
    <x v="57"/>
    <n v="0.6"/>
    <x v="33"/>
    <n v="0.5"/>
    <n v="1"/>
    <n v="0.5"/>
    <n v="1.5937405584568148E-3"/>
    <x v="1"/>
    <x v="5"/>
    <s v="Retail"/>
    <s v="STKEVON"/>
    <n v="64"/>
    <n v="86"/>
    <n v="22"/>
  </r>
  <r>
    <x v="40"/>
    <x v="394"/>
    <x v="3"/>
    <x v="580"/>
    <n v="1.4502040380432932E-4"/>
    <n v="32"/>
    <n v="28.5"/>
    <n v="3"/>
    <n v="1.2000000000000002"/>
    <n v="1.7999999999999998"/>
    <x v="206"/>
    <n v="6.3157894736842093E-2"/>
    <x v="36"/>
    <n v="9.375E-2"/>
    <n v="9.5"/>
    <n v="0.890625"/>
    <n v="4.7812216753704445E-5"/>
    <x v="7"/>
    <x v="3"/>
    <s v="Retail"/>
    <s v="STKEVON"/>
    <n v="64"/>
    <n v="86"/>
    <n v="22"/>
  </r>
  <r>
    <x v="40"/>
    <x v="395"/>
    <x v="3"/>
    <x v="581"/>
    <n v="1.4955229142321461E-4"/>
    <n v="33"/>
    <n v="30"/>
    <n v="3"/>
    <n v="1.2000000000000002"/>
    <n v="1.7999999999999998"/>
    <x v="70"/>
    <n v="5.9999999999999991E-2"/>
    <x v="36"/>
    <n v="9.0909090909090912E-2"/>
    <n v="10"/>
    <n v="0.90909090909090906"/>
    <n v="4.7812216753704445E-5"/>
    <x v="4"/>
    <x v="3"/>
    <s v="Retail"/>
    <s v="STKEVON"/>
    <n v="64"/>
    <n v="86"/>
    <n v="22"/>
  </r>
  <r>
    <x v="40"/>
    <x v="396"/>
    <x v="3"/>
    <x v="582"/>
    <n v="4.2146554855633213E-4"/>
    <n v="93"/>
    <n v="36"/>
    <n v="57"/>
    <n v="22.8"/>
    <n v="34.200000000000003"/>
    <x v="247"/>
    <n v="0.95000000000000007"/>
    <x v="185"/>
    <n v="0.61290322580645162"/>
    <n v="0.63157894736842102"/>
    <n v="0.38709677419354838"/>
    <n v="9.0843211832038445E-4"/>
    <x v="5"/>
    <x v="3"/>
    <s v="Retail"/>
    <s v="STKEVON"/>
    <n v="64"/>
    <n v="86"/>
    <n v="22"/>
  </r>
  <r>
    <x v="40"/>
    <x v="331"/>
    <x v="3"/>
    <x v="583"/>
    <n v="4.1693366093744684E-4"/>
    <n v="92"/>
    <n v="84"/>
    <n v="8"/>
    <n v="3.2"/>
    <n v="4.8"/>
    <x v="83"/>
    <n v="5.7142857142857141E-2"/>
    <x v="48"/>
    <n v="8.6956521739130432E-2"/>
    <n v="10.5"/>
    <n v="0.91304347826086951"/>
    <n v="1.2749924467654519E-4"/>
    <x v="4"/>
    <x v="3"/>
    <s v="Retail"/>
    <s v="STKEVON"/>
    <n v="64"/>
    <n v="86"/>
    <n v="22"/>
  </r>
  <r>
    <x v="40"/>
    <x v="219"/>
    <x v="0"/>
    <x v="584"/>
    <n v="4.5318876188852913E-5"/>
    <n v="10"/>
    <n v="5"/>
    <n v="5"/>
    <n v="2"/>
    <n v="3"/>
    <x v="57"/>
    <n v="0.6"/>
    <x v="10"/>
    <n v="0.5"/>
    <n v="1"/>
    <n v="0.5"/>
    <n v="7.9687027922840741E-5"/>
    <x v="0"/>
    <x v="0"/>
    <s v="Retail"/>
    <s v="STKEVON"/>
    <n v="64"/>
    <n v="86"/>
    <n v="22"/>
  </r>
  <r>
    <x v="40"/>
    <x v="360"/>
    <x v="1"/>
    <x v="585"/>
    <n v="1.0831211409135847E-5"/>
    <n v="2.39"/>
    <n v="0"/>
    <n v="2.39"/>
    <n v="0.95600000000000007"/>
    <n v="1.4340000000000002"/>
    <x v="3"/>
    <e v="#DIV/0!"/>
    <x v="186"/>
    <n v="1"/>
    <n v="0"/>
    <n v="0"/>
    <n v="3.8090399347117877E-5"/>
    <x v="2"/>
    <x v="1"/>
    <s v="Retail"/>
    <s v="STKEVON"/>
    <n v="64"/>
    <n v="86"/>
    <n v="22"/>
  </r>
  <r>
    <x v="41"/>
    <x v="397"/>
    <x v="4"/>
    <x v="586"/>
    <n v="6.7978314283279376E-4"/>
    <n v="150"/>
    <n v="65"/>
    <n v="85"/>
    <n v="34"/>
    <n v="51"/>
    <x v="248"/>
    <n v="0.7846153846153846"/>
    <x v="187"/>
    <n v="0.56666666666666665"/>
    <n v="0.76470588235294112"/>
    <n v="0.43333333333333335"/>
    <n v="1.3546794746882925E-3"/>
    <x v="18"/>
    <x v="4"/>
    <s v="Retail"/>
    <s v="STKEVON"/>
    <n v="66"/>
    <n v="75"/>
    <n v="9"/>
  </r>
  <r>
    <x v="41"/>
    <x v="398"/>
    <x v="2"/>
    <x v="587"/>
    <n v="4.0786988569967625E-4"/>
    <n v="90"/>
    <n v="40"/>
    <n v="50"/>
    <n v="20"/>
    <n v="30"/>
    <x v="32"/>
    <n v="0.75"/>
    <x v="9"/>
    <n v="0.55555555555555558"/>
    <n v="0.8"/>
    <n v="0.44444444444444442"/>
    <n v="7.9687027922840741E-4"/>
    <x v="3"/>
    <x v="2"/>
    <s v="Retail"/>
    <s v="STKYOSEF"/>
    <n v="66"/>
    <n v="75"/>
    <n v="9"/>
  </r>
  <r>
    <x v="41"/>
    <x v="315"/>
    <x v="3"/>
    <x v="588"/>
    <n v="2.4925381903869104E-4"/>
    <n v="55"/>
    <n v="50"/>
    <n v="5"/>
    <n v="2"/>
    <n v="3"/>
    <x v="70"/>
    <n v="0.06"/>
    <x v="10"/>
    <n v="9.0909090909090912E-2"/>
    <n v="10"/>
    <n v="0.90909090909090906"/>
    <n v="7.9687027922840741E-5"/>
    <x v="4"/>
    <x v="3"/>
    <s v="Retail"/>
    <s v="STKEVON"/>
    <n v="66"/>
    <n v="75"/>
    <n v="9"/>
  </r>
  <r>
    <x v="41"/>
    <x v="399"/>
    <x v="3"/>
    <x v="589"/>
    <n v="1.4048851618544403E-4"/>
    <n v="31"/>
    <n v="26.52"/>
    <n v="4.4800000000000004"/>
    <n v="1.7920000000000003"/>
    <n v="2.6880000000000002"/>
    <x v="134"/>
    <n v="0.10135746606334843"/>
    <x v="119"/>
    <n v="0.14451612903225808"/>
    <n v="5.9196428571428568"/>
    <n v="0.85548387096774192"/>
    <n v="7.1399577018865304E-5"/>
    <x v="5"/>
    <x v="3"/>
    <s v="Retail"/>
    <s v="STKEVON"/>
    <n v="66"/>
    <n v="75"/>
    <n v="9"/>
  </r>
  <r>
    <x v="41"/>
    <x v="391"/>
    <x v="0"/>
    <x v="590"/>
    <n v="6.7978314283279379E-5"/>
    <n v="15"/>
    <n v="8"/>
    <n v="7"/>
    <n v="2.8000000000000003"/>
    <n v="4.1999999999999993"/>
    <x v="246"/>
    <n v="0.52499999999999991"/>
    <x v="12"/>
    <n v="0.46666666666666667"/>
    <n v="1.1428571428571428"/>
    <n v="0.53333333333333333"/>
    <n v="1.1156183909197704E-4"/>
    <x v="13"/>
    <x v="0"/>
    <s v="Retail"/>
    <s v="STKEVON"/>
    <n v="66"/>
    <n v="75"/>
    <n v="9"/>
  </r>
  <r>
    <x v="41"/>
    <x v="400"/>
    <x v="2"/>
    <x v="591"/>
    <n v="3.1723213332197041E-4"/>
    <n v="70"/>
    <n v="20"/>
    <n v="50"/>
    <n v="20"/>
    <n v="30"/>
    <x v="10"/>
    <n v="1.5"/>
    <x v="9"/>
    <n v="0.7142857142857143"/>
    <n v="0.4"/>
    <n v="0.2857142857142857"/>
    <n v="7.9687027922840741E-4"/>
    <x v="3"/>
    <x v="2"/>
    <s v="Retail"/>
    <s v="STKYOSEF"/>
    <n v="66"/>
    <n v="75"/>
    <n v="9"/>
  </r>
  <r>
    <x v="41"/>
    <x v="401"/>
    <x v="3"/>
    <x v="592"/>
    <n v="6.5259181711948199E-4"/>
    <n v="144"/>
    <n v="132"/>
    <n v="12"/>
    <n v="4.8000000000000007"/>
    <n v="7.1999999999999993"/>
    <x v="183"/>
    <n v="5.4545454545454543E-2"/>
    <x v="14"/>
    <n v="8.3333333333333329E-2"/>
    <n v="11"/>
    <n v="0.91666666666666663"/>
    <n v="1.9124886701481778E-4"/>
    <x v="4"/>
    <x v="3"/>
    <s v="Retail"/>
    <s v="STKEVON"/>
    <n v="66"/>
    <n v="75"/>
    <n v="9"/>
  </r>
  <r>
    <x v="41"/>
    <x v="402"/>
    <x v="3"/>
    <x v="593"/>
    <n v="2.6284948189534693E-4"/>
    <n v="58"/>
    <n v="51"/>
    <n v="7"/>
    <n v="2.8000000000000003"/>
    <n v="4.1999999999999993"/>
    <x v="249"/>
    <n v="8.2352941176470573E-2"/>
    <x v="12"/>
    <n v="0.1206896551724138"/>
    <n v="7.2857142857142856"/>
    <n v="0.87931034482758619"/>
    <n v="1.1156183909197704E-4"/>
    <x v="5"/>
    <x v="3"/>
    <s v="Retail"/>
    <s v="STKEVON"/>
    <n v="66"/>
    <n v="75"/>
    <n v="9"/>
  </r>
  <r>
    <x v="41"/>
    <x v="403"/>
    <x v="3"/>
    <x v="594"/>
    <n v="2.8550891998977335E-4"/>
    <n v="63"/>
    <n v="51"/>
    <n v="12"/>
    <n v="4.8000000000000007"/>
    <n v="7.1999999999999993"/>
    <x v="172"/>
    <n v="0.14117647058823529"/>
    <x v="14"/>
    <n v="0.19047619047619047"/>
    <n v="4.25"/>
    <n v="0.80952380952380953"/>
    <n v="1.9124886701481778E-4"/>
    <x v="5"/>
    <x v="3"/>
    <s v="Retail"/>
    <s v="STKEVON"/>
    <n v="66"/>
    <n v="75"/>
    <n v="9"/>
  </r>
  <r>
    <x v="41"/>
    <x v="404"/>
    <x v="3"/>
    <x v="595"/>
    <n v="2.7191325713311752E-4"/>
    <n v="60"/>
    <n v="51"/>
    <n v="9"/>
    <n v="3.6"/>
    <n v="5.4"/>
    <x v="250"/>
    <n v="0.10588235294117648"/>
    <x v="2"/>
    <n v="0.15"/>
    <n v="5.666666666666667"/>
    <n v="0.85"/>
    <n v="1.4343665026111333E-4"/>
    <x v="5"/>
    <x v="3"/>
    <s v="Retail"/>
    <s v="STKEVON"/>
    <n v="66"/>
    <n v="75"/>
    <n v="9"/>
  </r>
  <r>
    <x v="41"/>
    <x v="405"/>
    <x v="3"/>
    <x v="596"/>
    <n v="2.0393494284983812E-4"/>
    <n v="45"/>
    <n v="40"/>
    <n v="5"/>
    <n v="2"/>
    <n v="3"/>
    <x v="251"/>
    <n v="7.4999999999999997E-2"/>
    <x v="10"/>
    <n v="0.1111111111111111"/>
    <n v="8"/>
    <n v="0.88888888888888884"/>
    <n v="7.9687027922840741E-5"/>
    <x v="4"/>
    <x v="3"/>
    <s v="Retail"/>
    <s v="STKEVON"/>
    <n v="66"/>
    <n v="75"/>
    <n v="9"/>
  </r>
  <r>
    <x v="41"/>
    <x v="406"/>
    <x v="2"/>
    <x v="597"/>
    <n v="1.4048851618544405E-3"/>
    <n v="310"/>
    <n v="125"/>
    <n v="185"/>
    <n v="74"/>
    <n v="111"/>
    <x v="252"/>
    <n v="0.88800000000000001"/>
    <x v="188"/>
    <n v="0.59677419354838712"/>
    <n v="0.67567567567567566"/>
    <n v="0.40322580645161288"/>
    <n v="2.9484200331451075E-3"/>
    <x v="3"/>
    <x v="2"/>
    <s v="Retail"/>
    <s v="STKYOSEF"/>
    <n v="66"/>
    <n v="75"/>
    <n v="9"/>
  </r>
  <r>
    <x v="41"/>
    <x v="407"/>
    <x v="4"/>
    <x v="598"/>
    <n v="2.1707741694460547E-3"/>
    <n v="479"/>
    <n v="290"/>
    <n v="189"/>
    <n v="75.600000000000009"/>
    <n v="113.39999999999999"/>
    <x v="253"/>
    <n v="0.39103448275862068"/>
    <x v="189"/>
    <n v="0.39457202505219208"/>
    <n v="1.5343915343915344"/>
    <n v="0.60542797494780798"/>
    <n v="3.0121696554833801E-3"/>
    <x v="6"/>
    <x v="4"/>
    <s v="Retail"/>
    <s v="STKEVON"/>
    <n v="66"/>
    <n v="75"/>
    <n v="9"/>
  </r>
  <r>
    <x v="41"/>
    <x v="293"/>
    <x v="0"/>
    <x v="599"/>
    <n v="4.5318876188852913E-5"/>
    <n v="10"/>
    <n v="4"/>
    <n v="6"/>
    <n v="2.4000000000000004"/>
    <n v="3.5999999999999996"/>
    <x v="2"/>
    <n v="0.89999999999999991"/>
    <x v="116"/>
    <n v="0.6"/>
    <n v="0.66666666666666663"/>
    <n v="0.4"/>
    <n v="9.5624433507408889E-5"/>
    <x v="0"/>
    <x v="0"/>
    <s v="Retail"/>
    <s v="STKEVON"/>
    <n v="66"/>
    <n v="75"/>
    <n v="9"/>
  </r>
  <r>
    <x v="41"/>
    <x v="408"/>
    <x v="2"/>
    <x v="600"/>
    <n v="2.2659438094426457E-4"/>
    <n v="50"/>
    <n v="20"/>
    <n v="30"/>
    <n v="12"/>
    <n v="18"/>
    <x v="2"/>
    <n v="0.9"/>
    <x v="53"/>
    <n v="0.6"/>
    <n v="0.66666666666666663"/>
    <n v="0.4"/>
    <n v="4.7812216753704445E-4"/>
    <x v="3"/>
    <x v="2"/>
    <s v="Retail"/>
    <s v="STKYOSEF"/>
    <n v="66"/>
    <n v="75"/>
    <n v="9"/>
  </r>
  <r>
    <x v="41"/>
    <x v="222"/>
    <x v="3"/>
    <x v="601"/>
    <n v="4.5318876188852914E-4"/>
    <n v="100"/>
    <n v="36"/>
    <n v="64"/>
    <n v="25.6"/>
    <n v="38.4"/>
    <x v="229"/>
    <n v="1.0666666666666667"/>
    <x v="174"/>
    <n v="0.64"/>
    <n v="0.5625"/>
    <n v="0.36"/>
    <n v="1.0199939574123615E-3"/>
    <x v="5"/>
    <x v="3"/>
    <s v="Retail"/>
    <s v="STKEVON"/>
    <n v="66"/>
    <n v="75"/>
    <n v="9"/>
  </r>
  <r>
    <x v="41"/>
    <x v="409"/>
    <x v="3"/>
    <x v="602"/>
    <n v="2.9910458284642923E-4"/>
    <n v="66"/>
    <n v="47"/>
    <n v="19"/>
    <n v="7.6000000000000005"/>
    <n v="11.399999999999999"/>
    <x v="254"/>
    <n v="0.24255319148936166"/>
    <x v="63"/>
    <n v="0.2878787878787879"/>
    <n v="2.4736842105263159"/>
    <n v="0.71212121212121215"/>
    <n v="3.0281070610679482E-4"/>
    <x v="5"/>
    <x v="3"/>
    <s v="Retail"/>
    <s v="STKEVON"/>
    <n v="66"/>
    <n v="75"/>
    <n v="9"/>
  </r>
  <r>
    <x v="41"/>
    <x v="410"/>
    <x v="3"/>
    <x v="603"/>
    <n v="6.7978314283279376E-4"/>
    <n v="150"/>
    <n v="103.5"/>
    <n v="46.5"/>
    <n v="18.600000000000001"/>
    <n v="27.9"/>
    <x v="255"/>
    <n v="0.26956521739130435"/>
    <x v="190"/>
    <n v="0.31"/>
    <n v="2.225806451612903"/>
    <n v="0.69"/>
    <n v="7.4108935968241884E-4"/>
    <x v="9"/>
    <x v="3"/>
    <s v="Retail"/>
    <s v="STKEVON"/>
    <n v="66"/>
    <n v="75"/>
    <n v="9"/>
  </r>
  <r>
    <x v="41"/>
    <x v="326"/>
    <x v="0"/>
    <x v="604"/>
    <n v="2.2659438094426456E-5"/>
    <n v="5"/>
    <n v="2"/>
    <n v="3"/>
    <n v="1.2000000000000002"/>
    <n v="1.7999999999999998"/>
    <x v="2"/>
    <n v="0.89999999999999991"/>
    <x v="36"/>
    <n v="0.6"/>
    <n v="0.66666666666666663"/>
    <n v="0.4"/>
    <n v="4.7812216753704445E-5"/>
    <x v="0"/>
    <x v="0"/>
    <s v="Retail"/>
    <s v="STKEVON"/>
    <n v="66"/>
    <n v="75"/>
    <n v="9"/>
  </r>
  <r>
    <x v="41"/>
    <x v="411"/>
    <x v="5"/>
    <x v="605"/>
    <n v="1.8127550475541166E-3"/>
    <n v="400"/>
    <n v="325"/>
    <n v="75"/>
    <n v="30"/>
    <n v="45"/>
    <x v="256"/>
    <n v="0.13846153846153847"/>
    <x v="122"/>
    <n v="0.1875"/>
    <n v="4.333333333333333"/>
    <n v="0.8125"/>
    <n v="1.195305418842611E-3"/>
    <x v="1"/>
    <x v="5"/>
    <s v="Retail"/>
    <s v="STKEVON"/>
    <n v="66"/>
    <n v="75"/>
    <n v="9"/>
  </r>
  <r>
    <x v="41"/>
    <x v="401"/>
    <x v="3"/>
    <x v="606"/>
    <n v="6.5259181711948199E-4"/>
    <n v="144"/>
    <n v="132"/>
    <n v="12"/>
    <n v="4.8000000000000007"/>
    <n v="7.1999999999999993"/>
    <x v="183"/>
    <n v="5.4545454545454543E-2"/>
    <x v="14"/>
    <n v="8.3333333333333329E-2"/>
    <n v="11"/>
    <n v="0.91666666666666663"/>
    <n v="1.9124886701481778E-4"/>
    <x v="4"/>
    <x v="3"/>
    <s v="Retail"/>
    <s v="STKEVON"/>
    <n v="66"/>
    <n v="75"/>
    <n v="9"/>
  </r>
  <r>
    <x v="41"/>
    <x v="412"/>
    <x v="3"/>
    <x v="607"/>
    <n v="1.3142474094767346E-3"/>
    <n v="290"/>
    <n v="270"/>
    <n v="20"/>
    <n v="8"/>
    <n v="12"/>
    <x v="257"/>
    <n v="4.4444444444444446E-2"/>
    <x v="0"/>
    <n v="6.8965517241379309E-2"/>
    <n v="13.5"/>
    <n v="0.93103448275862066"/>
    <n v="3.1874811169136296E-4"/>
    <x v="9"/>
    <x v="3"/>
    <s v="Retail"/>
    <s v="STKEVON"/>
    <n v="66"/>
    <n v="75"/>
    <n v="9"/>
  </r>
  <r>
    <x v="41"/>
    <x v="413"/>
    <x v="3"/>
    <x v="608"/>
    <n v="8.1573977139935249E-4"/>
    <n v="180"/>
    <n v="150"/>
    <n v="30"/>
    <n v="12"/>
    <n v="18"/>
    <x v="199"/>
    <n v="0.12"/>
    <x v="53"/>
    <n v="0.16666666666666666"/>
    <n v="5"/>
    <n v="0.83333333333333337"/>
    <n v="4.7812216753704445E-4"/>
    <x v="9"/>
    <x v="3"/>
    <s v="Retail"/>
    <s v="STKEVON"/>
    <n v="66"/>
    <n v="75"/>
    <n v="9"/>
  </r>
  <r>
    <x v="41"/>
    <x v="414"/>
    <x v="2"/>
    <x v="609"/>
    <n v="3.625510095108233E-4"/>
    <n v="80"/>
    <n v="15"/>
    <n v="65"/>
    <n v="26"/>
    <n v="39"/>
    <x v="258"/>
    <n v="2.6"/>
    <x v="191"/>
    <n v="0.8125"/>
    <n v="0.23076923076923078"/>
    <n v="0.1875"/>
    <n v="1.0359313629969295E-3"/>
    <x v="3"/>
    <x v="2"/>
    <s v="Retail"/>
    <s v="STKEVON"/>
    <n v="66"/>
    <n v="75"/>
    <n v="9"/>
  </r>
  <r>
    <x v="41"/>
    <x v="415"/>
    <x v="0"/>
    <x v="610"/>
    <n v="1.1329719047213228E-4"/>
    <n v="25"/>
    <n v="21"/>
    <n v="4"/>
    <n v="1.6"/>
    <n v="2.4"/>
    <x v="45"/>
    <n v="0.11428571428571428"/>
    <x v="21"/>
    <n v="0.16"/>
    <n v="5.25"/>
    <n v="0.84"/>
    <n v="6.3749622338272593E-5"/>
    <x v="1"/>
    <x v="0"/>
    <s v="Retail"/>
    <s v="STKEVON"/>
    <n v="66"/>
    <n v="75"/>
    <n v="9"/>
  </r>
  <r>
    <x v="42"/>
    <x v="416"/>
    <x v="3"/>
    <x v="611"/>
    <n v="2.3112626856314986E-4"/>
    <n v="51"/>
    <n v="24.5"/>
    <n v="26"/>
    <n v="10.4"/>
    <n v="15.6"/>
    <x v="259"/>
    <n v="0.63673469387755099"/>
    <x v="192"/>
    <n v="0.50980392156862742"/>
    <n v="0.94230769230769229"/>
    <n v="0.48039215686274511"/>
    <n v="4.1437254519877185E-4"/>
    <x v="5"/>
    <x v="3"/>
    <s v="Retail"/>
    <s v="STKEVON"/>
    <n v="68"/>
    <n v="81"/>
    <n v="13"/>
  </r>
  <r>
    <x v="42"/>
    <x v="417"/>
    <x v="3"/>
    <x v="612"/>
    <n v="3.1723213332197041E-4"/>
    <n v="70"/>
    <n v="57"/>
    <n v="13"/>
    <n v="5.2"/>
    <n v="7.8"/>
    <x v="227"/>
    <n v="0.1368421052631579"/>
    <x v="61"/>
    <n v="0.18571428571428572"/>
    <n v="4.384615384615385"/>
    <n v="0.81428571428571428"/>
    <n v="2.0718627259938593E-4"/>
    <x v="5"/>
    <x v="3"/>
    <s v="Retail"/>
    <s v="STKEVON"/>
    <n v="68"/>
    <n v="81"/>
    <n v="13"/>
  </r>
  <r>
    <x v="42"/>
    <x v="418"/>
    <x v="0"/>
    <x v="613"/>
    <n v="4.5318876188852913E-5"/>
    <n v="10"/>
    <n v="2"/>
    <n v="8"/>
    <n v="3.2"/>
    <n v="4.8"/>
    <x v="0"/>
    <n v="2.4"/>
    <x v="48"/>
    <n v="0.8"/>
    <n v="0.25"/>
    <n v="0.2"/>
    <n v="1.2749924467654519E-4"/>
    <x v="0"/>
    <x v="0"/>
    <s v="Retail"/>
    <s v="STKEVON"/>
    <n v="68"/>
    <n v="81"/>
    <n v="13"/>
  </r>
  <r>
    <x v="42"/>
    <x v="419"/>
    <x v="5"/>
    <x v="614"/>
    <n v="9.0637752377705828E-4"/>
    <n v="200"/>
    <n v="130"/>
    <n v="70"/>
    <n v="28"/>
    <n v="42"/>
    <x v="243"/>
    <n v="0.32307692307692309"/>
    <x v="46"/>
    <n v="0.35"/>
    <n v="1.8571428571428572"/>
    <n v="0.65"/>
    <n v="1.1156183909197704E-3"/>
    <x v="1"/>
    <x v="5"/>
    <s v="Retail"/>
    <s v="STKEVON"/>
    <n v="68"/>
    <n v="81"/>
    <n v="13"/>
  </r>
  <r>
    <x v="42"/>
    <x v="420"/>
    <x v="3"/>
    <x v="615"/>
    <n v="9.516963999659112E-5"/>
    <n v="21"/>
    <n v="18.62"/>
    <n v="2"/>
    <n v="0.8"/>
    <n v="1.2"/>
    <x v="98"/>
    <n v="6.4446831364124588E-2"/>
    <x v="66"/>
    <n v="9.5238095238095233E-2"/>
    <n v="9.31"/>
    <n v="0.88666666666666671"/>
    <n v="3.1874811169136296E-5"/>
    <x v="5"/>
    <x v="3"/>
    <s v="Retail"/>
    <s v="STKEVON"/>
    <n v="68"/>
    <n v="81"/>
    <n v="13"/>
  </r>
  <r>
    <x v="42"/>
    <x v="303"/>
    <x v="2"/>
    <x v="616"/>
    <n v="3.625510095108233E-4"/>
    <n v="80"/>
    <n v="40"/>
    <n v="40"/>
    <n v="16"/>
    <n v="24"/>
    <x v="57"/>
    <n v="0.6"/>
    <x v="72"/>
    <n v="0.5"/>
    <n v="1"/>
    <n v="0.5"/>
    <n v="6.3749622338272593E-4"/>
    <x v="3"/>
    <x v="2"/>
    <s v="Retail"/>
    <s v="STKEVON"/>
    <n v="68"/>
    <n v="81"/>
    <n v="13"/>
  </r>
  <r>
    <x v="42"/>
    <x v="1"/>
    <x v="0"/>
    <x v="617"/>
    <n v="2.2659438094426456E-5"/>
    <n v="5"/>
    <n v="1"/>
    <n v="4"/>
    <n v="1.6"/>
    <n v="2.4"/>
    <x v="0"/>
    <n v="2.4"/>
    <x v="21"/>
    <n v="0.8"/>
    <n v="0.25"/>
    <n v="0.2"/>
    <n v="6.3749622338272593E-5"/>
    <x v="0"/>
    <x v="0"/>
    <s v="Retail"/>
    <s v="STKEVON"/>
    <n v="68"/>
    <n v="81"/>
    <n v="13"/>
  </r>
  <r>
    <x v="42"/>
    <x v="421"/>
    <x v="5"/>
    <x v="618"/>
    <n v="9.0637752377705828E-4"/>
    <n v="200"/>
    <n v="80"/>
    <n v="120"/>
    <n v="48"/>
    <n v="72"/>
    <x v="2"/>
    <n v="0.9"/>
    <x v="31"/>
    <n v="0.6"/>
    <n v="0.66666666666666663"/>
    <n v="0.4"/>
    <n v="1.9124886701481778E-3"/>
    <x v="1"/>
    <x v="5"/>
    <s v="Retail"/>
    <s v="STKEVON"/>
    <n v="68"/>
    <n v="81"/>
    <n v="13"/>
  </r>
  <r>
    <x v="42"/>
    <x v="28"/>
    <x v="5"/>
    <x v="619"/>
    <n v="9.0637752377705828E-4"/>
    <n v="200"/>
    <n v="130"/>
    <n v="70"/>
    <n v="28"/>
    <n v="42"/>
    <x v="243"/>
    <n v="0.32307692307692309"/>
    <x v="46"/>
    <n v="0.35"/>
    <n v="1.8571428571428572"/>
    <n v="0.65"/>
    <n v="1.1156183909197704E-3"/>
    <x v="1"/>
    <x v="5"/>
    <s v="Retail"/>
    <s v="STKEVON"/>
    <n v="68"/>
    <n v="81"/>
    <n v="13"/>
  </r>
  <r>
    <x v="42"/>
    <x v="276"/>
    <x v="3"/>
    <x v="620"/>
    <n v="9.516963999659112E-5"/>
    <n v="21"/>
    <n v="18.62"/>
    <n v="2"/>
    <n v="0.8"/>
    <n v="1.2"/>
    <x v="98"/>
    <n v="6.4446831364124588E-2"/>
    <x v="66"/>
    <n v="9.5238095238095233E-2"/>
    <n v="9.31"/>
    <n v="0.88666666666666671"/>
    <n v="3.1874811169136296E-5"/>
    <x v="5"/>
    <x v="3"/>
    <s v="Retail"/>
    <s v="STKEVON"/>
    <n v="68"/>
    <n v="81"/>
    <n v="13"/>
  </r>
  <r>
    <x v="42"/>
    <x v="422"/>
    <x v="3"/>
    <x v="621"/>
    <n v="1.1329719047213228E-4"/>
    <n v="25"/>
    <n v="23"/>
    <n v="2"/>
    <n v="0.8"/>
    <n v="1.2"/>
    <x v="260"/>
    <n v="5.2173913043478258E-2"/>
    <x v="66"/>
    <n v="0.08"/>
    <n v="11.5"/>
    <n v="0.92"/>
    <n v="3.1874811169136296E-5"/>
    <x v="5"/>
    <x v="3"/>
    <s v="Retail"/>
    <s v="STKEVON"/>
    <n v="68"/>
    <n v="81"/>
    <n v="13"/>
  </r>
  <r>
    <x v="42"/>
    <x v="423"/>
    <x v="3"/>
    <x v="622"/>
    <n v="2.5378570665757634E-4"/>
    <n v="56"/>
    <n v="51"/>
    <n v="5"/>
    <n v="2"/>
    <n v="3"/>
    <x v="220"/>
    <n v="5.8823529411764705E-2"/>
    <x v="10"/>
    <n v="8.9285714285714288E-2"/>
    <n v="10.199999999999999"/>
    <n v="0.9107142857142857"/>
    <n v="7.9687027922840741E-5"/>
    <x v="5"/>
    <x v="3"/>
    <s v="Retail"/>
    <s v="STKEVON"/>
    <n v="68"/>
    <n v="81"/>
    <n v="13"/>
  </r>
  <r>
    <x v="42"/>
    <x v="424"/>
    <x v="3"/>
    <x v="623"/>
    <n v="1.4502040380432932E-4"/>
    <n v="32"/>
    <n v="27.52"/>
    <n v="4.4800000000000004"/>
    <n v="1.7920000000000003"/>
    <n v="2.6880000000000002"/>
    <x v="261"/>
    <n v="9.7674418604651175E-2"/>
    <x v="119"/>
    <n v="0.14000000000000001"/>
    <n v="6.1428571428571423"/>
    <n v="0.86"/>
    <n v="7.1399577018865304E-5"/>
    <x v="5"/>
    <x v="3"/>
    <s v="Retail"/>
    <s v="STKEVON"/>
    <n v="68"/>
    <n v="81"/>
    <n v="13"/>
  </r>
  <r>
    <x v="42"/>
    <x v="345"/>
    <x v="3"/>
    <x v="624"/>
    <n v="1.586160666609852E-4"/>
    <n v="35"/>
    <n v="34"/>
    <n v="1"/>
    <n v="0.4"/>
    <n v="0.6"/>
    <x v="188"/>
    <n v="1.7647058823529412E-2"/>
    <x v="77"/>
    <n v="2.8571428571428571E-2"/>
    <n v="34"/>
    <n v="0.97142857142857142"/>
    <n v="1.5937405584568148E-5"/>
    <x v="5"/>
    <x v="3"/>
    <s v="Retail"/>
    <s v="STKEVON"/>
    <n v="68"/>
    <n v="81"/>
    <n v="13"/>
  </r>
  <r>
    <x v="43"/>
    <x v="312"/>
    <x v="3"/>
    <x v="625"/>
    <n v="4.5318876188852914E-4"/>
    <n v="100"/>
    <n v="57"/>
    <n v="43"/>
    <n v="17.2"/>
    <n v="25.8"/>
    <x v="210"/>
    <n v="0.45263157894736844"/>
    <x v="165"/>
    <n v="0.43"/>
    <n v="1.3255813953488371"/>
    <n v="0.56999999999999995"/>
    <n v="6.8530844013643037E-4"/>
    <x v="9"/>
    <x v="3"/>
    <s v="Retail"/>
    <s v="STKEVON"/>
    <n v="70"/>
    <n v="82"/>
    <n v="12"/>
  </r>
  <r>
    <x v="43"/>
    <x v="425"/>
    <x v="2"/>
    <x v="626"/>
    <n v="6.7978314283279376E-4"/>
    <n v="150"/>
    <n v="100"/>
    <n v="50"/>
    <n v="20"/>
    <n v="30"/>
    <x v="73"/>
    <n v="0.3"/>
    <x v="9"/>
    <n v="0.33333333333333331"/>
    <n v="2"/>
    <n v="0.66666666666666663"/>
    <n v="7.9687027922840741E-4"/>
    <x v="3"/>
    <x v="2"/>
    <s v="Retail"/>
    <s v="STKEVON"/>
    <n v="70"/>
    <n v="82"/>
    <n v="12"/>
  </r>
  <r>
    <x v="43"/>
    <x v="426"/>
    <x v="2"/>
    <x v="627"/>
    <n v="4.0786988569967625E-4"/>
    <n v="90"/>
    <n v="40"/>
    <n v="50"/>
    <n v="20"/>
    <n v="30"/>
    <x v="32"/>
    <n v="0.75"/>
    <x v="9"/>
    <n v="0.55555555555555558"/>
    <n v="0.8"/>
    <n v="0.44444444444444442"/>
    <n v="7.9687027922840741E-4"/>
    <x v="3"/>
    <x v="2"/>
    <s v="Retail"/>
    <s v="STKYOSEF"/>
    <n v="70"/>
    <n v="82"/>
    <n v="12"/>
  </r>
  <r>
    <x v="43"/>
    <x v="427"/>
    <x v="2"/>
    <x v="628"/>
    <n v="4.0786988569967625E-4"/>
    <n v="90"/>
    <n v="40"/>
    <n v="50"/>
    <n v="20"/>
    <n v="30"/>
    <x v="32"/>
    <n v="0.75"/>
    <x v="9"/>
    <n v="0.55555555555555558"/>
    <n v="0.8"/>
    <n v="0.44444444444444442"/>
    <n v="7.9687027922840741E-4"/>
    <x v="3"/>
    <x v="2"/>
    <s v="Retail"/>
    <s v="STKYOSEF"/>
    <n v="70"/>
    <n v="82"/>
    <n v="12"/>
  </r>
  <r>
    <x v="43"/>
    <x v="428"/>
    <x v="2"/>
    <x v="629"/>
    <n v="1.8127550475541165E-4"/>
    <n v="40"/>
    <n v="20"/>
    <n v="20"/>
    <n v="8"/>
    <n v="12"/>
    <x v="57"/>
    <n v="0.6"/>
    <x v="0"/>
    <n v="0.5"/>
    <n v="1"/>
    <n v="0.5"/>
    <n v="3.1874811169136296E-4"/>
    <x v="3"/>
    <x v="2"/>
    <s v="Retail"/>
    <s v="STKYOSEF"/>
    <n v="70"/>
    <n v="82"/>
    <n v="12"/>
  </r>
  <r>
    <x v="43"/>
    <x v="269"/>
    <x v="1"/>
    <x v="630"/>
    <n v="6.7978314283279379E-5"/>
    <n v="15"/>
    <n v="0"/>
    <n v="15"/>
    <n v="6"/>
    <n v="9"/>
    <x v="3"/>
    <e v="#DIV/0!"/>
    <x v="11"/>
    <n v="1"/>
    <n v="0"/>
    <n v="0"/>
    <n v="2.3906108376852222E-4"/>
    <x v="2"/>
    <x v="1"/>
    <s v="Retail"/>
    <s v="STKEVON"/>
    <n v="70"/>
    <n v="82"/>
    <n v="12"/>
  </r>
  <r>
    <x v="43"/>
    <x v="388"/>
    <x v="1"/>
    <x v="631"/>
    <n v="6.7978314283279379E-5"/>
    <n v="15"/>
    <n v="7"/>
    <n v="8"/>
    <n v="3.2"/>
    <n v="4.8"/>
    <x v="156"/>
    <n v="0.68571428571428572"/>
    <x v="48"/>
    <n v="0.53333333333333333"/>
    <n v="0.875"/>
    <n v="0.46666666666666667"/>
    <n v="1.2749924467654519E-4"/>
    <x v="3"/>
    <x v="1"/>
    <s v="Retail"/>
    <s v="STKYOSEF"/>
    <n v="70"/>
    <n v="82"/>
    <n v="12"/>
  </r>
  <r>
    <x v="43"/>
    <x v="429"/>
    <x v="2"/>
    <x v="632"/>
    <n v="1.586160666609852E-4"/>
    <n v="35"/>
    <n v="10"/>
    <n v="25"/>
    <n v="10"/>
    <n v="15"/>
    <x v="10"/>
    <n v="1.5"/>
    <x v="32"/>
    <n v="0.7142857142857143"/>
    <n v="0.4"/>
    <n v="0.2857142857142857"/>
    <n v="3.9843513961420371E-4"/>
    <x v="3"/>
    <x v="2"/>
    <s v="Retail"/>
    <s v="STKYOSEF"/>
    <n v="70"/>
    <n v="82"/>
    <n v="12"/>
  </r>
  <r>
    <x v="43"/>
    <x v="430"/>
    <x v="3"/>
    <x v="633"/>
    <n v="4.5318876188852914E-4"/>
    <n v="100"/>
    <n v="32"/>
    <n v="68"/>
    <n v="27.200000000000003"/>
    <n v="40.799999999999997"/>
    <x v="66"/>
    <n v="1.2749999999999999"/>
    <x v="161"/>
    <n v="0.68"/>
    <n v="0.47058823529411764"/>
    <n v="0.32"/>
    <n v="1.0837435797506341E-3"/>
    <x v="5"/>
    <x v="3"/>
    <s v="Retail"/>
    <s v="STKEVON"/>
    <n v="70"/>
    <n v="82"/>
    <n v="12"/>
  </r>
  <r>
    <x v="43"/>
    <x v="431"/>
    <x v="3"/>
    <x v="634"/>
    <n v="9.6529206282256711E-4"/>
    <n v="213"/>
    <n v="180"/>
    <n v="33"/>
    <n v="13.200000000000001"/>
    <n v="19.799999999999997"/>
    <x v="262"/>
    <n v="0.10999999999999999"/>
    <x v="16"/>
    <n v="0.15492957746478872"/>
    <n v="5.4545454545454541"/>
    <n v="0.84507042253521125"/>
    <n v="5.2593438429074889E-4"/>
    <x v="5"/>
    <x v="3"/>
    <s v="Retail"/>
    <s v="STKEVON"/>
    <n v="70"/>
    <n v="82"/>
    <n v="12"/>
  </r>
  <r>
    <x v="43"/>
    <x v="432"/>
    <x v="3"/>
    <x v="635"/>
    <n v="1.586160666609852E-4"/>
    <n v="35"/>
    <n v="15"/>
    <n v="20"/>
    <n v="8"/>
    <n v="12"/>
    <x v="121"/>
    <n v="0.8"/>
    <x v="0"/>
    <n v="0.5714285714285714"/>
    <n v="0.75"/>
    <n v="0.42857142857142855"/>
    <n v="3.1874811169136296E-4"/>
    <x v="3"/>
    <x v="3"/>
    <s v="Retail"/>
    <s v="STKEVON"/>
    <n v="70"/>
    <n v="82"/>
    <n v="12"/>
  </r>
  <r>
    <x v="43"/>
    <x v="190"/>
    <x v="3"/>
    <x v="636"/>
    <n v="2.4925381903869104E-4"/>
    <n v="55"/>
    <n v="51"/>
    <n v="4"/>
    <n v="1.6"/>
    <n v="2.4"/>
    <x v="263"/>
    <n v="4.7058823529411764E-2"/>
    <x v="21"/>
    <n v="7.2727272727272724E-2"/>
    <n v="12.75"/>
    <n v="0.92727272727272725"/>
    <n v="6.3749622338272593E-5"/>
    <x v="4"/>
    <x v="3"/>
    <s v="Retail"/>
    <s v="STKEVON"/>
    <n v="70"/>
    <n v="82"/>
    <n v="12"/>
  </r>
  <r>
    <x v="43"/>
    <x v="1"/>
    <x v="0"/>
    <x v="637"/>
    <n v="4.5318876188852913E-5"/>
    <n v="10"/>
    <n v="3"/>
    <n v="7"/>
    <n v="2.8000000000000003"/>
    <n v="4.1999999999999993"/>
    <x v="12"/>
    <n v="1.3999999999999997"/>
    <x v="12"/>
    <n v="0.7"/>
    <n v="0.42857142857142855"/>
    <n v="0.3"/>
    <n v="1.1156183909197704E-4"/>
    <x v="3"/>
    <x v="0"/>
    <s v="Retail"/>
    <s v="STKEVON"/>
    <n v="70"/>
    <n v="82"/>
    <n v="12"/>
  </r>
  <r>
    <x v="43"/>
    <x v="433"/>
    <x v="5"/>
    <x v="638"/>
    <n v="1.586160666609852E-3"/>
    <n v="350"/>
    <n v="220"/>
    <n v="130"/>
    <n v="52"/>
    <n v="78"/>
    <x v="264"/>
    <n v="0.35454545454545455"/>
    <x v="170"/>
    <n v="0.37142857142857144"/>
    <n v="1.6923076923076923"/>
    <n v="0.62857142857142856"/>
    <n v="2.071862725993859E-3"/>
    <x v="1"/>
    <x v="5"/>
    <s v="Retail"/>
    <s v="STKEVON"/>
    <n v="70"/>
    <n v="82"/>
    <n v="12"/>
  </r>
  <r>
    <x v="44"/>
    <x v="434"/>
    <x v="4"/>
    <x v="639"/>
    <n v="3.716147847485939E-3"/>
    <n v="820"/>
    <n v="745"/>
    <n v="75"/>
    <n v="30"/>
    <n v="45"/>
    <x v="265"/>
    <n v="6.0402684563758392E-2"/>
    <x v="122"/>
    <n v="9.1463414634146339E-2"/>
    <n v="9.9333333333333336"/>
    <n v="0.90853658536585369"/>
    <n v="1.195305418842611E-3"/>
    <x v="1"/>
    <x v="4"/>
    <s v="Retail"/>
    <s v="STKEVON"/>
    <n v="63"/>
    <n v="79"/>
    <n v="16"/>
  </r>
  <r>
    <x v="44"/>
    <x v="435"/>
    <x v="3"/>
    <x v="640"/>
    <n v="1.2236096570990287E-3"/>
    <n v="270"/>
    <n v="188"/>
    <n v="82"/>
    <n v="32.800000000000004"/>
    <n v="49.199999999999996"/>
    <x v="266"/>
    <n v="0.26170212765957446"/>
    <x v="193"/>
    <n v="0.3037037037037037"/>
    <n v="2.2926829268292681"/>
    <n v="0.6962962962962963"/>
    <n v="1.3068672579345882E-3"/>
    <x v="5"/>
    <x v="3"/>
    <s v="Retail"/>
    <s v="STKEVON"/>
    <n v="63"/>
    <n v="79"/>
    <n v="16"/>
  </r>
  <r>
    <x v="44"/>
    <x v="396"/>
    <x v="3"/>
    <x v="641"/>
    <n v="3.9880611046190566E-4"/>
    <n v="88"/>
    <n v="74.52"/>
    <n v="13"/>
    <n v="5.2"/>
    <n v="7.8"/>
    <x v="69"/>
    <n v="0.10466988727858294"/>
    <x v="61"/>
    <n v="0.14772727272727273"/>
    <n v="5.7323076923076917"/>
    <n v="0.8468181818181818"/>
    <n v="2.0718627259938593E-4"/>
    <x v="5"/>
    <x v="3"/>
    <s v="Retail"/>
    <s v="STKEVON"/>
    <n v="63"/>
    <n v="79"/>
    <n v="16"/>
  </r>
  <r>
    <x v="44"/>
    <x v="436"/>
    <x v="3"/>
    <x v="642"/>
    <n v="4.3052932379410272E-4"/>
    <n v="95"/>
    <n v="30"/>
    <n v="65"/>
    <n v="26"/>
    <n v="39"/>
    <x v="267"/>
    <n v="1.3"/>
    <x v="191"/>
    <n v="0.68421052631578949"/>
    <n v="0.46153846153846156"/>
    <n v="0.31578947368421051"/>
    <n v="1.0359313629969295E-3"/>
    <x v="9"/>
    <x v="3"/>
    <s v="Retail"/>
    <s v="STKEVON"/>
    <n v="63"/>
    <n v="79"/>
    <n v="16"/>
  </r>
  <r>
    <x v="44"/>
    <x v="437"/>
    <x v="3"/>
    <x v="643"/>
    <n v="2.4925381903869104E-4"/>
    <n v="55"/>
    <n v="51"/>
    <n v="4"/>
    <n v="1.6"/>
    <n v="2.4"/>
    <x v="263"/>
    <n v="4.7058823529411764E-2"/>
    <x v="21"/>
    <n v="7.2727272727272724E-2"/>
    <n v="12.75"/>
    <n v="0.92727272727272725"/>
    <n v="6.3749622338272593E-5"/>
    <x v="4"/>
    <x v="3"/>
    <s v="Retail"/>
    <s v="STKEVON"/>
    <n v="63"/>
    <n v="79"/>
    <n v="16"/>
  </r>
  <r>
    <x v="44"/>
    <x v="438"/>
    <x v="3"/>
    <x v="644"/>
    <n v="1.8580739237429694E-4"/>
    <n v="41"/>
    <n v="36.520000000000003"/>
    <n v="4.4799999999999969"/>
    <n v="1.7919999999999989"/>
    <n v="2.6879999999999979"/>
    <x v="268"/>
    <n v="7.3603504928806074E-2"/>
    <x v="25"/>
    <n v="0.10926829268292676"/>
    <n v="8.1517857142857206"/>
    <n v="0.8907317073170733"/>
    <n v="7.139957701886525E-5"/>
    <x v="5"/>
    <x v="3"/>
    <s v="Retail"/>
    <s v="STKEVON"/>
    <n v="63"/>
    <n v="79"/>
    <n v="16"/>
  </r>
  <r>
    <x v="44"/>
    <x v="92"/>
    <x v="0"/>
    <x v="645"/>
    <n v="9.0637752377705825E-5"/>
    <n v="20"/>
    <n v="6"/>
    <n v="14"/>
    <n v="5.6000000000000005"/>
    <n v="8.3999999999999986"/>
    <x v="12"/>
    <n v="1.3999999999999997"/>
    <x v="60"/>
    <n v="0.7"/>
    <n v="0.42857142857142855"/>
    <n v="0.3"/>
    <n v="2.2312367818395407E-4"/>
    <x v="3"/>
    <x v="0"/>
    <s v="Retail"/>
    <s v="STKEVON"/>
    <n v="63"/>
    <n v="79"/>
    <n v="16"/>
  </r>
  <r>
    <x v="44"/>
    <x v="106"/>
    <x v="0"/>
    <x v="646"/>
    <n v="7.251020190216466E-5"/>
    <n v="16"/>
    <n v="5"/>
    <n v="11"/>
    <n v="4.4000000000000004"/>
    <n v="6.6"/>
    <x v="75"/>
    <n v="1.3199999999999998"/>
    <x v="130"/>
    <n v="0.6875"/>
    <n v="0.45454545454545453"/>
    <n v="0.3125"/>
    <n v="1.7531146143024963E-4"/>
    <x v="13"/>
    <x v="0"/>
    <s v="Retail"/>
    <s v="STKEVON"/>
    <n v="63"/>
    <n v="79"/>
    <n v="16"/>
  </r>
  <r>
    <x v="44"/>
    <x v="439"/>
    <x v="2"/>
    <x v="647"/>
    <n v="6.3446426664394082E-4"/>
    <n v="140"/>
    <n v="60"/>
    <n v="80"/>
    <n v="32"/>
    <n v="48"/>
    <x v="121"/>
    <n v="0.8"/>
    <x v="30"/>
    <n v="0.5714285714285714"/>
    <n v="0.75"/>
    <n v="0.42857142857142855"/>
    <n v="1.2749924467654519E-3"/>
    <x v="3"/>
    <x v="2"/>
    <s v="Retail"/>
    <s v="STKEVON"/>
    <n v="63"/>
    <n v="79"/>
    <n v="16"/>
  </r>
  <r>
    <x v="44"/>
    <x v="440"/>
    <x v="2"/>
    <x v="648"/>
    <n v="2.4925381903869104E-4"/>
    <n v="55"/>
    <n v="15"/>
    <n v="40"/>
    <n v="16"/>
    <n v="24"/>
    <x v="269"/>
    <n v="1.6"/>
    <x v="72"/>
    <n v="0.72727272727272729"/>
    <n v="0.375"/>
    <n v="0.27272727272727271"/>
    <n v="6.3749622338272593E-4"/>
    <x v="3"/>
    <x v="2"/>
    <s v="Retail"/>
    <s v="STKYOSEF"/>
    <n v="63"/>
    <n v="79"/>
    <n v="16"/>
  </r>
  <r>
    <x v="44"/>
    <x v="416"/>
    <x v="3"/>
    <x v="649"/>
    <n v="2.7644514475200276E-4"/>
    <n v="61"/>
    <n v="51"/>
    <n v="10"/>
    <n v="4"/>
    <n v="6"/>
    <x v="270"/>
    <n v="0.11764705882352941"/>
    <x v="50"/>
    <n v="0.16393442622950818"/>
    <n v="5.0999999999999996"/>
    <n v="0.83606557377049184"/>
    <n v="1.5937405584568148E-4"/>
    <x v="5"/>
    <x v="3"/>
    <s v="Retail"/>
    <s v="STKEVON"/>
    <n v="63"/>
    <n v="79"/>
    <n v="16"/>
  </r>
  <r>
    <x v="44"/>
    <x v="441"/>
    <x v="3"/>
    <x v="650"/>
    <n v="9.9701527615476414E-5"/>
    <n v="22"/>
    <n v="18.62"/>
    <n v="3"/>
    <n v="1.2000000000000002"/>
    <n v="1.7999999999999998"/>
    <x v="159"/>
    <n v="9.6670247046186875E-2"/>
    <x v="36"/>
    <n v="0.13636363636363635"/>
    <n v="6.206666666666667"/>
    <n v="0.84636363636363643"/>
    <n v="4.7812216753704445E-5"/>
    <x v="5"/>
    <x v="3"/>
    <s v="Retail"/>
    <s v="STKEVON"/>
    <n v="63"/>
    <n v="79"/>
    <n v="16"/>
  </r>
  <r>
    <x v="44"/>
    <x v="442"/>
    <x v="3"/>
    <x v="651"/>
    <n v="2.7644514475200276E-4"/>
    <n v="61"/>
    <n v="33.57"/>
    <n v="27.43"/>
    <n v="10.972000000000001"/>
    <n v="16.457999999999998"/>
    <x v="271"/>
    <n v="0.49025915996425373"/>
    <x v="194"/>
    <n v="0.44967213114754095"/>
    <n v="1.2238425082026978"/>
    <n v="0.55032786885245899"/>
    <n v="4.3716303518470429E-4"/>
    <x v="5"/>
    <x v="3"/>
    <s v="Retail"/>
    <s v="STKEVON"/>
    <n v="63"/>
    <n v="79"/>
    <n v="16"/>
  </r>
  <r>
    <x v="44"/>
    <x v="443"/>
    <x v="1"/>
    <x v="652"/>
    <n v="4.5318876188852913E-5"/>
    <n v="10"/>
    <n v="0"/>
    <n v="10"/>
    <n v="4"/>
    <n v="6"/>
    <x v="3"/>
    <e v="#DIV/0!"/>
    <x v="50"/>
    <n v="1"/>
    <n v="0"/>
    <n v="0"/>
    <n v="1.5937405584568148E-4"/>
    <x v="2"/>
    <x v="1"/>
    <s v="Retail"/>
    <s v="STKYOSEF"/>
    <n v="63"/>
    <n v="79"/>
    <n v="16"/>
  </r>
  <r>
    <x v="44"/>
    <x v="444"/>
    <x v="1"/>
    <x v="653"/>
    <n v="9.0637752377705825E-5"/>
    <n v="20"/>
    <n v="0"/>
    <n v="20"/>
    <n v="8"/>
    <n v="12"/>
    <x v="3"/>
    <e v="#DIV/0!"/>
    <x v="0"/>
    <n v="1"/>
    <n v="0"/>
    <n v="0"/>
    <n v="3.1874811169136296E-4"/>
    <x v="2"/>
    <x v="1"/>
    <s v="Retail"/>
    <s v="STKYOSEF"/>
    <n v="63"/>
    <n v="79"/>
    <n v="16"/>
  </r>
  <r>
    <x v="44"/>
    <x v="445"/>
    <x v="0"/>
    <x v="654"/>
    <n v="9.0637752377705825E-5"/>
    <n v="20"/>
    <n v="5"/>
    <n v="15"/>
    <n v="6"/>
    <n v="9"/>
    <x v="64"/>
    <n v="1.8"/>
    <x v="11"/>
    <n v="0.75"/>
    <n v="0.33333333333333331"/>
    <n v="0.25"/>
    <n v="2.3906108376852222E-4"/>
    <x v="0"/>
    <x v="0"/>
    <s v="Retail"/>
    <s v="STKEVON"/>
    <n v="63"/>
    <n v="79"/>
    <n v="16"/>
  </r>
  <r>
    <x v="45"/>
    <x v="145"/>
    <x v="3"/>
    <x v="655"/>
    <n v="1.2236096570990287E-3"/>
    <n v="270"/>
    <n v="231"/>
    <n v="39"/>
    <n v="15.600000000000001"/>
    <n v="23.4"/>
    <x v="272"/>
    <n v="0.10129870129870129"/>
    <x v="195"/>
    <n v="0.14444444444444443"/>
    <n v="5.9230769230769234"/>
    <n v="0.85555555555555551"/>
    <n v="6.2155881779815778E-4"/>
    <x v="12"/>
    <x v="3"/>
    <s v="Retail"/>
    <s v="STKEVON"/>
    <n v="64"/>
    <n v="73"/>
    <n v="9"/>
  </r>
  <r>
    <x v="45"/>
    <x v="446"/>
    <x v="0"/>
    <x v="656"/>
    <n v="9.0637752377705825E-5"/>
    <n v="20"/>
    <n v="5"/>
    <n v="15"/>
    <n v="6"/>
    <n v="9"/>
    <x v="64"/>
    <n v="1.8"/>
    <x v="11"/>
    <n v="0.75"/>
    <n v="0.33333333333333331"/>
    <n v="0.25"/>
    <n v="2.3906108376852222E-4"/>
    <x v="0"/>
    <x v="0"/>
    <s v="Retail"/>
    <s v="STKEVON"/>
    <n v="64"/>
    <n v="73"/>
    <n v="9"/>
  </r>
  <r>
    <x v="45"/>
    <x v="446"/>
    <x v="0"/>
    <x v="657"/>
    <n v="1.1329719047213228E-4"/>
    <n v="25"/>
    <n v="10"/>
    <n v="15"/>
    <n v="6"/>
    <n v="9"/>
    <x v="2"/>
    <n v="0.9"/>
    <x v="11"/>
    <n v="0.6"/>
    <n v="0.66666666666666663"/>
    <n v="0.4"/>
    <n v="2.3906108376852222E-4"/>
    <x v="0"/>
    <x v="0"/>
    <s v="Retail"/>
    <s v="STKEVON"/>
    <n v="64"/>
    <n v="73"/>
    <n v="9"/>
  </r>
  <r>
    <x v="45"/>
    <x v="128"/>
    <x v="0"/>
    <x v="658"/>
    <n v="1.1329719047213228E-4"/>
    <n v="25"/>
    <n v="22"/>
    <n v="3"/>
    <n v="1.2000000000000002"/>
    <n v="1.7999999999999998"/>
    <x v="224"/>
    <n v="8.1818181818181804E-2"/>
    <x v="36"/>
    <n v="0.12"/>
    <n v="7.333333333333333"/>
    <n v="0.88"/>
    <n v="4.7812216753704445E-5"/>
    <x v="1"/>
    <x v="0"/>
    <s v="Retail"/>
    <s v="STKEVON"/>
    <n v="64"/>
    <n v="73"/>
    <n v="9"/>
  </r>
  <r>
    <x v="45"/>
    <x v="447"/>
    <x v="2"/>
    <x v="659"/>
    <n v="2.7191325713311752E-4"/>
    <n v="60"/>
    <n v="20"/>
    <n v="40"/>
    <n v="16"/>
    <n v="24"/>
    <x v="77"/>
    <n v="1.2"/>
    <x v="72"/>
    <n v="0.66666666666666663"/>
    <n v="0.5"/>
    <n v="0.33333333333333331"/>
    <n v="6.3749622338272593E-4"/>
    <x v="3"/>
    <x v="2"/>
    <s v="Retail"/>
    <s v="STKYOSEF"/>
    <n v="64"/>
    <n v="73"/>
    <n v="9"/>
  </r>
  <r>
    <x v="45"/>
    <x v="448"/>
    <x v="3"/>
    <x v="660"/>
    <n v="2.2659438094426457E-4"/>
    <n v="50"/>
    <n v="20.75"/>
    <n v="29.25"/>
    <n v="11.700000000000001"/>
    <n v="17.549999999999997"/>
    <x v="273"/>
    <n v="0.84578313253012039"/>
    <x v="196"/>
    <n v="0.58499999999999996"/>
    <n v="0.70940170940170943"/>
    <n v="0.41499999999999998"/>
    <n v="4.6616911334861831E-4"/>
    <x v="12"/>
    <x v="3"/>
    <s v="Retail"/>
    <s v="STKEVON"/>
    <n v="64"/>
    <n v="73"/>
    <n v="9"/>
  </r>
  <r>
    <x v="45"/>
    <x v="449"/>
    <x v="3"/>
    <x v="661"/>
    <n v="1.4502040380432932E-4"/>
    <n v="32"/>
    <n v="15.02"/>
    <n v="17"/>
    <n v="6.8000000000000007"/>
    <n v="10.199999999999999"/>
    <x v="274"/>
    <n v="0.67909454061251662"/>
    <x v="62"/>
    <n v="0.53125"/>
    <n v="0.8835294117647059"/>
    <n v="0.46937499999999999"/>
    <n v="2.7093589493765852E-4"/>
    <x v="5"/>
    <x v="3"/>
    <s v="Retail"/>
    <s v="STKEVON"/>
    <n v="64"/>
    <n v="73"/>
    <n v="9"/>
  </r>
  <r>
    <x v="45"/>
    <x v="450"/>
    <x v="3"/>
    <x v="662"/>
    <n v="4.5318876188852913E-5"/>
    <n v="10"/>
    <n v="0"/>
    <n v="10"/>
    <n v="4"/>
    <n v="6"/>
    <x v="3"/>
    <e v="#DIV/0!"/>
    <x v="50"/>
    <n v="1"/>
    <n v="0"/>
    <n v="0"/>
    <n v="1.5937405584568148E-4"/>
    <x v="4"/>
    <x v="3"/>
    <s v="Retail"/>
    <s v="STKEVON"/>
    <n v="64"/>
    <n v="73"/>
    <n v="9"/>
  </r>
  <r>
    <x v="45"/>
    <x v="451"/>
    <x v="3"/>
    <x v="663"/>
    <n v="3.5801912189193801E-4"/>
    <n v="79"/>
    <n v="72"/>
    <n v="6"/>
    <n v="2.4000000000000004"/>
    <n v="3.5999999999999996"/>
    <x v="275"/>
    <n v="4.9999999999999996E-2"/>
    <x v="116"/>
    <n v="7.5949367088607597E-2"/>
    <n v="12"/>
    <n v="0.91139240506329111"/>
    <n v="9.5624433507408889E-5"/>
    <x v="5"/>
    <x v="3"/>
    <s v="Retail"/>
    <s v="STKEVON"/>
    <n v="64"/>
    <n v="73"/>
    <n v="9"/>
  </r>
  <r>
    <x v="46"/>
    <x v="452"/>
    <x v="3"/>
    <x v="664"/>
    <n v="4.5318876188852914E-4"/>
    <n v="100"/>
    <n v="57"/>
    <n v="43"/>
    <n v="17.2"/>
    <n v="25.8"/>
    <x v="210"/>
    <n v="0.45263157894736844"/>
    <x v="165"/>
    <n v="0.43"/>
    <n v="1.3255813953488371"/>
    <n v="0.56999999999999995"/>
    <n v="6.8530844013643037E-4"/>
    <x v="9"/>
    <x v="3"/>
    <s v="Retail"/>
    <s v="STKEVON"/>
    <n v="57"/>
    <n v="75"/>
    <n v="18"/>
  </r>
  <r>
    <x v="46"/>
    <x v="293"/>
    <x v="0"/>
    <x v="665"/>
    <n v="9.0637752377705825E-5"/>
    <n v="20"/>
    <n v="8"/>
    <n v="12"/>
    <n v="4.8000000000000007"/>
    <n v="7.1999999999999993"/>
    <x v="2"/>
    <n v="0.89999999999999991"/>
    <x v="14"/>
    <n v="0.6"/>
    <n v="0.66666666666666663"/>
    <n v="0.4"/>
    <n v="1.9124886701481778E-4"/>
    <x v="0"/>
    <x v="0"/>
    <s v="Retail"/>
    <s v="STKEVON"/>
    <n v="57"/>
    <n v="75"/>
    <n v="18"/>
  </r>
  <r>
    <x v="46"/>
    <x v="326"/>
    <x v="0"/>
    <x v="666"/>
    <n v="2.2659438094426456E-5"/>
    <n v="5"/>
    <n v="2"/>
    <n v="3"/>
    <n v="1.2000000000000002"/>
    <n v="1.7999999999999998"/>
    <x v="2"/>
    <n v="0.89999999999999991"/>
    <x v="36"/>
    <n v="0.6"/>
    <n v="0.66666666666666663"/>
    <n v="0.4"/>
    <n v="4.7812216753704445E-5"/>
    <x v="0"/>
    <x v="0"/>
    <s v="Retail"/>
    <s v="STKEVON"/>
    <n v="57"/>
    <n v="75"/>
    <n v="18"/>
  </r>
  <r>
    <x v="46"/>
    <x v="441"/>
    <x v="3"/>
    <x v="667"/>
    <n v="9.516963999659112E-5"/>
    <n v="21"/>
    <n v="18.62"/>
    <n v="2"/>
    <n v="0.8"/>
    <n v="1.2"/>
    <x v="98"/>
    <n v="6.4446831364124588E-2"/>
    <x v="66"/>
    <n v="9.5238095238095233E-2"/>
    <n v="9.31"/>
    <n v="0.88666666666666671"/>
    <n v="3.1874811169136296E-5"/>
    <x v="5"/>
    <x v="3"/>
    <s v="Retail"/>
    <s v="STKEVON"/>
    <n v="57"/>
    <n v="75"/>
    <n v="18"/>
  </r>
  <r>
    <x v="46"/>
    <x v="453"/>
    <x v="3"/>
    <x v="668"/>
    <n v="5.4382651426623495E-5"/>
    <n v="12"/>
    <n v="10"/>
    <n v="2"/>
    <n v="0.8"/>
    <n v="1.2"/>
    <x v="199"/>
    <n v="0.12"/>
    <x v="66"/>
    <n v="0.16666666666666666"/>
    <n v="5"/>
    <n v="0.83333333333333337"/>
    <n v="3.1874811169136296E-5"/>
    <x v="5"/>
    <x v="3"/>
    <s v="Retail"/>
    <s v="STKEVON"/>
    <n v="57"/>
    <n v="75"/>
    <n v="18"/>
  </r>
  <r>
    <x v="46"/>
    <x v="454"/>
    <x v="0"/>
    <x v="669"/>
    <n v="9.0637752377705825E-5"/>
    <n v="20"/>
    <n v="4"/>
    <n v="16"/>
    <n v="6.4"/>
    <n v="9.6"/>
    <x v="0"/>
    <n v="2.4"/>
    <x v="44"/>
    <n v="0.8"/>
    <n v="0.25"/>
    <n v="0.2"/>
    <n v="2.5499848935309037E-4"/>
    <x v="0"/>
    <x v="0"/>
    <s v="Retail"/>
    <s v="STKEVON"/>
    <n v="57"/>
    <n v="75"/>
    <n v="18"/>
  </r>
  <r>
    <x v="46"/>
    <x v="455"/>
    <x v="2"/>
    <x v="670"/>
    <n v="1.3595662856655876E-4"/>
    <n v="30"/>
    <n v="10"/>
    <n v="20"/>
    <n v="8"/>
    <n v="12"/>
    <x v="77"/>
    <n v="1.2"/>
    <x v="0"/>
    <n v="0.66666666666666663"/>
    <n v="0.5"/>
    <n v="0.33333333333333331"/>
    <n v="3.1874811169136296E-4"/>
    <x v="3"/>
    <x v="2"/>
    <s v="Retail"/>
    <s v="STKEVON"/>
    <n v="57"/>
    <n v="75"/>
    <n v="18"/>
  </r>
  <r>
    <x v="46"/>
    <x v="456"/>
    <x v="3"/>
    <x v="671"/>
    <n v="7.5229334473495837E-4"/>
    <n v="166"/>
    <n v="138"/>
    <n v="28"/>
    <n v="11.200000000000001"/>
    <n v="16.799999999999997"/>
    <x v="276"/>
    <n v="0.12173913043478259"/>
    <x v="197"/>
    <n v="0.16867469879518071"/>
    <n v="4.9285714285714288"/>
    <n v="0.83132530120481929"/>
    <n v="4.4624735636790815E-4"/>
    <x v="5"/>
    <x v="3"/>
    <s v="Retail"/>
    <s v="STKEVON"/>
    <n v="57"/>
    <n v="75"/>
    <n v="18"/>
  </r>
  <r>
    <x v="46"/>
    <x v="293"/>
    <x v="0"/>
    <x v="672"/>
    <n v="9.0637752377705825E-5"/>
    <n v="20"/>
    <n v="6"/>
    <n v="14"/>
    <n v="5.6000000000000005"/>
    <n v="8.3999999999999986"/>
    <x v="12"/>
    <n v="1.3999999999999997"/>
    <x v="60"/>
    <n v="0.7"/>
    <n v="0.42857142857142855"/>
    <n v="0.3"/>
    <n v="2.2312367818395407E-4"/>
    <x v="0"/>
    <x v="0"/>
    <s v="Retail"/>
    <s v="STKEVON"/>
    <n v="57"/>
    <n v="75"/>
    <n v="18"/>
  </r>
  <r>
    <x v="46"/>
    <x v="457"/>
    <x v="0"/>
    <x v="673"/>
    <n v="9.0637752377705825E-5"/>
    <n v="20"/>
    <n v="4"/>
    <n v="15"/>
    <n v="6"/>
    <n v="9"/>
    <x v="64"/>
    <n v="2.25"/>
    <x v="11"/>
    <n v="0.75"/>
    <n v="0.26666666666666666"/>
    <n v="0.2"/>
    <n v="2.3906108376852222E-4"/>
    <x v="10"/>
    <x v="0"/>
    <s v="Retail"/>
    <s v="STKEVON"/>
    <n v="57"/>
    <n v="75"/>
    <n v="18"/>
  </r>
  <r>
    <x v="46"/>
    <x v="458"/>
    <x v="0"/>
    <x v="674"/>
    <n v="4.5318876188852913E-5"/>
    <n v="10"/>
    <n v="3"/>
    <n v="7"/>
    <n v="2.8000000000000003"/>
    <n v="4.1999999999999993"/>
    <x v="12"/>
    <n v="1.3999999999999997"/>
    <x v="12"/>
    <n v="0.7"/>
    <n v="0.42857142857142855"/>
    <n v="0.3"/>
    <n v="1.1156183909197704E-4"/>
    <x v="10"/>
    <x v="0"/>
    <s v="Retail"/>
    <s v="STKEVON"/>
    <n v="57"/>
    <n v="75"/>
    <n v="18"/>
  </r>
  <r>
    <x v="46"/>
    <x v="459"/>
    <x v="0"/>
    <x v="675"/>
    <n v="4.5318876188852914E-4"/>
    <n v="100"/>
    <n v="45"/>
    <n v="55"/>
    <n v="22"/>
    <n v="33"/>
    <x v="277"/>
    <n v="0.73333333333333328"/>
    <x v="178"/>
    <n v="0.55000000000000004"/>
    <n v="0.81818181818181823"/>
    <n v="0.45"/>
    <n v="8.7655730715124815E-4"/>
    <x v="3"/>
    <x v="0"/>
    <s v="Retail"/>
    <s v="STKEVON"/>
    <n v="57"/>
    <n v="75"/>
    <n v="18"/>
  </r>
  <r>
    <x v="46"/>
    <x v="460"/>
    <x v="0"/>
    <x v="676"/>
    <n v="4.5318876188852913E-5"/>
    <n v="10"/>
    <n v="4"/>
    <n v="6"/>
    <n v="2.4000000000000004"/>
    <n v="3.5999999999999996"/>
    <x v="2"/>
    <n v="0.89999999999999991"/>
    <x v="116"/>
    <n v="0.6"/>
    <n v="0.66666666666666663"/>
    <n v="0.4"/>
    <n v="9.5624433507408889E-5"/>
    <x v="0"/>
    <x v="0"/>
    <s v="Retail"/>
    <s v="STKEVON"/>
    <n v="57"/>
    <n v="75"/>
    <n v="18"/>
  </r>
  <r>
    <x v="46"/>
    <x v="461"/>
    <x v="3"/>
    <x v="677"/>
    <n v="1.1329719047213228E-4"/>
    <n v="25"/>
    <n v="21.62"/>
    <n v="3.379999999999999"/>
    <n v="1.3519999999999996"/>
    <n v="2.0279999999999996"/>
    <x v="43"/>
    <n v="9.3802035152636423E-2"/>
    <x v="18"/>
    <n v="0.13519999999999996"/>
    <n v="6.3964497041420136"/>
    <n v="0.86480000000000001"/>
    <n v="5.3868430875840324E-5"/>
    <x v="5"/>
    <x v="3"/>
    <s v="Retail"/>
    <s v="STKEVON"/>
    <n v="57"/>
    <n v="75"/>
    <n v="18"/>
  </r>
  <r>
    <x v="46"/>
    <x v="462"/>
    <x v="3"/>
    <x v="678"/>
    <n v="1.0423341523436171E-4"/>
    <n v="23"/>
    <n v="20"/>
    <n v="3"/>
    <n v="1.2000000000000002"/>
    <n v="1.7999999999999998"/>
    <x v="278"/>
    <n v="0.09"/>
    <x v="36"/>
    <n v="0.13043478260869565"/>
    <n v="6.666666666666667"/>
    <n v="0.86956521739130432"/>
    <n v="4.7812216753704445E-5"/>
    <x v="4"/>
    <x v="3"/>
    <s v="Retail"/>
    <s v="STKEVON"/>
    <n v="57"/>
    <n v="75"/>
    <n v="18"/>
  </r>
  <r>
    <x v="46"/>
    <x v="446"/>
    <x v="0"/>
    <x v="679"/>
    <n v="6.7978314283279379E-5"/>
    <n v="15"/>
    <n v="5"/>
    <n v="10"/>
    <n v="4"/>
    <n v="6"/>
    <x v="77"/>
    <n v="1.2"/>
    <x v="50"/>
    <n v="0.66666666666666663"/>
    <n v="0.5"/>
    <n v="0.33333333333333331"/>
    <n v="1.5937405584568148E-4"/>
    <x v="0"/>
    <x v="0"/>
    <s v="Retail"/>
    <s v="STKEVON"/>
    <n v="57"/>
    <n v="75"/>
    <n v="18"/>
  </r>
  <r>
    <x v="47"/>
    <x v="290"/>
    <x v="6"/>
    <x v="680"/>
    <n v="8.6105864758820544E-4"/>
    <n v="190"/>
    <n v="122"/>
    <n v="68"/>
    <n v="27.200000000000003"/>
    <n v="40.799999999999997"/>
    <x v="279"/>
    <n v="0.33442622950819667"/>
    <x v="161"/>
    <n v="0.35789473684210527"/>
    <n v="1.7941176470588236"/>
    <n v="0.64210526315789473"/>
    <n v="1.0837435797506341E-3"/>
    <x v="19"/>
    <x v="6"/>
    <s v="Retail"/>
    <s v="STKEVON"/>
    <n v="64"/>
    <n v="73"/>
    <n v="9"/>
  </r>
  <r>
    <x v="47"/>
    <x v="358"/>
    <x v="3"/>
    <x v="681"/>
    <n v="2.5378570665757634E-4"/>
    <n v="56"/>
    <n v="51"/>
    <n v="5"/>
    <n v="2"/>
    <n v="3"/>
    <x v="220"/>
    <n v="5.8823529411764705E-2"/>
    <x v="10"/>
    <n v="8.9285714285714288E-2"/>
    <n v="10.199999999999999"/>
    <n v="0.9107142857142857"/>
    <n v="7.9687027922840741E-5"/>
    <x v="4"/>
    <x v="3"/>
    <s v="Retail"/>
    <s v="STKEVON"/>
    <n v="64"/>
    <n v="73"/>
    <n v="9"/>
  </r>
  <r>
    <x v="47"/>
    <x v="463"/>
    <x v="3"/>
    <x v="682"/>
    <n v="1.4048851618544403E-4"/>
    <n v="31"/>
    <n v="30"/>
    <n v="1"/>
    <n v="0.4"/>
    <n v="0.6"/>
    <x v="280"/>
    <n v="0.02"/>
    <x v="77"/>
    <n v="3.2258064516129031E-2"/>
    <n v="30"/>
    <n v="0.967741935483871"/>
    <n v="1.5937405584568148E-5"/>
    <x v="5"/>
    <x v="3"/>
    <s v="Retail"/>
    <s v="STKEVON"/>
    <n v="64"/>
    <n v="73"/>
    <n v="9"/>
  </r>
  <r>
    <x v="47"/>
    <x v="464"/>
    <x v="0"/>
    <x v="683"/>
    <n v="3.625510095108233E-5"/>
    <n v="8"/>
    <n v="3"/>
    <n v="5"/>
    <n v="2"/>
    <n v="3"/>
    <x v="91"/>
    <n v="1"/>
    <x v="10"/>
    <n v="0.625"/>
    <n v="0.6"/>
    <n v="0.375"/>
    <n v="7.9687027922840741E-5"/>
    <x v="0"/>
    <x v="0"/>
    <s v="Retail"/>
    <s v="STKEVON"/>
    <n v="64"/>
    <n v="73"/>
    <n v="9"/>
  </r>
  <r>
    <x v="47"/>
    <x v="465"/>
    <x v="0"/>
    <x v="684"/>
    <n v="4.5318876188852913E-5"/>
    <n v="10"/>
    <n v="4"/>
    <n v="6"/>
    <n v="2.4000000000000004"/>
    <n v="3.5999999999999996"/>
    <x v="2"/>
    <n v="0.89999999999999991"/>
    <x v="116"/>
    <n v="0.6"/>
    <n v="0.66666666666666663"/>
    <n v="0.4"/>
    <n v="9.5624433507408889E-5"/>
    <x v="0"/>
    <x v="0"/>
    <s v="Retail"/>
    <s v="STKEVON"/>
    <n v="64"/>
    <n v="73"/>
    <n v="9"/>
  </r>
  <r>
    <x v="47"/>
    <x v="458"/>
    <x v="0"/>
    <x v="685"/>
    <n v="4.5318876188852913E-5"/>
    <n v="10"/>
    <n v="4"/>
    <n v="6"/>
    <n v="2.4000000000000004"/>
    <n v="3.5999999999999996"/>
    <x v="2"/>
    <n v="0.89999999999999991"/>
    <x v="116"/>
    <n v="0.6"/>
    <n v="0.66666666666666663"/>
    <n v="0.4"/>
    <n v="9.5624433507408889E-5"/>
    <x v="0"/>
    <x v="0"/>
    <s v="Retail"/>
    <s v="STKEVON"/>
    <n v="64"/>
    <n v="73"/>
    <n v="9"/>
  </r>
  <r>
    <x v="47"/>
    <x v="310"/>
    <x v="0"/>
    <x v="686"/>
    <n v="2.2659438094426456E-5"/>
    <n v="5"/>
    <n v="2"/>
    <n v="3"/>
    <n v="1.2000000000000002"/>
    <n v="1.7999999999999998"/>
    <x v="2"/>
    <n v="0.89999999999999991"/>
    <x v="36"/>
    <n v="0.6"/>
    <n v="0.66666666666666663"/>
    <n v="0.4"/>
    <n v="4.7812216753704445E-5"/>
    <x v="0"/>
    <x v="0"/>
    <s v="Retail"/>
    <s v="STKEVON"/>
    <n v="64"/>
    <n v="73"/>
    <n v="9"/>
  </r>
  <r>
    <x v="47"/>
    <x v="455"/>
    <x v="2"/>
    <x v="687"/>
    <n v="1.8127550475541165E-4"/>
    <n v="40"/>
    <n v="25"/>
    <n v="15"/>
    <n v="6"/>
    <n v="9"/>
    <x v="281"/>
    <n v="0.36"/>
    <x v="11"/>
    <n v="0.375"/>
    <n v="1.6666666666666667"/>
    <n v="0.625"/>
    <n v="2.3906108376852222E-4"/>
    <x v="3"/>
    <x v="2"/>
    <s v="Retail"/>
    <s v="STKEVON"/>
    <n v="64"/>
    <n v="73"/>
    <n v="9"/>
  </r>
  <r>
    <x v="47"/>
    <x v="364"/>
    <x v="3"/>
    <x v="688"/>
    <n v="2.5378570665757634E-4"/>
    <n v="56"/>
    <n v="51"/>
    <n v="5"/>
    <n v="2"/>
    <n v="3"/>
    <x v="220"/>
    <n v="5.8823529411764705E-2"/>
    <x v="10"/>
    <n v="8.9285714285714288E-2"/>
    <n v="10.199999999999999"/>
    <n v="0.9107142857142857"/>
    <n v="7.9687027922840741E-5"/>
    <x v="4"/>
    <x v="3"/>
    <s v="Retail"/>
    <s v="STKEVON"/>
    <n v="64"/>
    <n v="73"/>
    <n v="9"/>
  </r>
  <r>
    <x v="47"/>
    <x v="309"/>
    <x v="0"/>
    <x v="689"/>
    <n v="4.5318876188852913E-5"/>
    <n v="10"/>
    <n v="4"/>
    <n v="6"/>
    <n v="2.4000000000000004"/>
    <n v="3.5999999999999996"/>
    <x v="2"/>
    <n v="0.89999999999999991"/>
    <x v="116"/>
    <n v="0.6"/>
    <n v="0.66666666666666663"/>
    <n v="0.4"/>
    <n v="9.5624433507408889E-5"/>
    <x v="0"/>
    <x v="0"/>
    <s v="Retail"/>
    <s v="STKEVON"/>
    <n v="64"/>
    <n v="73"/>
    <n v="9"/>
  </r>
  <r>
    <x v="47"/>
    <x v="466"/>
    <x v="0"/>
    <x v="690"/>
    <n v="4.5318876188852913E-5"/>
    <n v="10"/>
    <n v="3"/>
    <n v="7"/>
    <n v="2.8000000000000003"/>
    <n v="4.1999999999999993"/>
    <x v="12"/>
    <n v="1.3999999999999997"/>
    <x v="12"/>
    <n v="0.7"/>
    <n v="0.42857142857142855"/>
    <n v="0.3"/>
    <n v="1.1156183909197704E-4"/>
    <x v="0"/>
    <x v="0"/>
    <s v="Retail"/>
    <s v="STKEVON"/>
    <n v="64"/>
    <n v="73"/>
    <n v="9"/>
  </r>
  <r>
    <x v="47"/>
    <x v="467"/>
    <x v="0"/>
    <x v="691"/>
    <n v="6.7978314283279379E-5"/>
    <n v="15"/>
    <n v="0"/>
    <n v="15"/>
    <n v="6"/>
    <n v="9"/>
    <x v="3"/>
    <e v="#DIV/0!"/>
    <x v="11"/>
    <n v="1"/>
    <n v="0"/>
    <n v="0"/>
    <n v="2.3906108376852222E-4"/>
    <x v="1"/>
    <x v="0"/>
    <s v="Retail"/>
    <s v="STKEVON"/>
    <n v="64"/>
    <n v="73"/>
    <n v="9"/>
  </r>
  <r>
    <x v="47"/>
    <x v="128"/>
    <x v="0"/>
    <x v="692"/>
    <n v="1.1329719047213228E-4"/>
    <n v="25"/>
    <n v="22"/>
    <n v="3"/>
    <n v="1.2000000000000002"/>
    <n v="1.7999999999999998"/>
    <x v="224"/>
    <n v="8.1818181818181804E-2"/>
    <x v="36"/>
    <n v="0.12"/>
    <n v="7.333333333333333"/>
    <n v="0.88"/>
    <n v="4.7812216753704445E-5"/>
    <x v="1"/>
    <x v="0"/>
    <s v="Retail"/>
    <s v="STKEVON"/>
    <n v="64"/>
    <n v="73"/>
    <n v="9"/>
  </r>
  <r>
    <x v="47"/>
    <x v="60"/>
    <x v="0"/>
    <x v="693"/>
    <n v="6.7978314283279379E-5"/>
    <n v="15"/>
    <n v="4"/>
    <n v="11"/>
    <n v="4.4000000000000004"/>
    <n v="6.6"/>
    <x v="149"/>
    <n v="1.65"/>
    <x v="130"/>
    <n v="0.73333333333333328"/>
    <n v="0.36363636363636365"/>
    <n v="0.26666666666666666"/>
    <n v="1.7531146143024963E-4"/>
    <x v="0"/>
    <x v="0"/>
    <s v="Retail"/>
    <s v="STKEVON"/>
    <n v="64"/>
    <n v="73"/>
    <n v="9"/>
  </r>
  <r>
    <x v="47"/>
    <x v="468"/>
    <x v="3"/>
    <x v="694"/>
    <n v="1.4048851618544403E-4"/>
    <n v="31"/>
    <n v="26.52"/>
    <n v="4.4800000000000004"/>
    <n v="1.7920000000000003"/>
    <n v="2.6880000000000002"/>
    <x v="134"/>
    <n v="0.10135746606334843"/>
    <x v="119"/>
    <n v="0.14451612903225808"/>
    <n v="5.9196428571428568"/>
    <n v="0.85548387096774192"/>
    <n v="7.1399577018865304E-5"/>
    <x v="5"/>
    <x v="3"/>
    <s v="Retail"/>
    <s v="STKEVON"/>
    <n v="64"/>
    <n v="73"/>
    <n v="9"/>
  </r>
  <r>
    <x v="47"/>
    <x v="455"/>
    <x v="2"/>
    <x v="695"/>
    <n v="1.8127550475541165E-4"/>
    <n v="40"/>
    <n v="25"/>
    <n v="15"/>
    <n v="6"/>
    <n v="9"/>
    <x v="281"/>
    <n v="0.36"/>
    <x v="11"/>
    <n v="0.375"/>
    <n v="1.6666666666666667"/>
    <n v="0.625"/>
    <n v="2.3906108376852222E-4"/>
    <x v="3"/>
    <x v="2"/>
    <s v="Retail"/>
    <s v="STKEVON"/>
    <n v="64"/>
    <n v="73"/>
    <n v="9"/>
  </r>
  <r>
    <x v="47"/>
    <x v="469"/>
    <x v="0"/>
    <x v="696"/>
    <n v="6.7978314283279379E-5"/>
    <n v="15"/>
    <n v="5"/>
    <n v="10"/>
    <n v="4"/>
    <n v="6"/>
    <x v="77"/>
    <n v="1.2"/>
    <x v="50"/>
    <n v="0.66666666666666663"/>
    <n v="0.5"/>
    <n v="0.33333333333333331"/>
    <n v="1.5937405584568148E-4"/>
    <x v="0"/>
    <x v="0"/>
    <s v="Retail"/>
    <s v="STKEVON"/>
    <n v="64"/>
    <n v="73"/>
    <n v="9"/>
  </r>
  <r>
    <x v="47"/>
    <x v="470"/>
    <x v="3"/>
    <x v="697"/>
    <n v="2.9004080760865864E-4"/>
    <n v="64"/>
    <n v="60"/>
    <n v="4"/>
    <n v="1.6"/>
    <n v="2.4"/>
    <x v="239"/>
    <n v="0.04"/>
    <x v="21"/>
    <n v="6.25E-2"/>
    <n v="15"/>
    <n v="0.9375"/>
    <n v="6.3749622338272593E-5"/>
    <x v="9"/>
    <x v="3"/>
    <s v="Retail"/>
    <s v="STKEVON"/>
    <n v="64"/>
    <n v="73"/>
    <n v="9"/>
  </r>
  <r>
    <x v="47"/>
    <x v="471"/>
    <x v="3"/>
    <x v="698"/>
    <n v="4.5318876188852914E-4"/>
    <n v="100"/>
    <n v="57"/>
    <n v="43"/>
    <n v="17.2"/>
    <n v="25.8"/>
    <x v="210"/>
    <n v="0.45263157894736844"/>
    <x v="165"/>
    <n v="0.43"/>
    <n v="1.3255813953488371"/>
    <n v="0.56999999999999995"/>
    <n v="6.8530844013643037E-4"/>
    <x v="9"/>
    <x v="3"/>
    <s v="Retail"/>
    <s v="STKEVON"/>
    <n v="64"/>
    <n v="73"/>
    <n v="9"/>
  </r>
  <r>
    <x v="47"/>
    <x v="280"/>
    <x v="1"/>
    <x v="699"/>
    <n v="9.0637752377705825E-5"/>
    <n v="20"/>
    <n v="0"/>
    <n v="20"/>
    <n v="8"/>
    <n v="12"/>
    <x v="3"/>
    <e v="#DIV/0!"/>
    <x v="0"/>
    <n v="1"/>
    <n v="0"/>
    <n v="0"/>
    <n v="3.1874811169136296E-4"/>
    <x v="2"/>
    <x v="1"/>
    <s v="Retail"/>
    <s v="STKYOSEF"/>
    <n v="64"/>
    <n v="73"/>
    <n v="9"/>
  </r>
  <r>
    <x v="47"/>
    <x v="472"/>
    <x v="4"/>
    <x v="700"/>
    <n v="9.743558380603377E-4"/>
    <n v="215"/>
    <n v="130"/>
    <n v="85"/>
    <n v="34"/>
    <n v="51"/>
    <x v="282"/>
    <n v="0.3923076923076923"/>
    <x v="187"/>
    <n v="0.39534883720930231"/>
    <n v="1.5294117647058822"/>
    <n v="0.60465116279069764"/>
    <n v="1.3546794746882925E-3"/>
    <x v="18"/>
    <x v="4"/>
    <s v="Retail"/>
    <s v="STKEVON"/>
    <n v="64"/>
    <n v="73"/>
    <n v="9"/>
  </r>
  <r>
    <x v="47"/>
    <x v="473"/>
    <x v="3"/>
    <x v="701"/>
    <n v="2.5378570665757634E-4"/>
    <n v="56"/>
    <n v="51"/>
    <n v="5"/>
    <n v="2"/>
    <n v="3"/>
    <x v="220"/>
    <n v="5.8823529411764705E-2"/>
    <x v="10"/>
    <n v="8.9285714285714288E-2"/>
    <n v="10.199999999999999"/>
    <n v="0.9107142857142857"/>
    <n v="7.9687027922840741E-5"/>
    <x v="4"/>
    <x v="3"/>
    <s v="Retail"/>
    <s v="STKEVON"/>
    <n v="64"/>
    <n v="73"/>
    <n v="9"/>
  </r>
  <r>
    <x v="47"/>
    <x v="474"/>
    <x v="0"/>
    <x v="702"/>
    <n v="6.7978314283279379E-5"/>
    <n v="15"/>
    <n v="7"/>
    <n v="8"/>
    <n v="3.2"/>
    <n v="4.8"/>
    <x v="156"/>
    <n v="0.68571428571428572"/>
    <x v="48"/>
    <n v="0.53333333333333333"/>
    <n v="0.875"/>
    <n v="0.46666666666666667"/>
    <n v="1.2749924467654519E-4"/>
    <x v="0"/>
    <x v="0"/>
    <s v="Retail"/>
    <s v="STKEVON"/>
    <n v="64"/>
    <n v="73"/>
    <n v="9"/>
  </r>
  <r>
    <x v="47"/>
    <x v="475"/>
    <x v="0"/>
    <x v="703"/>
    <n v="1.1329719047213228E-4"/>
    <n v="25"/>
    <n v="6"/>
    <n v="19"/>
    <n v="7.6000000000000005"/>
    <n v="11.399999999999999"/>
    <x v="283"/>
    <n v="1.8999999999999997"/>
    <x v="63"/>
    <n v="0.76"/>
    <n v="0.31578947368421051"/>
    <n v="0.24"/>
    <n v="3.0281070610679482E-4"/>
    <x v="10"/>
    <x v="0"/>
    <s v="Retail"/>
    <s v="STKEVON"/>
    <n v="64"/>
    <n v="73"/>
    <n v="9"/>
  </r>
  <r>
    <x v="47"/>
    <x v="476"/>
    <x v="3"/>
    <x v="704"/>
    <n v="2.5378570665757634E-4"/>
    <n v="56"/>
    <n v="51"/>
    <n v="5"/>
    <n v="2"/>
    <n v="3"/>
    <x v="220"/>
    <n v="5.8823529411764705E-2"/>
    <x v="10"/>
    <n v="8.9285714285714288E-2"/>
    <n v="10.199999999999999"/>
    <n v="0.9107142857142857"/>
    <n v="7.9687027922840741E-5"/>
    <x v="4"/>
    <x v="3"/>
    <s v="Retail"/>
    <s v="STKEVON"/>
    <n v="64"/>
    <n v="73"/>
    <n v="9"/>
  </r>
  <r>
    <x v="47"/>
    <x v="477"/>
    <x v="3"/>
    <x v="705"/>
    <n v="1.2236096570990287E-4"/>
    <n v="27"/>
    <n v="23.5"/>
    <n v="3.5"/>
    <n v="1.4000000000000001"/>
    <n v="2.0999999999999996"/>
    <x v="192"/>
    <n v="8.9361702127659565E-2"/>
    <x v="163"/>
    <n v="0.12962962962962962"/>
    <n v="6.7142857142857144"/>
    <n v="0.87037037037037035"/>
    <n v="5.5780919545988519E-5"/>
    <x v="7"/>
    <x v="3"/>
    <s v="Retail"/>
    <s v="STKEVON"/>
    <n v="64"/>
    <n v="73"/>
    <n v="9"/>
  </r>
  <r>
    <x v="47"/>
    <x v="478"/>
    <x v="3"/>
    <x v="706"/>
    <n v="2.0393494284983812E-4"/>
    <n v="45"/>
    <n v="25.25"/>
    <n v="19.75"/>
    <n v="7.9"/>
    <n v="11.85"/>
    <x v="284"/>
    <n v="0.46930693069306928"/>
    <x v="198"/>
    <n v="0.43888888888888888"/>
    <n v="1.2784810126582278"/>
    <n v="0.56111111111111112"/>
    <n v="3.147637602952209E-4"/>
    <x v="12"/>
    <x v="3"/>
    <s v="Retail"/>
    <s v="STKEVON"/>
    <n v="64"/>
    <n v="73"/>
    <n v="9"/>
  </r>
  <r>
    <x v="47"/>
    <x v="479"/>
    <x v="3"/>
    <x v="707"/>
    <n v="6.7978314283279379E-5"/>
    <n v="15"/>
    <n v="6.4"/>
    <n v="8.6"/>
    <n v="3.44"/>
    <n v="5.16"/>
    <x v="211"/>
    <n v="0.80625000000000002"/>
    <x v="167"/>
    <n v="0.57333333333333336"/>
    <n v="0.74418604651162801"/>
    <n v="0.42666666666666669"/>
    <n v="1.3706168802728606E-4"/>
    <x v="9"/>
    <x v="3"/>
    <s v="Retail"/>
    <s v="STKEVON"/>
    <n v="64"/>
    <n v="73"/>
    <n v="9"/>
  </r>
  <r>
    <x v="47"/>
    <x v="480"/>
    <x v="3"/>
    <x v="708"/>
    <n v="7.251020190216466E-4"/>
    <n v="160"/>
    <n v="70"/>
    <n v="90"/>
    <n v="36"/>
    <n v="54"/>
    <x v="285"/>
    <n v="0.77142857142857146"/>
    <x v="15"/>
    <n v="0.5625"/>
    <n v="0.77777777777777779"/>
    <n v="0.4375"/>
    <n v="1.4343665026111333E-3"/>
    <x v="5"/>
    <x v="3"/>
    <s v="Retail"/>
    <s v="STKEVON"/>
    <n v="64"/>
    <n v="73"/>
    <n v="9"/>
  </r>
  <r>
    <x v="48"/>
    <x v="481"/>
    <x v="5"/>
    <x v="709"/>
    <n v="1.0423341523436171E-3"/>
    <n v="230"/>
    <n v="130"/>
    <n v="100"/>
    <n v="40"/>
    <n v="60"/>
    <x v="286"/>
    <n v="0.46153846153846156"/>
    <x v="33"/>
    <n v="0.43478260869565216"/>
    <n v="1.3"/>
    <n v="0.56521739130434778"/>
    <n v="1.5937405584568148E-3"/>
    <x v="1"/>
    <x v="5"/>
    <s v="Retail"/>
    <s v="STKEVON"/>
    <n v="64"/>
    <n v="73"/>
    <n v="9"/>
  </r>
  <r>
    <x v="48"/>
    <x v="482"/>
    <x v="4"/>
    <x v="710"/>
    <n v="1.4592678132810638E-3"/>
    <n v="322"/>
    <n v="280"/>
    <n v="42"/>
    <n v="16.8"/>
    <n v="25.2"/>
    <x v="278"/>
    <n v="0.09"/>
    <x v="199"/>
    <n v="0.13043478260869565"/>
    <n v="6.666666666666667"/>
    <n v="0.86956521739130432"/>
    <n v="6.6937103455186222E-4"/>
    <x v="5"/>
    <x v="4"/>
    <s v="Retail"/>
    <s v="STKEVON"/>
    <n v="64"/>
    <n v="73"/>
    <n v="9"/>
  </r>
  <r>
    <x v="49"/>
    <x v="483"/>
    <x v="5"/>
    <x v="711"/>
    <n v="8.6105864758820544E-4"/>
    <n v="190"/>
    <n v="130"/>
    <n v="60"/>
    <n v="24"/>
    <n v="36"/>
    <x v="287"/>
    <n v="0.27692307692307694"/>
    <x v="4"/>
    <n v="0.31578947368421051"/>
    <n v="2.1666666666666665"/>
    <n v="0.68421052631578949"/>
    <n v="9.5624433507408889E-4"/>
    <x v="1"/>
    <x v="5"/>
    <s v="Retail"/>
    <s v="STKEVON"/>
    <n v="68"/>
    <n v="82"/>
    <n v="14"/>
  </r>
  <r>
    <x v="49"/>
    <x v="484"/>
    <x v="3"/>
    <x v="712"/>
    <n v="2.8097703237088805E-4"/>
    <n v="62"/>
    <n v="60"/>
    <n v="2"/>
    <n v="0.8"/>
    <n v="1.2"/>
    <x v="280"/>
    <n v="0.02"/>
    <x v="66"/>
    <n v="3.2258064516129031E-2"/>
    <n v="30"/>
    <n v="0.967741935483871"/>
    <n v="3.1874811169136296E-5"/>
    <x v="5"/>
    <x v="3"/>
    <s v="Retail"/>
    <s v="STKEVON"/>
    <n v="68"/>
    <n v="82"/>
    <n v="14"/>
  </r>
  <r>
    <x v="49"/>
    <x v="485"/>
    <x v="3"/>
    <x v="713"/>
    <n v="4.7584819998295561E-4"/>
    <n v="105"/>
    <n v="83.25"/>
    <n v="21.75"/>
    <n v="8.7000000000000011"/>
    <n v="13.049999999999999"/>
    <x v="148"/>
    <n v="0.15675675675675674"/>
    <x v="129"/>
    <n v="0.20714285714285716"/>
    <n v="3.8275862068965516"/>
    <n v="0.79285714285714282"/>
    <n v="3.466385714643572E-4"/>
    <x v="4"/>
    <x v="3"/>
    <s v="Retail"/>
    <s v="STKEVON"/>
    <n v="68"/>
    <n v="82"/>
    <n v="14"/>
  </r>
  <r>
    <x v="49"/>
    <x v="486"/>
    <x v="5"/>
    <x v="714"/>
    <n v="1.6767984189875579E-3"/>
    <n v="370"/>
    <n v="280"/>
    <n v="90"/>
    <n v="36"/>
    <n v="54"/>
    <x v="288"/>
    <n v="0.19285714285714287"/>
    <x v="15"/>
    <n v="0.24324324324324326"/>
    <n v="3.1111111111111112"/>
    <n v="0.7567567567567568"/>
    <n v="1.4343665026111333E-3"/>
    <x v="1"/>
    <x v="5"/>
    <s v="Retail"/>
    <s v="STKEVON"/>
    <n v="68"/>
    <n v="82"/>
    <n v="14"/>
  </r>
  <r>
    <x v="49"/>
    <x v="487"/>
    <x v="5"/>
    <x v="715"/>
    <n v="8.1573977139935249E-4"/>
    <n v="180"/>
    <n v="100"/>
    <n v="80"/>
    <n v="32"/>
    <n v="48"/>
    <x v="289"/>
    <n v="0.48"/>
    <x v="30"/>
    <n v="0.44444444444444442"/>
    <n v="1.25"/>
    <n v="0.55555555555555558"/>
    <n v="1.2749924467654519E-3"/>
    <x v="1"/>
    <x v="5"/>
    <s v="Retail"/>
    <s v="STKEVON"/>
    <n v="68"/>
    <n v="82"/>
    <n v="14"/>
  </r>
  <r>
    <x v="49"/>
    <x v="488"/>
    <x v="3"/>
    <x v="716"/>
    <n v="4.7584819998295561E-4"/>
    <n v="105"/>
    <n v="42.96"/>
    <n v="62.04"/>
    <n v="24.816000000000003"/>
    <n v="37.223999999999997"/>
    <x v="290"/>
    <n v="0.86648044692737425"/>
    <x v="200"/>
    <n v="0.59085714285714286"/>
    <n v="0.69245647969052226"/>
    <n v="0.40914285714285714"/>
    <n v="9.8875664246660783E-4"/>
    <x v="12"/>
    <x v="3"/>
    <s v="Retail"/>
    <s v="STKEVON"/>
    <n v="68"/>
    <n v="82"/>
    <n v="14"/>
  </r>
  <r>
    <x v="49"/>
    <x v="152"/>
    <x v="6"/>
    <x v="717"/>
    <n v="8.9731374853928769E-4"/>
    <n v="198"/>
    <n v="140"/>
    <n v="58"/>
    <n v="23.200000000000003"/>
    <n v="34.799999999999997"/>
    <x v="120"/>
    <n v="0.24857142857142855"/>
    <x v="106"/>
    <n v="0.29292929292929293"/>
    <n v="2.4137931034482758"/>
    <n v="0.70707070707070707"/>
    <n v="9.243695239049526E-4"/>
    <x v="8"/>
    <x v="6"/>
    <s v="Retail"/>
    <s v="STKYOSEF"/>
    <n v="68"/>
    <n v="82"/>
    <n v="14"/>
  </r>
  <r>
    <x v="49"/>
    <x v="489"/>
    <x v="4"/>
    <x v="718"/>
    <n v="5.9820916569285846E-3"/>
    <n v="1320"/>
    <n v="1199"/>
    <n v="121"/>
    <n v="48.400000000000006"/>
    <n v="72.599999999999994"/>
    <x v="82"/>
    <n v="6.0550458715596327E-2"/>
    <x v="201"/>
    <n v="9.166666666666666E-2"/>
    <n v="9.9090909090909083"/>
    <n v="0.90833333333333333"/>
    <n v="1.9284260757327458E-3"/>
    <x v="1"/>
    <x v="4"/>
    <s v="Retail"/>
    <s v="STKEVON"/>
    <n v="68"/>
    <n v="82"/>
    <n v="14"/>
  </r>
  <r>
    <x v="49"/>
    <x v="490"/>
    <x v="0"/>
    <x v="719"/>
    <n v="4.5318876188852913E-5"/>
    <n v="10"/>
    <n v="2"/>
    <n v="8"/>
    <n v="3.2"/>
    <n v="4.8"/>
    <x v="0"/>
    <n v="2.4"/>
    <x v="48"/>
    <n v="0.8"/>
    <n v="0.25"/>
    <n v="0.2"/>
    <n v="1.2749924467654519E-4"/>
    <x v="0"/>
    <x v="0"/>
    <s v="Retail"/>
    <s v="STKEVON"/>
    <n v="68"/>
    <n v="82"/>
    <n v="14"/>
  </r>
  <r>
    <x v="49"/>
    <x v="491"/>
    <x v="0"/>
    <x v="720"/>
    <n v="5.4382651426623495E-5"/>
    <n v="12"/>
    <n v="6"/>
    <n v="6"/>
    <n v="2.4000000000000004"/>
    <n v="3.5999999999999996"/>
    <x v="57"/>
    <n v="0.6"/>
    <x v="116"/>
    <n v="0.5"/>
    <n v="1"/>
    <n v="0.5"/>
    <n v="9.5624433507408889E-5"/>
    <x v="0"/>
    <x v="0"/>
    <s v="Retail"/>
    <s v="STKEVON"/>
    <n v="68"/>
    <n v="82"/>
    <n v="14"/>
  </r>
  <r>
    <x v="49"/>
    <x v="492"/>
    <x v="6"/>
    <x v="721"/>
    <n v="8.1573977139935249E-4"/>
    <n v="180"/>
    <n v="110"/>
    <n v="70"/>
    <n v="28"/>
    <n v="42"/>
    <x v="291"/>
    <n v="0.38181818181818183"/>
    <x v="46"/>
    <n v="0.3888888888888889"/>
    <n v="1.5714285714285714"/>
    <n v="0.61111111111111116"/>
    <n v="1.1156183909197704E-3"/>
    <x v="20"/>
    <x v="6"/>
    <s v="Retail"/>
    <s v="STKEVON"/>
    <n v="68"/>
    <n v="82"/>
    <n v="14"/>
  </r>
  <r>
    <x v="49"/>
    <x v="493"/>
    <x v="1"/>
    <x v="722"/>
    <n v="2.2659438094426456E-5"/>
    <n v="5"/>
    <n v="0"/>
    <n v="5"/>
    <n v="2"/>
    <n v="3"/>
    <x v="3"/>
    <e v="#DIV/0!"/>
    <x v="10"/>
    <n v="1"/>
    <n v="0"/>
    <n v="0"/>
    <n v="7.9687027922840741E-5"/>
    <x v="2"/>
    <x v="1"/>
    <s v="Retail"/>
    <s v="STKEVON"/>
    <n v="68"/>
    <n v="82"/>
    <n v="14"/>
  </r>
  <r>
    <x v="49"/>
    <x v="494"/>
    <x v="5"/>
    <x v="723"/>
    <n v="3.1723213332197041E-3"/>
    <n v="700"/>
    <n v="600"/>
    <n v="100"/>
    <n v="40"/>
    <n v="60"/>
    <x v="185"/>
    <n v="0.1"/>
    <x v="33"/>
    <n v="0.14285714285714285"/>
    <n v="6"/>
    <n v="0.8571428571428571"/>
    <n v="1.5937405584568148E-3"/>
    <x v="1"/>
    <x v="5"/>
    <s v="Retail"/>
    <s v="STKEVON"/>
    <n v="68"/>
    <n v="82"/>
    <n v="14"/>
  </r>
  <r>
    <x v="49"/>
    <x v="318"/>
    <x v="3"/>
    <x v="724"/>
    <n v="1.4048851618544403E-4"/>
    <n v="31"/>
    <n v="30"/>
    <n v="1"/>
    <n v="0.4"/>
    <n v="0.6"/>
    <x v="280"/>
    <n v="0.02"/>
    <x v="77"/>
    <n v="3.2258064516129031E-2"/>
    <n v="30"/>
    <n v="0.967741935483871"/>
    <n v="1.5937405584568148E-5"/>
    <x v="5"/>
    <x v="3"/>
    <s v="Retail"/>
    <s v="STKEVON"/>
    <n v="68"/>
    <n v="82"/>
    <n v="14"/>
  </r>
  <r>
    <x v="49"/>
    <x v="495"/>
    <x v="3"/>
    <x v="725"/>
    <n v="1.2236096570990287E-4"/>
    <n v="27"/>
    <n v="23.5"/>
    <n v="3.5"/>
    <n v="1.4000000000000001"/>
    <n v="2.0999999999999996"/>
    <x v="192"/>
    <n v="8.9361702127659565E-2"/>
    <x v="163"/>
    <n v="0.12962962962962962"/>
    <n v="6.7142857142857144"/>
    <n v="0.87037037037037035"/>
    <n v="5.5780919545988519E-5"/>
    <x v="7"/>
    <x v="3"/>
    <s v="Retail"/>
    <s v="STKEVON"/>
    <n v="68"/>
    <n v="82"/>
    <n v="14"/>
  </r>
  <r>
    <x v="49"/>
    <x v="496"/>
    <x v="3"/>
    <x v="726"/>
    <n v="2.2659438094426457E-4"/>
    <n v="50"/>
    <n v="48"/>
    <n v="2"/>
    <n v="0.8"/>
    <n v="1.2"/>
    <x v="292"/>
    <n v="2.4999999999999998E-2"/>
    <x v="66"/>
    <n v="0.04"/>
    <n v="24"/>
    <n v="0.96"/>
    <n v="3.1874811169136296E-5"/>
    <x v="5"/>
    <x v="3"/>
    <s v="Retail"/>
    <s v="STKEVON"/>
    <n v="68"/>
    <n v="82"/>
    <n v="14"/>
  </r>
  <r>
    <x v="49"/>
    <x v="417"/>
    <x v="3"/>
    <x v="727"/>
    <n v="3.9880611046190566E-4"/>
    <n v="88"/>
    <n v="78"/>
    <n v="10"/>
    <n v="4"/>
    <n v="6"/>
    <x v="293"/>
    <n v="7.6923076923076927E-2"/>
    <x v="50"/>
    <n v="0.11363636363636363"/>
    <n v="7.8"/>
    <n v="0.88636363636363635"/>
    <n v="1.5937405584568148E-4"/>
    <x v="5"/>
    <x v="3"/>
    <s v="Retail"/>
    <s v="STKEVON"/>
    <n v="68"/>
    <n v="82"/>
    <n v="14"/>
  </r>
  <r>
    <x v="50"/>
    <x v="497"/>
    <x v="0"/>
    <x v="728"/>
    <n v="5.4382651426623495E-5"/>
    <n v="12"/>
    <n v="4"/>
    <n v="8"/>
    <n v="3.2"/>
    <n v="4.8"/>
    <x v="77"/>
    <n v="1.2"/>
    <x v="48"/>
    <n v="0.66666666666666663"/>
    <n v="0.5"/>
    <n v="0.33333333333333331"/>
    <n v="1.2749924467654519E-4"/>
    <x v="0"/>
    <x v="0"/>
    <s v="Retail"/>
    <s v="STKEVON"/>
    <n v="70"/>
    <n v="84"/>
    <n v="14"/>
  </r>
  <r>
    <x v="50"/>
    <x v="92"/>
    <x v="0"/>
    <x v="729"/>
    <n v="9.0637752377705825E-5"/>
    <n v="20"/>
    <n v="5"/>
    <n v="15"/>
    <n v="6"/>
    <n v="9"/>
    <x v="64"/>
    <n v="1.8"/>
    <x v="11"/>
    <n v="0.75"/>
    <n v="0.33333333333333331"/>
    <n v="0.25"/>
    <n v="2.3906108376852222E-4"/>
    <x v="0"/>
    <x v="0"/>
    <s v="Retail"/>
    <s v="STKEVON"/>
    <n v="70"/>
    <n v="84"/>
    <n v="14"/>
  </r>
  <r>
    <x v="50"/>
    <x v="498"/>
    <x v="0"/>
    <x v="730"/>
    <n v="9.0637752377705825E-5"/>
    <n v="20"/>
    <n v="4"/>
    <n v="16"/>
    <n v="6.4"/>
    <n v="9.6"/>
    <x v="0"/>
    <n v="2.4"/>
    <x v="44"/>
    <n v="0.8"/>
    <n v="0.25"/>
    <n v="0.2"/>
    <n v="2.5499848935309037E-4"/>
    <x v="0"/>
    <x v="0"/>
    <s v="Retail"/>
    <s v="STKEVON"/>
    <n v="70"/>
    <n v="84"/>
    <n v="14"/>
  </r>
  <r>
    <x v="50"/>
    <x v="499"/>
    <x v="3"/>
    <x v="731"/>
    <n v="4.7584819998295561E-4"/>
    <n v="105"/>
    <n v="42.96"/>
    <n v="62.04"/>
    <n v="24.816000000000003"/>
    <n v="37.223999999999997"/>
    <x v="290"/>
    <n v="0.86648044692737425"/>
    <x v="200"/>
    <n v="0.59085714285714286"/>
    <n v="0.69245647969052226"/>
    <n v="0.40914285714285714"/>
    <n v="9.8875664246660783E-4"/>
    <x v="12"/>
    <x v="3"/>
    <s v="Retail"/>
    <s v="STKEVON"/>
    <n v="70"/>
    <n v="84"/>
    <n v="14"/>
  </r>
  <r>
    <x v="50"/>
    <x v="500"/>
    <x v="3"/>
    <x v="732"/>
    <n v="2.4925381903869104E-4"/>
    <n v="55"/>
    <n v="51"/>
    <n v="4"/>
    <n v="1.6"/>
    <n v="2.4"/>
    <x v="263"/>
    <n v="4.7058823529411764E-2"/>
    <x v="21"/>
    <n v="7.2727272727272724E-2"/>
    <n v="12.75"/>
    <n v="0.92727272727272725"/>
    <n v="6.3749622338272593E-5"/>
    <x v="5"/>
    <x v="3"/>
    <s v="Retail"/>
    <s v="STKEVON"/>
    <n v="70"/>
    <n v="84"/>
    <n v="14"/>
  </r>
  <r>
    <x v="50"/>
    <x v="480"/>
    <x v="3"/>
    <x v="733"/>
    <n v="6.3446426664394082E-4"/>
    <n v="140"/>
    <n v="50"/>
    <n v="90"/>
    <n v="36"/>
    <n v="54"/>
    <x v="294"/>
    <n v="1.08"/>
    <x v="15"/>
    <n v="0.6428571428571429"/>
    <n v="0.55555555555555558"/>
    <n v="0.35714285714285715"/>
    <n v="1.4343665026111333E-3"/>
    <x v="5"/>
    <x v="3"/>
    <s v="Retail"/>
    <s v="STKEVON"/>
    <n v="70"/>
    <n v="84"/>
    <n v="14"/>
  </r>
  <r>
    <x v="50"/>
    <x v="501"/>
    <x v="3"/>
    <x v="734"/>
    <n v="2.0393494284983812E-4"/>
    <n v="45"/>
    <n v="18.41"/>
    <n v="26.59"/>
    <n v="10.636000000000001"/>
    <n v="15.953999999999999"/>
    <x v="295"/>
    <n v="0.86659424225964143"/>
    <x v="202"/>
    <n v="0.59088888888888891"/>
    <n v="0.6923655509590072"/>
    <n v="0.40911111111111109"/>
    <n v="4.2377561449366704E-4"/>
    <x v="12"/>
    <x v="3"/>
    <s v="Retail"/>
    <s v="STKEVON"/>
    <n v="70"/>
    <n v="84"/>
    <n v="14"/>
  </r>
  <r>
    <x v="50"/>
    <x v="502"/>
    <x v="3"/>
    <x v="735"/>
    <n v="9.516963999659112E-5"/>
    <n v="21"/>
    <n v="17.62"/>
    <n v="3.379999999999999"/>
    <n v="1.3519999999999996"/>
    <n v="2.0279999999999996"/>
    <x v="41"/>
    <n v="0.11509648127128261"/>
    <x v="18"/>
    <n v="0.1609523809523809"/>
    <n v="5.2130177514792919"/>
    <n v="0.83904761904761904"/>
    <n v="5.3868430875840324E-5"/>
    <x v="5"/>
    <x v="3"/>
    <s v="Retail"/>
    <s v="STKEVON"/>
    <n v="70"/>
    <n v="84"/>
    <n v="14"/>
  </r>
  <r>
    <x v="50"/>
    <x v="503"/>
    <x v="3"/>
    <x v="736"/>
    <n v="7.7042089521049955E-5"/>
    <n v="17"/>
    <n v="6.4"/>
    <n v="10.6"/>
    <n v="4.24"/>
    <n v="6.3599999999999994"/>
    <x v="184"/>
    <n v="0.99374999999999991"/>
    <x v="203"/>
    <n v="0.62352941176470589"/>
    <n v="0.60377358490566047"/>
    <n v="0.37647058823529411"/>
    <n v="1.6893649919642235E-4"/>
    <x v="9"/>
    <x v="3"/>
    <s v="Retail"/>
    <s v="STKEVON"/>
    <n v="70"/>
    <n v="84"/>
    <n v="14"/>
  </r>
  <r>
    <x v="50"/>
    <x v="455"/>
    <x v="2"/>
    <x v="737"/>
    <n v="1.8127550475541165E-4"/>
    <n v="40"/>
    <n v="10"/>
    <n v="30"/>
    <n v="12"/>
    <n v="18"/>
    <x v="64"/>
    <n v="1.8"/>
    <x v="53"/>
    <n v="0.75"/>
    <n v="0.33333333333333331"/>
    <n v="0.25"/>
    <n v="4.7812216753704445E-4"/>
    <x v="3"/>
    <x v="2"/>
    <s v="Retail"/>
    <s v="STKEVON"/>
    <n v="70"/>
    <n v="84"/>
    <n v="14"/>
  </r>
  <r>
    <x v="50"/>
    <x v="504"/>
    <x v="2"/>
    <x v="738"/>
    <n v="3.625510095108233E-4"/>
    <n v="80"/>
    <n v="30"/>
    <n v="50"/>
    <n v="20"/>
    <n v="30"/>
    <x v="91"/>
    <n v="1"/>
    <x v="9"/>
    <n v="0.625"/>
    <n v="0.6"/>
    <n v="0.375"/>
    <n v="7.9687027922840741E-4"/>
    <x v="6"/>
    <x v="2"/>
    <s v="Retail"/>
    <s v="STKYOSEF"/>
    <n v="70"/>
    <n v="84"/>
    <n v="14"/>
  </r>
  <r>
    <x v="50"/>
    <x v="505"/>
    <x v="0"/>
    <x v="739"/>
    <n v="6.7978314283279379E-5"/>
    <n v="15"/>
    <n v="4"/>
    <n v="11"/>
    <n v="4.4000000000000004"/>
    <n v="6.6"/>
    <x v="149"/>
    <n v="1.65"/>
    <x v="130"/>
    <n v="0.73333333333333328"/>
    <n v="0.36363636363636365"/>
    <n v="0.26666666666666666"/>
    <n v="1.7531146143024963E-4"/>
    <x v="3"/>
    <x v="0"/>
    <s v="Retail"/>
    <s v="STKEVON"/>
    <n v="70"/>
    <n v="84"/>
    <n v="14"/>
  </r>
  <r>
    <x v="50"/>
    <x v="506"/>
    <x v="3"/>
    <x v="740"/>
    <n v="1.0876530285324699E-4"/>
    <n v="24"/>
    <n v="18.8"/>
    <n v="5.1999999999999993"/>
    <n v="2.0799999999999996"/>
    <n v="3.1199999999999997"/>
    <x v="141"/>
    <n v="0.1659574468085106"/>
    <x v="155"/>
    <n v="0.21666666666666665"/>
    <n v="3.6153846153846159"/>
    <n v="0.78333333333333333"/>
    <n v="8.2874509039754352E-5"/>
    <x v="9"/>
    <x v="3"/>
    <s v="Retail"/>
    <s v="STKEVON"/>
    <n v="70"/>
    <n v="84"/>
    <n v="14"/>
  </r>
  <r>
    <x v="50"/>
    <x v="507"/>
    <x v="4"/>
    <x v="741"/>
    <n v="4.8038008760184093E-3"/>
    <n v="1060"/>
    <n v="960"/>
    <n v="100"/>
    <n v="40"/>
    <n v="60"/>
    <x v="296"/>
    <n v="6.25E-2"/>
    <x v="33"/>
    <n v="9.4339622641509441E-2"/>
    <n v="9.6"/>
    <n v="0.90566037735849059"/>
    <n v="1.5937405584568148E-3"/>
    <x v="1"/>
    <x v="4"/>
    <s v="Retail"/>
    <s v="STKEVON"/>
    <n v="70"/>
    <n v="84"/>
    <n v="14"/>
  </r>
  <r>
    <x v="50"/>
    <x v="508"/>
    <x v="3"/>
    <x v="742"/>
    <n v="9.0637752377705825E-5"/>
    <n v="20"/>
    <n v="10.120000000000001"/>
    <n v="9.879999999999999"/>
    <n v="3.952"/>
    <n v="5.927999999999999"/>
    <x v="297"/>
    <n v="0.58577075098814213"/>
    <x v="204"/>
    <n v="0.49399999999999994"/>
    <n v="1.0242914979757087"/>
    <n v="0.50600000000000001"/>
    <n v="1.5746156717553328E-4"/>
    <x v="5"/>
    <x v="3"/>
    <s v="Retail"/>
    <s v="STKEVON"/>
    <n v="70"/>
    <n v="84"/>
    <n v="14"/>
  </r>
  <r>
    <x v="50"/>
    <x v="358"/>
    <x v="3"/>
    <x v="743"/>
    <n v="2.5378570665757634E-4"/>
    <n v="56"/>
    <n v="51"/>
    <n v="5"/>
    <n v="2"/>
    <n v="3"/>
    <x v="220"/>
    <n v="5.8823529411764705E-2"/>
    <x v="10"/>
    <n v="8.9285714285714288E-2"/>
    <n v="10.199999999999999"/>
    <n v="0.9107142857142857"/>
    <n v="7.9687027922840741E-5"/>
    <x v="4"/>
    <x v="3"/>
    <s v="Retail"/>
    <s v="STKEVON"/>
    <n v="70"/>
    <n v="84"/>
    <n v="14"/>
  </r>
  <r>
    <x v="50"/>
    <x v="80"/>
    <x v="1"/>
    <x v="744"/>
    <n v="3.1723213332197041E-4"/>
    <n v="70"/>
    <n v="20"/>
    <n v="50"/>
    <n v="20"/>
    <n v="30"/>
    <x v="10"/>
    <n v="1.5"/>
    <x v="9"/>
    <n v="0.7142857142857143"/>
    <n v="0.4"/>
    <n v="0.2857142857142857"/>
    <n v="7.9687027922840741E-4"/>
    <x v="2"/>
    <x v="1"/>
    <s v="Retail"/>
    <s v="STKYOSEF"/>
    <n v="70"/>
    <n v="84"/>
    <n v="14"/>
  </r>
  <r>
    <x v="51"/>
    <x v="509"/>
    <x v="2"/>
    <x v="745"/>
    <n v="1.8127550475541165E-4"/>
    <n v="40"/>
    <n v="0"/>
    <n v="40"/>
    <n v="16"/>
    <n v="24"/>
    <x v="3"/>
    <e v="#DIV/0!"/>
    <x v="72"/>
    <n v="1"/>
    <n v="0"/>
    <n v="0"/>
    <n v="6.3749622338272593E-4"/>
    <x v="21"/>
    <x v="2"/>
    <s v="Retail"/>
    <s v="STKYOSEF"/>
    <n v="66"/>
    <n v="79"/>
    <n v="13"/>
  </r>
  <r>
    <x v="51"/>
    <x v="509"/>
    <x v="2"/>
    <x v="746"/>
    <n v="1.8127550475541165E-4"/>
    <n v="40"/>
    <n v="0"/>
    <n v="40"/>
    <n v="16"/>
    <n v="24"/>
    <x v="3"/>
    <e v="#DIV/0!"/>
    <x v="72"/>
    <n v="1"/>
    <n v="0"/>
    <n v="0"/>
    <n v="6.3749622338272593E-4"/>
    <x v="21"/>
    <x v="2"/>
    <s v="Retail"/>
    <s v="STKYOSEF"/>
    <n v="66"/>
    <n v="79"/>
    <n v="13"/>
  </r>
  <r>
    <x v="51"/>
    <x v="510"/>
    <x v="0"/>
    <x v="747"/>
    <n v="6.7978314283279379E-5"/>
    <n v="15"/>
    <n v="4"/>
    <n v="11"/>
    <n v="4.4000000000000004"/>
    <n v="6.6"/>
    <x v="149"/>
    <n v="1.65"/>
    <x v="130"/>
    <n v="0.73333333333333328"/>
    <n v="0.36363636363636365"/>
    <n v="0.26666666666666666"/>
    <n v="1.7531146143024963E-4"/>
    <x v="3"/>
    <x v="0"/>
    <s v="Retail"/>
    <s v="STKEVON"/>
    <n v="66"/>
    <n v="79"/>
    <n v="13"/>
  </r>
  <r>
    <x v="51"/>
    <x v="511"/>
    <x v="5"/>
    <x v="748"/>
    <n v="2.7191325713311751E-3"/>
    <n v="600"/>
    <n v="500"/>
    <n v="100"/>
    <n v="40"/>
    <n v="60"/>
    <x v="199"/>
    <n v="0.12"/>
    <x v="33"/>
    <n v="0.16666666666666666"/>
    <n v="5"/>
    <n v="0.83333333333333337"/>
    <n v="1.5937405584568148E-3"/>
    <x v="1"/>
    <x v="5"/>
    <s v="Retail"/>
    <s v="STKEVON"/>
    <n v="66"/>
    <n v="79"/>
    <n v="13"/>
  </r>
  <r>
    <x v="51"/>
    <x v="512"/>
    <x v="0"/>
    <x v="749"/>
    <n v="2.2659438094426456E-5"/>
    <n v="5"/>
    <n v="2"/>
    <n v="3"/>
    <n v="1.2000000000000002"/>
    <n v="1.7999999999999998"/>
    <x v="2"/>
    <n v="0.89999999999999991"/>
    <x v="36"/>
    <n v="0.6"/>
    <n v="0.66666666666666663"/>
    <n v="0.4"/>
    <n v="4.7812216753704445E-5"/>
    <x v="0"/>
    <x v="0"/>
    <s v="Retail"/>
    <s v="STKEVON"/>
    <n v="66"/>
    <n v="79"/>
    <n v="13"/>
  </r>
  <r>
    <x v="51"/>
    <x v="513"/>
    <x v="0"/>
    <x v="750"/>
    <n v="3.625510095108233E-4"/>
    <n v="80"/>
    <n v="20"/>
    <n v="60"/>
    <n v="24"/>
    <n v="36"/>
    <x v="64"/>
    <n v="1.8"/>
    <x v="4"/>
    <n v="0.75"/>
    <n v="0.33333333333333331"/>
    <n v="0.25"/>
    <n v="9.5624433507408889E-4"/>
    <x v="3"/>
    <x v="0"/>
    <s v="Retail"/>
    <s v="STKEVON"/>
    <n v="66"/>
    <n v="79"/>
    <n v="13"/>
  </r>
  <r>
    <x v="51"/>
    <x v="514"/>
    <x v="3"/>
    <x v="751"/>
    <n v="6.5259181711948199E-4"/>
    <n v="144"/>
    <n v="132"/>
    <n v="12"/>
    <n v="4.8000000000000007"/>
    <n v="7.1999999999999993"/>
    <x v="183"/>
    <n v="5.4545454545454543E-2"/>
    <x v="14"/>
    <n v="8.3333333333333329E-2"/>
    <n v="11"/>
    <n v="0.91666666666666663"/>
    <n v="1.9124886701481778E-4"/>
    <x v="4"/>
    <x v="3"/>
    <s v="Retail"/>
    <s v="STKEVON"/>
    <n v="66"/>
    <n v="79"/>
    <n v="13"/>
  </r>
  <r>
    <x v="51"/>
    <x v="515"/>
    <x v="3"/>
    <x v="752"/>
    <n v="1.4048851618544403E-4"/>
    <n v="31"/>
    <n v="26.52"/>
    <n v="4.4800000000000004"/>
    <n v="1.7920000000000003"/>
    <n v="2.6880000000000002"/>
    <x v="134"/>
    <n v="0.10135746606334843"/>
    <x v="119"/>
    <n v="0.14451612903225808"/>
    <n v="5.9196428571428568"/>
    <n v="0.85548387096774192"/>
    <n v="7.1399577018865304E-5"/>
    <x v="5"/>
    <x v="3"/>
    <s v="Retail"/>
    <s v="STKEVON"/>
    <n v="66"/>
    <n v="79"/>
    <n v="13"/>
  </r>
  <r>
    <x v="51"/>
    <x v="516"/>
    <x v="3"/>
    <x v="753"/>
    <n v="3.9880611046190566E-4"/>
    <n v="88"/>
    <n v="74.52"/>
    <n v="13.480000000000004"/>
    <n v="5.3920000000000021"/>
    <n v="8.088000000000001"/>
    <x v="225"/>
    <n v="0.10853462157809986"/>
    <x v="173"/>
    <n v="0.15318181818181822"/>
    <n v="5.5281899109792265"/>
    <n v="0.8468181818181818"/>
    <n v="2.1483622727997871E-4"/>
    <x v="5"/>
    <x v="3"/>
    <s v="Retail"/>
    <s v="STKEVON"/>
    <n v="66"/>
    <n v="79"/>
    <n v="13"/>
  </r>
  <r>
    <x v="51"/>
    <x v="80"/>
    <x v="1"/>
    <x v="754"/>
    <n v="1.3595662856655876E-4"/>
    <n v="30"/>
    <n v="0"/>
    <n v="30"/>
    <n v="12"/>
    <n v="18"/>
    <x v="3"/>
    <e v="#DIV/0!"/>
    <x v="53"/>
    <n v="1"/>
    <n v="0"/>
    <n v="0"/>
    <n v="4.7812216753704445E-4"/>
    <x v="2"/>
    <x v="1"/>
    <s v="Retail"/>
    <s v="STKEVON"/>
    <n v="66"/>
    <n v="79"/>
    <n v="13"/>
  </r>
  <r>
    <x v="51"/>
    <x v="517"/>
    <x v="3"/>
    <x v="755"/>
    <n v="2.8550891998977335E-4"/>
    <n v="63"/>
    <n v="47.52"/>
    <n v="15.479999999999997"/>
    <n v="6.1919999999999993"/>
    <n v="9.2879999999999967"/>
    <x v="50"/>
    <n v="0.19545454545454538"/>
    <x v="49"/>
    <n v="0.24571428571428566"/>
    <n v="3.0697674418604661"/>
    <n v="0.75428571428571434"/>
    <n v="2.4671103844911487E-4"/>
    <x v="5"/>
    <x v="3"/>
    <s v="Retail"/>
    <s v="STKEVON"/>
    <n v="66"/>
    <n v="79"/>
    <n v="13"/>
  </r>
  <r>
    <x v="51"/>
    <x v="518"/>
    <x v="1"/>
    <x v="756"/>
    <n v="9.0637752377705825E-5"/>
    <n v="20"/>
    <n v="0"/>
    <n v="20"/>
    <n v="8"/>
    <n v="12"/>
    <x v="3"/>
    <e v="#DIV/0!"/>
    <x v="0"/>
    <n v="1"/>
    <n v="0"/>
    <n v="0"/>
    <n v="3.1874811169136296E-4"/>
    <x v="2"/>
    <x v="1"/>
    <s v="Retail"/>
    <s v="STKYOSEF"/>
    <n v="66"/>
    <n v="79"/>
    <n v="13"/>
  </r>
  <r>
    <x v="51"/>
    <x v="417"/>
    <x v="3"/>
    <x v="757"/>
    <n v="3.1723213332197041E-4"/>
    <n v="70"/>
    <n v="53.52"/>
    <n v="16.479999999999997"/>
    <n v="6.5919999999999987"/>
    <n v="9.8879999999999981"/>
    <x v="219"/>
    <n v="0.18475336322869951"/>
    <x v="171"/>
    <n v="0.23542857142857138"/>
    <n v="3.2475728155339816"/>
    <n v="0.76457142857142857"/>
    <n v="2.6264844403368302E-4"/>
    <x v="5"/>
    <x v="3"/>
    <s v="Retail"/>
    <s v="STKEVON"/>
    <n v="66"/>
    <n v="79"/>
    <n v="13"/>
  </r>
  <r>
    <x v="51"/>
    <x v="519"/>
    <x v="0"/>
    <x v="758"/>
    <n v="9.0637752377705825E-5"/>
    <n v="20"/>
    <n v="7"/>
    <n v="13"/>
    <n v="5.2"/>
    <n v="7.8"/>
    <x v="244"/>
    <n v="1.1142857142857143"/>
    <x v="61"/>
    <n v="0.65"/>
    <n v="0.53846153846153844"/>
    <n v="0.35"/>
    <n v="2.0718627259938593E-4"/>
    <x v="3"/>
    <x v="0"/>
    <s v="Retail"/>
    <s v="STKEVON"/>
    <n v="66"/>
    <n v="79"/>
    <n v="13"/>
  </r>
  <r>
    <x v="51"/>
    <x v="364"/>
    <x v="3"/>
    <x v="759"/>
    <n v="2.5378570665757634E-4"/>
    <n v="56"/>
    <n v="51"/>
    <n v="5"/>
    <n v="2"/>
    <n v="3"/>
    <x v="220"/>
    <n v="5.8823529411764705E-2"/>
    <x v="10"/>
    <n v="8.9285714285714288E-2"/>
    <n v="10.199999999999999"/>
    <n v="0.9107142857142857"/>
    <n v="7.9687027922840741E-5"/>
    <x v="4"/>
    <x v="3"/>
    <s v="Retail"/>
    <s v="STKEVON"/>
    <n v="66"/>
    <n v="79"/>
    <n v="13"/>
  </r>
  <r>
    <x v="51"/>
    <x v="92"/>
    <x v="0"/>
    <x v="760"/>
    <n v="1.1329719047213228E-4"/>
    <n v="25"/>
    <n v="7"/>
    <n v="18"/>
    <n v="7.2"/>
    <n v="10.8"/>
    <x v="298"/>
    <n v="1.5428571428571429"/>
    <x v="1"/>
    <n v="0.72"/>
    <n v="0.3888888888888889"/>
    <n v="0.28000000000000003"/>
    <n v="2.8687330052222667E-4"/>
    <x v="0"/>
    <x v="0"/>
    <s v="Retail"/>
    <s v="STKEVON"/>
    <n v="66"/>
    <n v="79"/>
    <n v="13"/>
  </r>
  <r>
    <x v="51"/>
    <x v="80"/>
    <x v="1"/>
    <x v="761"/>
    <n v="2.2659438094426457E-4"/>
    <n v="50"/>
    <n v="0"/>
    <n v="50"/>
    <n v="20"/>
    <n v="30"/>
    <x v="3"/>
    <e v="#DIV/0!"/>
    <x v="9"/>
    <n v="1"/>
    <n v="0"/>
    <n v="0"/>
    <n v="7.9687027922840741E-4"/>
    <x v="1"/>
    <x v="1"/>
    <s v="Retail"/>
    <s v="STKYOSEF"/>
    <n v="66"/>
    <n v="79"/>
    <n v="13"/>
  </r>
  <r>
    <x v="51"/>
    <x v="520"/>
    <x v="3"/>
    <x v="762"/>
    <n v="3.5801912189193801E-4"/>
    <n v="79"/>
    <n v="72"/>
    <n v="7"/>
    <n v="2.8000000000000003"/>
    <n v="4.1999999999999993"/>
    <x v="209"/>
    <n v="5.833333333333332E-2"/>
    <x v="12"/>
    <n v="8.8607594936708861E-2"/>
    <n v="10.285714285714286"/>
    <n v="0.91139240506329111"/>
    <n v="1.1156183909197704E-4"/>
    <x v="4"/>
    <x v="3"/>
    <s v="Retail"/>
    <s v="STKEVON"/>
    <n v="66"/>
    <n v="79"/>
    <n v="13"/>
  </r>
  <r>
    <x v="51"/>
    <x v="1"/>
    <x v="0"/>
    <x v="763"/>
    <n v="4.5318876188852913E-5"/>
    <n v="10"/>
    <n v="2"/>
    <n v="8"/>
    <n v="3.2"/>
    <n v="4.8"/>
    <x v="0"/>
    <n v="2.4"/>
    <x v="48"/>
    <n v="0.8"/>
    <n v="0.25"/>
    <n v="0.2"/>
    <n v="1.2749924467654519E-4"/>
    <x v="0"/>
    <x v="0"/>
    <s v="Retail"/>
    <s v="STKEVON"/>
    <n v="66"/>
    <n v="79"/>
    <n v="13"/>
  </r>
  <r>
    <x v="51"/>
    <x v="433"/>
    <x v="5"/>
    <x v="764"/>
    <n v="9.9701527615476417E-4"/>
    <n v="220"/>
    <n v="170"/>
    <n v="50"/>
    <n v="20"/>
    <n v="30"/>
    <x v="299"/>
    <n v="0.17647058823529413"/>
    <x v="9"/>
    <n v="0.22727272727272727"/>
    <n v="3.4"/>
    <n v="0.77272727272727271"/>
    <n v="7.9687027922840741E-4"/>
    <x v="1"/>
    <x v="5"/>
    <s v="Retail"/>
    <s v="STKEVON"/>
    <n v="66"/>
    <n v="79"/>
    <n v="13"/>
  </r>
  <r>
    <x v="51"/>
    <x v="521"/>
    <x v="3"/>
    <x v="765"/>
    <n v="5.891453904550879E-5"/>
    <n v="13"/>
    <n v="0"/>
    <n v="13"/>
    <n v="5.2"/>
    <n v="7.8"/>
    <x v="3"/>
    <e v="#DIV/0!"/>
    <x v="61"/>
    <n v="1"/>
    <n v="0"/>
    <n v="0"/>
    <n v="2.0718627259938593E-4"/>
    <x v="12"/>
    <x v="3"/>
    <s v="Retail"/>
    <s v="STKEVON"/>
    <n v="66"/>
    <n v="79"/>
    <n v="13"/>
  </r>
  <r>
    <x v="51"/>
    <x v="380"/>
    <x v="3"/>
    <x v="766"/>
    <n v="2.5378570665757634E-4"/>
    <n v="56"/>
    <n v="51"/>
    <n v="5"/>
    <n v="2"/>
    <n v="3"/>
    <x v="220"/>
    <n v="5.8823529411764705E-2"/>
    <x v="10"/>
    <n v="8.9285714285714288E-2"/>
    <n v="10.199999999999999"/>
    <n v="0.9107142857142857"/>
    <n v="7.9687027922840741E-5"/>
    <x v="4"/>
    <x v="3"/>
    <s v="Retail"/>
    <s v="STKEVON"/>
    <n v="66"/>
    <n v="79"/>
    <n v="13"/>
  </r>
  <r>
    <x v="51"/>
    <x v="152"/>
    <x v="6"/>
    <x v="767"/>
    <n v="1.7221172951764109E-3"/>
    <n v="380"/>
    <n v="280"/>
    <n v="100"/>
    <n v="40"/>
    <n v="60"/>
    <x v="226"/>
    <n v="0.21428571428571427"/>
    <x v="33"/>
    <n v="0.26315789473684209"/>
    <n v="2.8"/>
    <n v="0.73684210526315785"/>
    <n v="1.5937405584568148E-3"/>
    <x v="8"/>
    <x v="6"/>
    <s v="Retail"/>
    <s v="STKYOSEF"/>
    <n v="66"/>
    <n v="79"/>
    <n v="13"/>
  </r>
  <r>
    <x v="52"/>
    <x v="1"/>
    <x v="0"/>
    <x v="768"/>
    <n v="1.3595662856655874E-5"/>
    <n v="3"/>
    <n v="2"/>
    <n v="1"/>
    <n v="0.4"/>
    <n v="0.6"/>
    <x v="73"/>
    <n v="0.3"/>
    <x v="77"/>
    <n v="0.33333333333333331"/>
    <n v="2"/>
    <n v="0.66666666666666663"/>
    <n v="1.5937405584568148E-5"/>
    <x v="0"/>
    <x v="0"/>
    <s v="Retail"/>
    <s v="STKEVON"/>
    <n v="63"/>
    <n v="81"/>
    <n v="18"/>
  </r>
  <r>
    <x v="52"/>
    <x v="287"/>
    <x v="1"/>
    <x v="769"/>
    <n v="9.0637752377705825E-6"/>
    <n v="2"/>
    <n v="0"/>
    <n v="2"/>
    <n v="0.8"/>
    <n v="1.2"/>
    <x v="3"/>
    <e v="#DIV/0!"/>
    <x v="66"/>
    <n v="1"/>
    <n v="0"/>
    <n v="0"/>
    <n v="3.1874811169136296E-5"/>
    <x v="2"/>
    <x v="1"/>
    <s v="Retail"/>
    <s v="STKYOSEF"/>
    <n v="63"/>
    <n v="81"/>
    <n v="18"/>
  </r>
  <r>
    <x v="52"/>
    <x v="500"/>
    <x v="3"/>
    <x v="770"/>
    <n v="2.4925381903869104E-4"/>
    <n v="55"/>
    <n v="51"/>
    <n v="4"/>
    <n v="1.6"/>
    <n v="2.4"/>
    <x v="263"/>
    <n v="4.7058823529411764E-2"/>
    <x v="21"/>
    <n v="7.2727272727272724E-2"/>
    <n v="12.75"/>
    <n v="0.92727272727272725"/>
    <n v="6.3749622338272593E-5"/>
    <x v="4"/>
    <x v="3"/>
    <s v="Retail"/>
    <s v="STKEVON"/>
    <n v="63"/>
    <n v="81"/>
    <n v="18"/>
  </r>
  <r>
    <x v="52"/>
    <x v="522"/>
    <x v="2"/>
    <x v="771"/>
    <n v="3.625510095108233E-4"/>
    <n v="80"/>
    <n v="35"/>
    <n v="45"/>
    <n v="18"/>
    <n v="27"/>
    <x v="285"/>
    <n v="0.77142857142857146"/>
    <x v="114"/>
    <n v="0.5625"/>
    <n v="0.77777777777777779"/>
    <n v="0.4375"/>
    <n v="7.1718325130556667E-4"/>
    <x v="3"/>
    <x v="2"/>
    <s v="Retail"/>
    <s v="STKYOSEF"/>
    <n v="63"/>
    <n v="81"/>
    <n v="18"/>
  </r>
  <r>
    <x v="52"/>
    <x v="364"/>
    <x v="3"/>
    <x v="772"/>
    <n v="2.5378570665757634E-4"/>
    <n v="56"/>
    <n v="34"/>
    <n v="22"/>
    <n v="8.8000000000000007"/>
    <n v="13.2"/>
    <x v="300"/>
    <n v="0.38823529411764701"/>
    <x v="128"/>
    <n v="0.39285714285714285"/>
    <n v="1.5454545454545454"/>
    <n v="0.6071428571428571"/>
    <n v="3.5062292286049926E-4"/>
    <x v="4"/>
    <x v="3"/>
    <s v="Retail"/>
    <s v="STKEVON"/>
    <n v="63"/>
    <n v="81"/>
    <n v="18"/>
  </r>
  <r>
    <x v="52"/>
    <x v="92"/>
    <x v="0"/>
    <x v="773"/>
    <n v="9.0637752377705825E-5"/>
    <n v="20"/>
    <n v="5"/>
    <n v="15"/>
    <n v="6"/>
    <n v="9"/>
    <x v="64"/>
    <n v="1.8"/>
    <x v="11"/>
    <n v="0.75"/>
    <n v="0.33333333333333331"/>
    <n v="0.25"/>
    <n v="2.3906108376852222E-4"/>
    <x v="3"/>
    <x v="0"/>
    <s v="Retail"/>
    <s v="STKEVON"/>
    <n v="63"/>
    <n v="81"/>
    <n v="18"/>
  </r>
  <r>
    <x v="52"/>
    <x v="393"/>
    <x v="5"/>
    <x v="774"/>
    <n v="8.6105864758820544E-4"/>
    <n v="190"/>
    <n v="100"/>
    <n v="90"/>
    <n v="36"/>
    <n v="54"/>
    <x v="34"/>
    <n v="0.54"/>
    <x v="15"/>
    <n v="0.47368421052631576"/>
    <n v="1.1111111111111112"/>
    <n v="0.52631578947368418"/>
    <n v="1.4343665026111333E-3"/>
    <x v="1"/>
    <x v="5"/>
    <s v="Retail"/>
    <s v="STKEVON"/>
    <n v="63"/>
    <n v="81"/>
    <n v="18"/>
  </r>
  <r>
    <x v="52"/>
    <x v="523"/>
    <x v="3"/>
    <x v="775"/>
    <n v="9.9701527615476414E-5"/>
    <n v="22"/>
    <n v="21"/>
    <n v="1"/>
    <n v="0.4"/>
    <n v="0.6"/>
    <x v="301"/>
    <n v="2.8571428571428571E-2"/>
    <x v="77"/>
    <n v="4.5454545454545456E-2"/>
    <n v="21"/>
    <n v="0.95454545454545459"/>
    <n v="1.5937405584568148E-5"/>
    <x v="4"/>
    <x v="3"/>
    <s v="Retail"/>
    <s v="STKEVON"/>
    <n v="63"/>
    <n v="81"/>
    <n v="18"/>
  </r>
  <r>
    <x v="52"/>
    <x v="441"/>
    <x v="3"/>
    <x v="776"/>
    <n v="9.516963999659112E-5"/>
    <n v="21"/>
    <n v="17.62"/>
    <n v="3.379999999999999"/>
    <n v="1.3519999999999996"/>
    <n v="2.0279999999999996"/>
    <x v="41"/>
    <n v="0.11509648127128261"/>
    <x v="18"/>
    <n v="0.1609523809523809"/>
    <n v="5.2130177514792919"/>
    <n v="0.83904761904761904"/>
    <n v="5.3868430875840324E-5"/>
    <x v="5"/>
    <x v="3"/>
    <s v="Retail"/>
    <s v="STKEVON"/>
    <n v="63"/>
    <n v="81"/>
    <n v="18"/>
  </r>
  <r>
    <x v="52"/>
    <x v="524"/>
    <x v="0"/>
    <x v="777"/>
    <n v="4.5318876188852913E-5"/>
    <n v="10"/>
    <n v="2"/>
    <n v="8"/>
    <n v="3.2"/>
    <n v="4.8"/>
    <x v="0"/>
    <n v="2.4"/>
    <x v="48"/>
    <n v="0.8"/>
    <n v="0.25"/>
    <n v="0.2"/>
    <n v="1.2749924467654519E-4"/>
    <x v="0"/>
    <x v="0"/>
    <s v="Retail"/>
    <s v="STKEVON"/>
    <n v="63"/>
    <n v="81"/>
    <n v="18"/>
  </r>
  <r>
    <x v="52"/>
    <x v="525"/>
    <x v="0"/>
    <x v="778"/>
    <n v="3.1723213332197041E-4"/>
    <n v="70"/>
    <n v="21"/>
    <n v="49"/>
    <n v="19.600000000000001"/>
    <n v="29.4"/>
    <x v="12"/>
    <n v="1.4"/>
    <x v="205"/>
    <n v="0.7"/>
    <n v="0.42857142857142855"/>
    <n v="0.3"/>
    <n v="7.8093287364383926E-4"/>
    <x v="0"/>
    <x v="0"/>
    <s v="Retail"/>
    <s v="STKEVON"/>
    <n v="63"/>
    <n v="81"/>
    <n v="18"/>
  </r>
  <r>
    <x v="52"/>
    <x v="526"/>
    <x v="0"/>
    <x v="779"/>
    <n v="2.7191325713311748E-5"/>
    <n v="6"/>
    <n v="3"/>
    <n v="3"/>
    <n v="1.2000000000000002"/>
    <n v="1.7999999999999998"/>
    <x v="57"/>
    <n v="0.6"/>
    <x v="36"/>
    <n v="0.5"/>
    <n v="1"/>
    <n v="0.5"/>
    <n v="4.7812216753704445E-5"/>
    <x v="0"/>
    <x v="0"/>
    <s v="Retail"/>
    <s v="STKEVON"/>
    <n v="63"/>
    <n v="81"/>
    <n v="18"/>
  </r>
  <r>
    <x v="52"/>
    <x v="527"/>
    <x v="3"/>
    <x v="780"/>
    <n v="1.586160666609852E-4"/>
    <n v="35"/>
    <n v="34"/>
    <n v="1"/>
    <n v="0.4"/>
    <n v="0.6"/>
    <x v="188"/>
    <n v="1.7647058823529412E-2"/>
    <x v="77"/>
    <n v="2.8571428571428571E-2"/>
    <n v="34"/>
    <n v="0.97142857142857142"/>
    <n v="1.5937405584568148E-5"/>
    <x v="5"/>
    <x v="3"/>
    <s v="Retail"/>
    <s v="STKEVON"/>
    <n v="63"/>
    <n v="81"/>
    <n v="18"/>
  </r>
  <r>
    <x v="52"/>
    <x v="528"/>
    <x v="0"/>
    <x v="781"/>
    <n v="2.9457269522754393E-4"/>
    <n v="65"/>
    <n v="0"/>
    <n v="65"/>
    <n v="26"/>
    <n v="39"/>
    <x v="3"/>
    <e v="#DIV/0!"/>
    <x v="191"/>
    <n v="1"/>
    <n v="0"/>
    <n v="0"/>
    <n v="1.0359313629969295E-3"/>
    <x v="0"/>
    <x v="0"/>
    <s v="Retail"/>
    <s v="STKEVON"/>
    <n v="63"/>
    <n v="81"/>
    <n v="18"/>
  </r>
  <r>
    <x v="52"/>
    <x v="92"/>
    <x v="0"/>
    <x v="782"/>
    <n v="1.8127550475541165E-4"/>
    <n v="40"/>
    <n v="14"/>
    <n v="26"/>
    <n v="10.4"/>
    <n v="15.6"/>
    <x v="244"/>
    <n v="1.1142857142857143"/>
    <x v="192"/>
    <n v="0.65"/>
    <n v="0.53846153846153844"/>
    <n v="0.35"/>
    <n v="4.1437254519877185E-4"/>
    <x v="0"/>
    <x v="0"/>
    <s v="Retail"/>
    <s v="STKEVON"/>
    <n v="63"/>
    <n v="81"/>
    <n v="18"/>
  </r>
  <r>
    <x v="52"/>
    <x v="529"/>
    <x v="3"/>
    <x v="783"/>
    <n v="8.3839920949377897E-5"/>
    <n v="18.5"/>
    <n v="14.8"/>
    <n v="3.6999999999999993"/>
    <n v="1.4799999999999998"/>
    <n v="2.2199999999999998"/>
    <x v="302"/>
    <n v="0.14999999999999997"/>
    <x v="206"/>
    <n v="0.19999999999999996"/>
    <n v="4.0000000000000009"/>
    <n v="0.8"/>
    <n v="5.8968400662902136E-5"/>
    <x v="4"/>
    <x v="3"/>
    <s v="Retail"/>
    <s v="STKEVON"/>
    <n v="63"/>
    <n v="81"/>
    <n v="18"/>
  </r>
  <r>
    <x v="52"/>
    <x v="530"/>
    <x v="3"/>
    <x v="784"/>
    <n v="7.0697446854610553E-4"/>
    <n v="156"/>
    <n v="141"/>
    <n v="15"/>
    <n v="6"/>
    <n v="9"/>
    <x v="303"/>
    <n v="6.3829787234042548E-2"/>
    <x v="11"/>
    <n v="9.6153846153846159E-2"/>
    <n v="9.4"/>
    <n v="0.90384615384615385"/>
    <n v="2.3906108376852222E-4"/>
    <x v="4"/>
    <x v="3"/>
    <s v="Retail"/>
    <s v="STKEVON"/>
    <n v="63"/>
    <n v="81"/>
    <n v="18"/>
  </r>
  <r>
    <x v="52"/>
    <x v="531"/>
    <x v="3"/>
    <x v="785"/>
    <n v="8.2933543425600838E-4"/>
    <n v="183"/>
    <n v="155.4"/>
    <n v="27.599999999999994"/>
    <n v="11.04"/>
    <n v="16.559999999999995"/>
    <x v="304"/>
    <n v="0.10656370656370653"/>
    <x v="207"/>
    <n v="0.1508196721311475"/>
    <n v="5.6304347826086971"/>
    <n v="0.84918032786885245"/>
    <n v="4.3987239413408079E-4"/>
    <x v="4"/>
    <x v="3"/>
    <s v="Retail"/>
    <s v="STKEVON"/>
    <n v="63"/>
    <n v="81"/>
    <n v="18"/>
  </r>
  <r>
    <x v="52"/>
    <x v="532"/>
    <x v="3"/>
    <x v="786"/>
    <n v="5.4382651426623495E-5"/>
    <n v="12"/>
    <n v="9.1999999999999993"/>
    <n v="2.8000000000000007"/>
    <n v="1.1200000000000003"/>
    <n v="1.6800000000000004"/>
    <x v="305"/>
    <n v="0.18260869565217397"/>
    <x v="208"/>
    <n v="0.23333333333333339"/>
    <n v="3.2857142857142847"/>
    <n v="0.76666666666666661"/>
    <n v="4.4624735636790827E-5"/>
    <x v="9"/>
    <x v="3"/>
    <s v="Retail"/>
    <s v="STKEVON"/>
    <n v="63"/>
    <n v="81"/>
    <n v="18"/>
  </r>
  <r>
    <x v="52"/>
    <x v="533"/>
    <x v="3"/>
    <x v="787"/>
    <n v="1.4502040380432932E-4"/>
    <n v="32"/>
    <n v="28.2"/>
    <n v="3.8000000000000007"/>
    <n v="1.5200000000000005"/>
    <n v="2.2800000000000002"/>
    <x v="306"/>
    <n v="8.085106382978724E-2"/>
    <x v="209"/>
    <n v="0.11875000000000002"/>
    <n v="7.421052631578946"/>
    <n v="0.88124999999999998"/>
    <n v="6.0562141221358975E-5"/>
    <x v="7"/>
    <x v="3"/>
    <s v="Retail"/>
    <s v="STKEVON"/>
    <n v="63"/>
    <n v="81"/>
    <n v="18"/>
  </r>
  <r>
    <x v="52"/>
    <x v="388"/>
    <x v="0"/>
    <x v="788"/>
    <n v="4.5318876188852913E-5"/>
    <n v="10"/>
    <n v="4"/>
    <n v="6"/>
    <n v="2.4000000000000004"/>
    <n v="3.5999999999999996"/>
    <x v="2"/>
    <n v="0.89999999999999991"/>
    <x v="116"/>
    <n v="0.6"/>
    <n v="0.66666666666666663"/>
    <n v="0.4"/>
    <n v="9.5624433507408889E-5"/>
    <x v="0"/>
    <x v="0"/>
    <s v="Retail"/>
    <s v="STKEVON"/>
    <n v="63"/>
    <n v="81"/>
    <n v="18"/>
  </r>
  <r>
    <x v="52"/>
    <x v="534"/>
    <x v="2"/>
    <x v="789"/>
    <n v="2.2659438094426457E-4"/>
    <n v="50"/>
    <n v="10"/>
    <n v="40"/>
    <n v="16"/>
    <n v="24"/>
    <x v="0"/>
    <n v="2.4"/>
    <x v="72"/>
    <n v="0.8"/>
    <n v="0.25"/>
    <n v="0.2"/>
    <n v="6.3749622338272593E-4"/>
    <x v="15"/>
    <x v="2"/>
    <s v="Retail"/>
    <s v="STKYOSEF"/>
    <n v="63"/>
    <n v="81"/>
    <n v="18"/>
  </r>
  <r>
    <x v="52"/>
    <x v="535"/>
    <x v="0"/>
    <x v="790"/>
    <n v="4.5318876188852913E-5"/>
    <n v="10"/>
    <n v="4"/>
    <n v="6"/>
    <n v="2.4000000000000004"/>
    <n v="3.5999999999999996"/>
    <x v="2"/>
    <n v="0.89999999999999991"/>
    <x v="116"/>
    <n v="0.6"/>
    <n v="0.66666666666666663"/>
    <n v="0.4"/>
    <n v="9.5624433507408889E-5"/>
    <x v="0"/>
    <x v="0"/>
    <s v="Retail"/>
    <s v="STKEVON"/>
    <n v="63"/>
    <n v="81"/>
    <n v="18"/>
  </r>
  <r>
    <x v="52"/>
    <x v="536"/>
    <x v="2"/>
    <x v="791"/>
    <n v="2.2659438094426457E-4"/>
    <n v="50"/>
    <n v="15"/>
    <n v="35"/>
    <n v="14"/>
    <n v="21"/>
    <x v="12"/>
    <n v="1.4"/>
    <x v="76"/>
    <n v="0.7"/>
    <n v="0.42857142857142855"/>
    <n v="0.3"/>
    <n v="5.5780919545988519E-4"/>
    <x v="3"/>
    <x v="2"/>
    <s v="Retail"/>
    <s v="STKYOSEF"/>
    <n v="63"/>
    <n v="81"/>
    <n v="18"/>
  </r>
  <r>
    <x v="52"/>
    <x v="403"/>
    <x v="3"/>
    <x v="792"/>
    <n v="2.4925381903869104E-4"/>
    <n v="55"/>
    <n v="47.52"/>
    <n v="7.4799999999999969"/>
    <n v="2.9919999999999991"/>
    <n v="4.4879999999999978"/>
    <x v="307"/>
    <n v="9.4444444444444386E-2"/>
    <x v="210"/>
    <n v="0.13599999999999995"/>
    <n v="6.3529411764705914"/>
    <n v="0.8640000000000001"/>
    <n v="1.1921179377256969E-4"/>
    <x v="5"/>
    <x v="3"/>
    <s v="Retail"/>
    <s v="STKEVON"/>
    <n v="63"/>
    <n v="81"/>
    <n v="18"/>
  </r>
  <r>
    <x v="52"/>
    <x v="537"/>
    <x v="5"/>
    <x v="793"/>
    <n v="6.5712370473836731E-3"/>
    <n v="1450"/>
    <n v="1299"/>
    <n v="151"/>
    <n v="60.400000000000006"/>
    <n v="90.6"/>
    <x v="308"/>
    <n v="6.9745958429561203E-2"/>
    <x v="145"/>
    <n v="0.10413793103448275"/>
    <n v="8.6026490066225172"/>
    <n v="0.89586206896551723"/>
    <n v="2.4065482432697903E-3"/>
    <x v="1"/>
    <x v="5"/>
    <s v="Retail"/>
    <s v="STKEVON"/>
    <n v="63"/>
    <n v="81"/>
    <n v="18"/>
  </r>
  <r>
    <x v="52"/>
    <x v="538"/>
    <x v="3"/>
    <x v="794"/>
    <n v="1.2689285332878817E-4"/>
    <n v="28"/>
    <n v="15.6"/>
    <n v="12.4"/>
    <n v="4.9600000000000009"/>
    <n v="7.4399999999999995"/>
    <x v="309"/>
    <n v="0.47692307692307689"/>
    <x v="211"/>
    <n v="0.44285714285714289"/>
    <n v="1.2580645161290323"/>
    <n v="0.55714285714285716"/>
    <n v="1.9762382924864503E-4"/>
    <x v="9"/>
    <x v="3"/>
    <s v="Retail"/>
    <s v="STKEVON"/>
    <n v="63"/>
    <n v="81"/>
    <n v="18"/>
  </r>
  <r>
    <x v="52"/>
    <x v="539"/>
    <x v="3"/>
    <x v="795"/>
    <n v="1.8127550475541166E-3"/>
    <n v="400"/>
    <n v="355"/>
    <n v="45"/>
    <n v="18"/>
    <n v="27"/>
    <x v="310"/>
    <n v="7.605633802816901E-2"/>
    <x v="114"/>
    <n v="0.1125"/>
    <n v="7.8888888888888893"/>
    <n v="0.88749999999999996"/>
    <n v="7.1718325130556667E-4"/>
    <x v="7"/>
    <x v="3"/>
    <s v="Retail"/>
    <s v="STKEVON"/>
    <n v="63"/>
    <n v="81"/>
    <n v="18"/>
  </r>
  <r>
    <x v="52"/>
    <x v="540"/>
    <x v="0"/>
    <x v="796"/>
    <n v="6.7978314283279379E-5"/>
    <n v="15"/>
    <n v="5"/>
    <n v="10"/>
    <n v="4"/>
    <n v="6"/>
    <x v="77"/>
    <n v="1.2"/>
    <x v="50"/>
    <n v="0.66666666666666663"/>
    <n v="0.5"/>
    <n v="0.33333333333333331"/>
    <n v="1.5937405584568148E-4"/>
    <x v="0"/>
    <x v="0"/>
    <s v="Retail"/>
    <s v="STKEVON"/>
    <n v="63"/>
    <n v="81"/>
    <n v="18"/>
  </r>
  <r>
    <x v="52"/>
    <x v="224"/>
    <x v="0"/>
    <x v="797"/>
    <n v="9.516963999659112E-5"/>
    <n v="21"/>
    <n v="17.62"/>
    <n v="3.379999999999999"/>
    <n v="1.3519999999999996"/>
    <n v="2.0279999999999996"/>
    <x v="41"/>
    <n v="0.11509648127128261"/>
    <x v="18"/>
    <n v="0.1609523809523809"/>
    <n v="5.2130177514792919"/>
    <n v="0.83904761904761904"/>
    <n v="5.3868430875840324E-5"/>
    <x v="0"/>
    <x v="0"/>
    <s v="Retail"/>
    <s v="STKEVON"/>
    <n v="63"/>
    <n v="81"/>
    <n v="18"/>
  </r>
  <r>
    <x v="52"/>
    <x v="381"/>
    <x v="2"/>
    <x v="798"/>
    <n v="5.2116707617180856E-4"/>
    <n v="115"/>
    <n v="0"/>
    <n v="115"/>
    <n v="46"/>
    <n v="69"/>
    <x v="3"/>
    <e v="#DIV/0!"/>
    <x v="212"/>
    <n v="1"/>
    <n v="0"/>
    <n v="0"/>
    <n v="1.8328016422253369E-3"/>
    <x v="1"/>
    <x v="2"/>
    <s v="Retail"/>
    <s v="STKYOSEF"/>
    <n v="63"/>
    <n v="81"/>
    <n v="18"/>
  </r>
  <r>
    <x v="52"/>
    <x v="541"/>
    <x v="5"/>
    <x v="799"/>
    <n v="1.8127550475541166E-3"/>
    <n v="400"/>
    <n v="330"/>
    <n v="70"/>
    <n v="28"/>
    <n v="42"/>
    <x v="311"/>
    <n v="0.12727272727272726"/>
    <x v="46"/>
    <n v="0.17499999999999999"/>
    <n v="4.7142857142857144"/>
    <n v="0.82499999999999996"/>
    <n v="1.1156183909197704E-3"/>
    <x v="1"/>
    <x v="5"/>
    <s v="Retail"/>
    <s v="STKEVON"/>
    <n v="63"/>
    <n v="81"/>
    <n v="18"/>
  </r>
  <r>
    <x v="52"/>
    <x v="542"/>
    <x v="0"/>
    <x v="800"/>
    <n v="1.8127550475541165E-4"/>
    <n v="40"/>
    <n v="10"/>
    <n v="30"/>
    <n v="12"/>
    <n v="18"/>
    <x v="64"/>
    <n v="1.8"/>
    <x v="53"/>
    <n v="0.75"/>
    <n v="0.33333333333333331"/>
    <n v="0.25"/>
    <n v="4.7812216753704445E-4"/>
    <x v="0"/>
    <x v="0"/>
    <s v="Retail"/>
    <s v="STKEVON"/>
    <n v="63"/>
    <n v="81"/>
    <n v="18"/>
  </r>
  <r>
    <x v="52"/>
    <x v="219"/>
    <x v="0"/>
    <x v="801"/>
    <n v="4.5318876188852913E-5"/>
    <n v="10"/>
    <n v="2"/>
    <n v="8"/>
    <n v="3.2"/>
    <n v="4.8"/>
    <x v="0"/>
    <n v="2.4"/>
    <x v="48"/>
    <n v="0.8"/>
    <n v="0.25"/>
    <n v="0.2"/>
    <n v="1.2749924467654519E-4"/>
    <x v="0"/>
    <x v="0"/>
    <s v="Retail"/>
    <s v="STKEVON"/>
    <n v="63"/>
    <n v="81"/>
    <n v="18"/>
  </r>
  <r>
    <x v="52"/>
    <x v="199"/>
    <x v="0"/>
    <x v="802"/>
    <n v="6.7978314283279379E-5"/>
    <n v="15"/>
    <n v="8"/>
    <n v="7"/>
    <n v="2.8000000000000003"/>
    <n v="4.1999999999999993"/>
    <x v="246"/>
    <n v="0.52499999999999991"/>
    <x v="12"/>
    <n v="0.46666666666666667"/>
    <n v="1.1428571428571428"/>
    <n v="0.53333333333333333"/>
    <n v="1.1156183909197704E-4"/>
    <x v="0"/>
    <x v="0"/>
    <s v="Retail"/>
    <s v="STKEVON"/>
    <n v="63"/>
    <n v="81"/>
    <n v="18"/>
  </r>
  <r>
    <x v="53"/>
    <x v="287"/>
    <x v="1"/>
    <x v="803"/>
    <n v="9.0637752377705825E-6"/>
    <n v="2"/>
    <n v="0"/>
    <n v="2"/>
    <n v="0.8"/>
    <n v="1.2"/>
    <x v="3"/>
    <e v="#DIV/0!"/>
    <x v="66"/>
    <n v="1"/>
    <n v="0"/>
    <n v="0"/>
    <n v="3.1874811169136296E-5"/>
    <x v="2"/>
    <x v="1"/>
    <s v="Retail"/>
    <s v="STKEVON"/>
    <n v="57"/>
    <n v="73"/>
    <n v="16"/>
  </r>
  <r>
    <x v="53"/>
    <x v="543"/>
    <x v="0"/>
    <x v="804"/>
    <n v="1.8127550475541165E-4"/>
    <n v="40"/>
    <n v="15"/>
    <n v="25"/>
    <n v="10"/>
    <n v="15"/>
    <x v="91"/>
    <n v="1"/>
    <x v="32"/>
    <n v="0.625"/>
    <n v="0.6"/>
    <n v="0.375"/>
    <n v="3.9843513961420371E-4"/>
    <x v="0"/>
    <x v="0"/>
    <s v="Retail"/>
    <s v="STKEVON"/>
    <n v="57"/>
    <n v="73"/>
    <n v="16"/>
  </r>
  <r>
    <x v="53"/>
    <x v="544"/>
    <x v="3"/>
    <x v="805"/>
    <n v="3.9880611046190566E-4"/>
    <n v="88"/>
    <n v="74.52"/>
    <n v="13.480000000000004"/>
    <n v="5.3920000000000021"/>
    <n v="8.088000000000001"/>
    <x v="225"/>
    <n v="0.10853462157809986"/>
    <x v="173"/>
    <n v="0.15318181818181822"/>
    <n v="5.5281899109792265"/>
    <n v="0.8468181818181818"/>
    <n v="2.1483622727997871E-4"/>
    <x v="5"/>
    <x v="3"/>
    <s v="Retail"/>
    <s v="STKEVON"/>
    <n v="57"/>
    <n v="73"/>
    <n v="16"/>
  </r>
  <r>
    <x v="53"/>
    <x v="545"/>
    <x v="3"/>
    <x v="806"/>
    <n v="9.0637752377705828E-4"/>
    <n v="200"/>
    <n v="172.05"/>
    <n v="27.949999999999989"/>
    <n v="11.179999999999996"/>
    <n v="16.769999999999992"/>
    <x v="312"/>
    <n v="9.747166521360065E-2"/>
    <x v="213"/>
    <n v="0.13974999999999993"/>
    <n v="6.1556350626118101"/>
    <n v="0.86025000000000007"/>
    <n v="4.4545048608867957E-4"/>
    <x v="5"/>
    <x v="3"/>
    <s v="Retail"/>
    <s v="STKEVON"/>
    <n v="57"/>
    <n v="73"/>
    <n v="16"/>
  </r>
  <r>
    <x v="53"/>
    <x v="223"/>
    <x v="3"/>
    <x v="807"/>
    <n v="1.586160666609852E-4"/>
    <n v="35"/>
    <n v="30.52"/>
    <n v="4.4800000000000004"/>
    <n v="1.7920000000000003"/>
    <n v="2.6880000000000002"/>
    <x v="175"/>
    <n v="8.8073394495412849E-2"/>
    <x v="119"/>
    <n v="0.128"/>
    <n v="6.8124999999999991"/>
    <n v="0.872"/>
    <n v="7.1399577018865304E-5"/>
    <x v="5"/>
    <x v="3"/>
    <s v="Retail"/>
    <s v="STKEVON"/>
    <n v="57"/>
    <n v="73"/>
    <n v="16"/>
  </r>
  <r>
    <x v="53"/>
    <x v="466"/>
    <x v="0"/>
    <x v="808"/>
    <n v="4.5318876188852913E-5"/>
    <n v="10"/>
    <n v="2"/>
    <n v="8"/>
    <n v="3.2"/>
    <n v="4.8"/>
    <x v="0"/>
    <n v="2.4"/>
    <x v="48"/>
    <n v="0.8"/>
    <n v="0.25"/>
    <n v="0.2"/>
    <n v="1.2749924467654519E-4"/>
    <x v="0"/>
    <x v="0"/>
    <s v="Retail"/>
    <s v="STKEVON"/>
    <n v="57"/>
    <n v="73"/>
    <n v="16"/>
  </r>
  <r>
    <x v="53"/>
    <x v="546"/>
    <x v="3"/>
    <x v="809"/>
    <n v="2.0846683046872342E-4"/>
    <n v="46"/>
    <n v="42"/>
    <n v="4"/>
    <n v="1.6"/>
    <n v="2.4"/>
    <x v="83"/>
    <n v="5.7142857142857141E-2"/>
    <x v="21"/>
    <n v="8.6956521739130432E-2"/>
    <n v="10.5"/>
    <n v="0.91304347826086951"/>
    <n v="6.3749622338272593E-5"/>
    <x v="4"/>
    <x v="3"/>
    <s v="Retail"/>
    <s v="STKEVON"/>
    <n v="57"/>
    <n v="73"/>
    <n v="16"/>
  </r>
  <r>
    <x v="53"/>
    <x v="547"/>
    <x v="1"/>
    <x v="810"/>
    <n v="1.3595662856655876E-4"/>
    <n v="30"/>
    <n v="0"/>
    <n v="30"/>
    <n v="12"/>
    <n v="18"/>
    <x v="3"/>
    <e v="#DIV/0!"/>
    <x v="53"/>
    <n v="1"/>
    <n v="0"/>
    <n v="0"/>
    <n v="4.7812216753704445E-4"/>
    <x v="2"/>
    <x v="1"/>
    <s v="Retail"/>
    <s v="STKEVON"/>
    <n v="57"/>
    <n v="73"/>
    <n v="16"/>
  </r>
  <r>
    <x v="53"/>
    <x v="548"/>
    <x v="4"/>
    <x v="811"/>
    <n v="5.9820916569285846E-3"/>
    <n v="1320"/>
    <n v="1209"/>
    <n v="111"/>
    <n v="44.400000000000006"/>
    <n v="66.599999999999994"/>
    <x v="313"/>
    <n v="5.5086848635235726E-2"/>
    <x v="214"/>
    <n v="8.4090909090909091E-2"/>
    <n v="10.891891891891891"/>
    <n v="0.91590909090909089"/>
    <n v="1.7690520198870643E-3"/>
    <x v="1"/>
    <x v="4"/>
    <s v="Retail"/>
    <s v="STKEVON"/>
    <n v="57"/>
    <n v="73"/>
    <n v="16"/>
  </r>
  <r>
    <x v="53"/>
    <x v="549"/>
    <x v="3"/>
    <x v="812"/>
    <n v="2.129987180876087E-3"/>
    <n v="470"/>
    <n v="450"/>
    <n v="20"/>
    <n v="8"/>
    <n v="12"/>
    <x v="314"/>
    <n v="2.6666666666666668E-2"/>
    <x v="0"/>
    <n v="4.2553191489361701E-2"/>
    <n v="22.5"/>
    <n v="0.95744680851063835"/>
    <n v="3.1874811169136296E-4"/>
    <x v="4"/>
    <x v="3"/>
    <s v="Retail"/>
    <s v="STKEVON"/>
    <n v="57"/>
    <n v="73"/>
    <n v="16"/>
  </r>
  <r>
    <x v="53"/>
    <x v="37"/>
    <x v="3"/>
    <x v="813"/>
    <n v="1.4502040380432932E-3"/>
    <n v="320"/>
    <n v="276"/>
    <n v="44"/>
    <n v="17.600000000000001"/>
    <n v="26.4"/>
    <x v="315"/>
    <n v="9.5652173913043467E-2"/>
    <x v="215"/>
    <n v="0.13750000000000001"/>
    <n v="6.2727272727272725"/>
    <n v="0.86250000000000004"/>
    <n v="7.0124584572099852E-4"/>
    <x v="4"/>
    <x v="3"/>
    <s v="Retail"/>
    <s v="STKEVON"/>
    <n v="57"/>
    <n v="73"/>
    <n v="16"/>
  </r>
  <r>
    <x v="53"/>
    <x v="550"/>
    <x v="5"/>
    <x v="814"/>
    <n v="9.0637752377705828E-4"/>
    <n v="200"/>
    <n v="120"/>
    <n v="80"/>
    <n v="32"/>
    <n v="48"/>
    <x v="5"/>
    <n v="0.4"/>
    <x v="30"/>
    <n v="0.4"/>
    <n v="1.5"/>
    <n v="0.6"/>
    <n v="1.2749924467654519E-3"/>
    <x v="1"/>
    <x v="5"/>
    <s v="Retail"/>
    <s v="STKEVON"/>
    <n v="57"/>
    <n v="73"/>
    <n v="16"/>
  </r>
  <r>
    <x v="53"/>
    <x v="551"/>
    <x v="3"/>
    <x v="815"/>
    <n v="8.3839920949377897E-5"/>
    <n v="18.5"/>
    <n v="16"/>
    <n v="2.5"/>
    <n v="1"/>
    <n v="1.5"/>
    <x v="109"/>
    <n v="9.375E-2"/>
    <x v="97"/>
    <n v="0.13513513513513514"/>
    <n v="6.4"/>
    <n v="0.86486486486486491"/>
    <n v="3.9843513961420371E-5"/>
    <x v="4"/>
    <x v="3"/>
    <s v="Retail"/>
    <s v="STKEVON"/>
    <n v="57"/>
    <n v="73"/>
    <n v="16"/>
  </r>
  <r>
    <x v="53"/>
    <x v="552"/>
    <x v="0"/>
    <x v="816"/>
    <n v="4.5318876188852913E-5"/>
    <n v="10"/>
    <n v="2"/>
    <n v="8"/>
    <n v="3.2"/>
    <n v="4.8"/>
    <x v="0"/>
    <n v="2.4"/>
    <x v="48"/>
    <n v="0.8"/>
    <n v="0.25"/>
    <n v="0.2"/>
    <n v="1.2749924467654519E-4"/>
    <x v="0"/>
    <x v="0"/>
    <s v="Retail"/>
    <s v="STKEVON"/>
    <n v="57"/>
    <n v="73"/>
    <n v="16"/>
  </r>
  <r>
    <x v="53"/>
    <x v="553"/>
    <x v="3"/>
    <x v="817"/>
    <n v="4.5318876188852914E-4"/>
    <n v="100"/>
    <n v="42"/>
    <n v="56"/>
    <n v="22.400000000000002"/>
    <n v="33.599999999999994"/>
    <x v="316"/>
    <n v="0.79999999999999982"/>
    <x v="216"/>
    <n v="0.56000000000000005"/>
    <n v="0.75"/>
    <n v="0.42"/>
    <n v="8.924947127358163E-4"/>
    <x v="9"/>
    <x v="3"/>
    <s v="Retail"/>
    <s v="STKEVON"/>
    <n v="57"/>
    <n v="73"/>
    <n v="16"/>
  </r>
  <r>
    <x v="53"/>
    <x v="554"/>
    <x v="3"/>
    <x v="818"/>
    <n v="1.1420356799590934E-3"/>
    <n v="252"/>
    <n v="228"/>
    <n v="24"/>
    <n v="9.6000000000000014"/>
    <n v="14.399999999999999"/>
    <x v="98"/>
    <n v="6.3157894736842093E-2"/>
    <x v="96"/>
    <n v="9.5238095238095233E-2"/>
    <n v="9.5"/>
    <n v="0.90476190476190477"/>
    <n v="3.8249773402963556E-4"/>
    <x v="7"/>
    <x v="3"/>
    <s v="Retail"/>
    <s v="STKEVON"/>
    <n v="57"/>
    <n v="73"/>
    <n v="16"/>
  </r>
  <r>
    <x v="53"/>
    <x v="466"/>
    <x v="0"/>
    <x v="819"/>
    <n v="9.0637752377705825E-5"/>
    <n v="20"/>
    <n v="6"/>
    <n v="14"/>
    <n v="5.6000000000000005"/>
    <n v="8.3999999999999986"/>
    <x v="12"/>
    <n v="1.3999999999999997"/>
    <x v="60"/>
    <n v="0.7"/>
    <n v="0.42857142857142855"/>
    <n v="0.3"/>
    <n v="2.2312367818395407E-4"/>
    <x v="0"/>
    <x v="0"/>
    <s v="Retail"/>
    <s v="STKEVON"/>
    <n v="57"/>
    <n v="73"/>
    <n v="16"/>
  </r>
  <r>
    <x v="53"/>
    <x v="555"/>
    <x v="4"/>
    <x v="820"/>
    <n v="5.3023085140957915E-3"/>
    <n v="1170"/>
    <n v="1099"/>
    <n v="71"/>
    <n v="28.400000000000002"/>
    <n v="42.599999999999994"/>
    <x v="317"/>
    <n v="3.8762511373976336E-2"/>
    <x v="217"/>
    <n v="6.0683760683760683E-2"/>
    <n v="15.47887323943662"/>
    <n v="0.93931623931623931"/>
    <n v="1.1315557965043384E-3"/>
    <x v="21"/>
    <x v="4"/>
    <s v="Retail"/>
    <s v="STKEVON"/>
    <n v="57"/>
    <n v="73"/>
    <n v="16"/>
  </r>
  <r>
    <x v="54"/>
    <x v="509"/>
    <x v="2"/>
    <x v="821"/>
    <n v="1.8127550475541165E-4"/>
    <n v="40"/>
    <n v="0"/>
    <n v="40"/>
    <n v="16"/>
    <n v="24"/>
    <x v="3"/>
    <e v="#DIV/0!"/>
    <x v="72"/>
    <n v="1"/>
    <n v="0"/>
    <n v="0"/>
    <n v="6.3749622338272593E-4"/>
    <x v="21"/>
    <x v="2"/>
    <s v="Retail"/>
    <s v="STKEVON"/>
    <n v="52"/>
    <n v="63"/>
    <n v="11"/>
  </r>
  <r>
    <x v="54"/>
    <x v="509"/>
    <x v="2"/>
    <x v="822"/>
    <n v="1.8127550475541165E-4"/>
    <n v="40"/>
    <n v="0"/>
    <n v="40"/>
    <n v="16"/>
    <n v="24"/>
    <x v="3"/>
    <e v="#DIV/0!"/>
    <x v="72"/>
    <n v="1"/>
    <n v="0"/>
    <n v="0"/>
    <n v="6.3749622338272593E-4"/>
    <x v="21"/>
    <x v="2"/>
    <s v="Retail"/>
    <s v="STKYOSEF"/>
    <n v="52"/>
    <n v="63"/>
    <n v="11"/>
  </r>
  <r>
    <x v="54"/>
    <x v="510"/>
    <x v="0"/>
    <x v="823"/>
    <n v="6.7978314283279379E-5"/>
    <n v="15"/>
    <n v="4"/>
    <n v="11"/>
    <n v="4.4000000000000004"/>
    <n v="6.6"/>
    <x v="149"/>
    <n v="1.65"/>
    <x v="130"/>
    <n v="0.73333333333333328"/>
    <n v="0.36363636363636365"/>
    <n v="0.26666666666666666"/>
    <n v="1.7531146143024963E-4"/>
    <x v="3"/>
    <x v="0"/>
    <s v="Retail"/>
    <s v="STKEVON"/>
    <n v="52"/>
    <n v="63"/>
    <n v="11"/>
  </r>
  <r>
    <x v="54"/>
    <x v="511"/>
    <x v="5"/>
    <x v="824"/>
    <n v="2.7191325713311751E-3"/>
    <n v="600"/>
    <n v="500"/>
    <n v="100"/>
    <n v="40"/>
    <n v="60"/>
    <x v="199"/>
    <n v="0.12"/>
    <x v="33"/>
    <n v="0.16666666666666666"/>
    <n v="5"/>
    <n v="0.83333333333333337"/>
    <n v="1.5937405584568148E-3"/>
    <x v="1"/>
    <x v="5"/>
    <s v="Retail"/>
    <s v="STKEVON"/>
    <n v="52"/>
    <n v="63"/>
    <n v="11"/>
  </r>
  <r>
    <x v="54"/>
    <x v="512"/>
    <x v="0"/>
    <x v="825"/>
    <n v="2.2659438094426456E-5"/>
    <n v="5"/>
    <n v="2"/>
    <n v="3"/>
    <n v="1.2000000000000002"/>
    <n v="1.7999999999999998"/>
    <x v="2"/>
    <n v="0.89999999999999991"/>
    <x v="36"/>
    <n v="0.6"/>
    <n v="0.66666666666666663"/>
    <n v="0.4"/>
    <n v="4.7812216753704445E-5"/>
    <x v="0"/>
    <x v="0"/>
    <s v="Retail"/>
    <s v="STKEVON"/>
    <n v="52"/>
    <n v="63"/>
    <n v="11"/>
  </r>
  <r>
    <x v="54"/>
    <x v="513"/>
    <x v="0"/>
    <x v="826"/>
    <n v="3.625510095108233E-4"/>
    <n v="80"/>
    <n v="20"/>
    <n v="60"/>
    <n v="24"/>
    <n v="36"/>
    <x v="64"/>
    <n v="1.8"/>
    <x v="4"/>
    <n v="0.75"/>
    <n v="0.33333333333333331"/>
    <n v="0.25"/>
    <n v="9.5624433507408889E-4"/>
    <x v="3"/>
    <x v="0"/>
    <s v="Retail"/>
    <s v="STKEVON"/>
    <n v="52"/>
    <n v="63"/>
    <n v="11"/>
  </r>
  <r>
    <x v="54"/>
    <x v="514"/>
    <x v="3"/>
    <x v="827"/>
    <n v="6.5259181711948199E-4"/>
    <n v="144"/>
    <n v="132"/>
    <n v="12"/>
    <n v="4.8000000000000007"/>
    <n v="7.1999999999999993"/>
    <x v="183"/>
    <n v="5.4545454545454543E-2"/>
    <x v="14"/>
    <n v="8.3333333333333329E-2"/>
    <n v="11"/>
    <n v="0.91666666666666663"/>
    <n v="1.9124886701481778E-4"/>
    <x v="4"/>
    <x v="3"/>
    <s v="Retail"/>
    <s v="STKEVON"/>
    <n v="52"/>
    <n v="63"/>
    <n v="11"/>
  </r>
  <r>
    <x v="54"/>
    <x v="515"/>
    <x v="3"/>
    <x v="828"/>
    <n v="1.4048851618544403E-4"/>
    <n v="31"/>
    <n v="26.52"/>
    <n v="4.4800000000000004"/>
    <n v="1.7920000000000003"/>
    <n v="2.6880000000000002"/>
    <x v="134"/>
    <n v="0.10135746606334843"/>
    <x v="119"/>
    <n v="0.14451612903225808"/>
    <n v="5.9196428571428568"/>
    <n v="0.85548387096774192"/>
    <n v="7.1399577018865304E-5"/>
    <x v="5"/>
    <x v="3"/>
    <s v="Retail"/>
    <s v="STKEVON"/>
    <n v="52"/>
    <n v="63"/>
    <n v="11"/>
  </r>
  <r>
    <x v="54"/>
    <x v="516"/>
    <x v="3"/>
    <x v="829"/>
    <n v="3.9880611046190566E-4"/>
    <n v="88"/>
    <n v="74.52"/>
    <n v="13.480000000000004"/>
    <n v="5.3920000000000021"/>
    <n v="8.088000000000001"/>
    <x v="225"/>
    <n v="0.10853462157809986"/>
    <x v="173"/>
    <n v="0.15318181818181822"/>
    <n v="5.5281899109792265"/>
    <n v="0.8468181818181818"/>
    <n v="2.1483622727997871E-4"/>
    <x v="5"/>
    <x v="3"/>
    <s v="Retail"/>
    <s v="STKEVON"/>
    <n v="52"/>
    <n v="63"/>
    <n v="11"/>
  </r>
  <r>
    <x v="54"/>
    <x v="80"/>
    <x v="1"/>
    <x v="830"/>
    <n v="1.3595662856655876E-4"/>
    <n v="30"/>
    <n v="0"/>
    <n v="30"/>
    <n v="12"/>
    <n v="18"/>
    <x v="3"/>
    <e v="#DIV/0!"/>
    <x v="53"/>
    <n v="1"/>
    <n v="0"/>
    <n v="0"/>
    <n v="4.7812216753704445E-4"/>
    <x v="2"/>
    <x v="1"/>
    <s v="Retail"/>
    <s v="STKYOSEF"/>
    <n v="52"/>
    <n v="63"/>
    <n v="11"/>
  </r>
  <r>
    <x v="54"/>
    <x v="517"/>
    <x v="3"/>
    <x v="831"/>
    <n v="2.8550891998977335E-4"/>
    <n v="63"/>
    <n v="47.52"/>
    <n v="15.479999999999997"/>
    <n v="6.1919999999999993"/>
    <n v="9.2879999999999967"/>
    <x v="50"/>
    <n v="0.19545454545454538"/>
    <x v="49"/>
    <n v="0.24571428571428566"/>
    <n v="3.0697674418604661"/>
    <n v="0.75428571428571434"/>
    <n v="2.4671103844911487E-4"/>
    <x v="5"/>
    <x v="3"/>
    <s v="Retail"/>
    <s v="STKEVON"/>
    <n v="52"/>
    <n v="63"/>
    <n v="11"/>
  </r>
  <r>
    <x v="54"/>
    <x v="518"/>
    <x v="1"/>
    <x v="832"/>
    <n v="9.0637752377705825E-5"/>
    <n v="20"/>
    <n v="0"/>
    <n v="20"/>
    <n v="8"/>
    <n v="12"/>
    <x v="3"/>
    <e v="#DIV/0!"/>
    <x v="0"/>
    <n v="1"/>
    <n v="0"/>
    <n v="0"/>
    <n v="3.1874811169136296E-4"/>
    <x v="2"/>
    <x v="1"/>
    <s v="Retail"/>
    <s v="STKYOSEF"/>
    <n v="52"/>
    <n v="63"/>
    <n v="11"/>
  </r>
  <r>
    <x v="54"/>
    <x v="417"/>
    <x v="3"/>
    <x v="833"/>
    <n v="3.1723213332197041E-4"/>
    <n v="70"/>
    <n v="53.52"/>
    <n v="16.479999999999997"/>
    <n v="6.5919999999999987"/>
    <n v="9.8879999999999981"/>
    <x v="219"/>
    <n v="0.18475336322869951"/>
    <x v="171"/>
    <n v="0.23542857142857138"/>
    <n v="3.2475728155339816"/>
    <n v="0.76457142857142857"/>
    <n v="2.6264844403368302E-4"/>
    <x v="5"/>
    <x v="3"/>
    <s v="Retail"/>
    <s v="STKEVON"/>
    <n v="52"/>
    <n v="63"/>
    <n v="11"/>
  </r>
  <r>
    <x v="54"/>
    <x v="519"/>
    <x v="0"/>
    <x v="834"/>
    <n v="9.0637752377705825E-5"/>
    <n v="20"/>
    <n v="7"/>
    <n v="13"/>
    <n v="5.2"/>
    <n v="7.8"/>
    <x v="244"/>
    <n v="1.1142857142857143"/>
    <x v="61"/>
    <n v="0.65"/>
    <n v="0.53846153846153844"/>
    <n v="0.35"/>
    <n v="2.0718627259938593E-4"/>
    <x v="3"/>
    <x v="0"/>
    <s v="Retail"/>
    <s v="STKEVON"/>
    <n v="52"/>
    <n v="63"/>
    <n v="11"/>
  </r>
  <r>
    <x v="54"/>
    <x v="364"/>
    <x v="3"/>
    <x v="835"/>
    <n v="2.5378570665757634E-4"/>
    <n v="56"/>
    <n v="51"/>
    <n v="5"/>
    <n v="2"/>
    <n v="3"/>
    <x v="220"/>
    <n v="5.8823529411764705E-2"/>
    <x v="10"/>
    <n v="8.9285714285714288E-2"/>
    <n v="10.199999999999999"/>
    <n v="0.9107142857142857"/>
    <n v="7.9687027922840741E-5"/>
    <x v="4"/>
    <x v="3"/>
    <s v="Retail"/>
    <s v="STKEVON"/>
    <n v="52"/>
    <n v="63"/>
    <n v="11"/>
  </r>
  <r>
    <x v="54"/>
    <x v="92"/>
    <x v="0"/>
    <x v="836"/>
    <n v="1.1329719047213228E-4"/>
    <n v="25"/>
    <n v="7"/>
    <n v="18"/>
    <n v="7.2"/>
    <n v="10.8"/>
    <x v="298"/>
    <n v="1.5428571428571429"/>
    <x v="1"/>
    <n v="0.72"/>
    <n v="0.3888888888888889"/>
    <n v="0.28000000000000003"/>
    <n v="2.8687330052222667E-4"/>
    <x v="0"/>
    <x v="0"/>
    <s v="Retail"/>
    <s v="STKEVON"/>
    <n v="52"/>
    <n v="63"/>
    <n v="11"/>
  </r>
  <r>
    <x v="54"/>
    <x v="80"/>
    <x v="1"/>
    <x v="837"/>
    <n v="2.2659438094426457E-4"/>
    <n v="50"/>
    <n v="0"/>
    <n v="50"/>
    <n v="20"/>
    <n v="30"/>
    <x v="3"/>
    <e v="#DIV/0!"/>
    <x v="9"/>
    <n v="1"/>
    <n v="0"/>
    <n v="0"/>
    <n v="7.9687027922840741E-4"/>
    <x v="1"/>
    <x v="1"/>
    <s v="Retail"/>
    <s v="STKYOSEF"/>
    <n v="52"/>
    <n v="63"/>
    <n v="11"/>
  </r>
  <r>
    <x v="54"/>
    <x v="520"/>
    <x v="3"/>
    <x v="838"/>
    <n v="3.5801912189193801E-4"/>
    <n v="79"/>
    <n v="72"/>
    <n v="7"/>
    <n v="2.8000000000000003"/>
    <n v="4.1999999999999993"/>
    <x v="209"/>
    <n v="5.833333333333332E-2"/>
    <x v="12"/>
    <n v="8.8607594936708861E-2"/>
    <n v="10.285714285714286"/>
    <n v="0.91139240506329111"/>
    <n v="1.1156183909197704E-4"/>
    <x v="4"/>
    <x v="3"/>
    <s v="Retail"/>
    <s v="STKEVON"/>
    <n v="52"/>
    <n v="63"/>
    <n v="11"/>
  </r>
  <r>
    <x v="54"/>
    <x v="1"/>
    <x v="0"/>
    <x v="839"/>
    <n v="4.5318876188852913E-5"/>
    <n v="10"/>
    <n v="2"/>
    <n v="8"/>
    <n v="3.2"/>
    <n v="4.8"/>
    <x v="0"/>
    <n v="2.4"/>
    <x v="48"/>
    <n v="0.8"/>
    <n v="0.25"/>
    <n v="0.2"/>
    <n v="1.2749924467654519E-4"/>
    <x v="0"/>
    <x v="0"/>
    <s v="Retail"/>
    <s v="STKEVON"/>
    <n v="52"/>
    <n v="63"/>
    <n v="11"/>
  </r>
  <r>
    <x v="54"/>
    <x v="433"/>
    <x v="5"/>
    <x v="840"/>
    <n v="9.9701527615476417E-4"/>
    <n v="220"/>
    <n v="170"/>
    <n v="50"/>
    <n v="20"/>
    <n v="30"/>
    <x v="299"/>
    <n v="0.17647058823529413"/>
    <x v="9"/>
    <n v="0.22727272727272727"/>
    <n v="3.4"/>
    <n v="0.77272727272727271"/>
    <n v="7.9687027922840741E-4"/>
    <x v="1"/>
    <x v="5"/>
    <s v="Retail"/>
    <s v="STKEVON"/>
    <n v="52"/>
    <n v="63"/>
    <n v="11"/>
  </r>
  <r>
    <x v="54"/>
    <x v="521"/>
    <x v="3"/>
    <x v="841"/>
    <n v="5.891453904550879E-5"/>
    <n v="13"/>
    <n v="0"/>
    <n v="13"/>
    <n v="5.2"/>
    <n v="7.8"/>
    <x v="3"/>
    <e v="#DIV/0!"/>
    <x v="61"/>
    <n v="1"/>
    <n v="0"/>
    <n v="0"/>
    <n v="2.0718627259938593E-4"/>
    <x v="12"/>
    <x v="3"/>
    <s v="Retail"/>
    <s v="STKEVON"/>
    <n v="52"/>
    <n v="63"/>
    <n v="11"/>
  </r>
  <r>
    <x v="54"/>
    <x v="380"/>
    <x v="3"/>
    <x v="842"/>
    <n v="2.5378570665757634E-4"/>
    <n v="56"/>
    <n v="51"/>
    <n v="5"/>
    <n v="2"/>
    <n v="3"/>
    <x v="220"/>
    <n v="5.8823529411764705E-2"/>
    <x v="10"/>
    <n v="8.9285714285714288E-2"/>
    <n v="10.199999999999999"/>
    <n v="0.9107142857142857"/>
    <n v="7.9687027922840741E-5"/>
    <x v="4"/>
    <x v="3"/>
    <s v="Retail"/>
    <s v="STKEVON"/>
    <n v="52"/>
    <n v="63"/>
    <n v="11"/>
  </r>
  <r>
    <x v="54"/>
    <x v="152"/>
    <x v="6"/>
    <x v="843"/>
    <n v="1.7221172951764109E-3"/>
    <n v="380"/>
    <n v="280"/>
    <n v="100"/>
    <n v="40"/>
    <n v="60"/>
    <x v="226"/>
    <n v="0.21428571428571427"/>
    <x v="33"/>
    <n v="0.26315789473684209"/>
    <n v="2.8"/>
    <n v="0.73684210526315785"/>
    <n v="1.5937405584568148E-3"/>
    <x v="8"/>
    <x v="6"/>
    <s v="Retail"/>
    <s v="STKEVON"/>
    <n v="52"/>
    <n v="63"/>
    <n v="11"/>
  </r>
  <r>
    <x v="54"/>
    <x v="1"/>
    <x v="0"/>
    <x v="844"/>
    <n v="1.3595662856655874E-5"/>
    <n v="3"/>
    <n v="2"/>
    <n v="1"/>
    <n v="0.4"/>
    <n v="0.6"/>
    <x v="73"/>
    <n v="0.3"/>
    <x v="77"/>
    <n v="0.33333333333333331"/>
    <n v="2"/>
    <n v="0.66666666666666663"/>
    <n v="1.5937405584568148E-5"/>
    <x v="0"/>
    <x v="0"/>
    <s v="Retail"/>
    <s v="STKEVON"/>
    <n v="52"/>
    <n v="63"/>
    <n v="11"/>
  </r>
  <r>
    <x v="54"/>
    <x v="287"/>
    <x v="1"/>
    <x v="845"/>
    <n v="9.0637752377705825E-6"/>
    <n v="2"/>
    <n v="0"/>
    <n v="2"/>
    <n v="0.8"/>
    <n v="1.2"/>
    <x v="3"/>
    <e v="#DIV/0!"/>
    <x v="66"/>
    <n v="1"/>
    <n v="0"/>
    <n v="0"/>
    <n v="3.1874811169136296E-5"/>
    <x v="2"/>
    <x v="1"/>
    <s v="Retail"/>
    <s v="STKEVON"/>
    <n v="52"/>
    <n v="63"/>
    <n v="11"/>
  </r>
  <r>
    <x v="54"/>
    <x v="500"/>
    <x v="3"/>
    <x v="846"/>
    <n v="2.4925381903869104E-4"/>
    <n v="55"/>
    <n v="51"/>
    <n v="4"/>
    <n v="1.6"/>
    <n v="2.4"/>
    <x v="263"/>
    <n v="4.7058823529411764E-2"/>
    <x v="21"/>
    <n v="7.2727272727272724E-2"/>
    <n v="12.75"/>
    <n v="0.92727272727272725"/>
    <n v="6.3749622338272593E-5"/>
    <x v="4"/>
    <x v="3"/>
    <s v="Retail"/>
    <s v="STKEVON"/>
    <n v="52"/>
    <n v="63"/>
    <n v="11"/>
  </r>
  <r>
    <x v="54"/>
    <x v="522"/>
    <x v="2"/>
    <x v="847"/>
    <n v="3.625510095108233E-4"/>
    <n v="80"/>
    <n v="35"/>
    <n v="45"/>
    <n v="18"/>
    <n v="27"/>
    <x v="285"/>
    <n v="0.77142857142857146"/>
    <x v="114"/>
    <n v="0.5625"/>
    <n v="0.77777777777777779"/>
    <n v="0.4375"/>
    <n v="7.1718325130556667E-4"/>
    <x v="3"/>
    <x v="2"/>
    <s v="Retail"/>
    <s v="STKEVON"/>
    <n v="52"/>
    <n v="63"/>
    <n v="11"/>
  </r>
  <r>
    <x v="54"/>
    <x v="364"/>
    <x v="3"/>
    <x v="848"/>
    <n v="2.5378570665757634E-4"/>
    <n v="56"/>
    <n v="34"/>
    <n v="22"/>
    <n v="8.8000000000000007"/>
    <n v="13.2"/>
    <x v="300"/>
    <n v="0.38823529411764701"/>
    <x v="128"/>
    <n v="0.39285714285714285"/>
    <n v="1.5454545454545454"/>
    <n v="0.6071428571428571"/>
    <n v="3.5062292286049926E-4"/>
    <x v="4"/>
    <x v="3"/>
    <s v="Retail"/>
    <s v="STKEVON"/>
    <n v="52"/>
    <n v="63"/>
    <n v="11"/>
  </r>
  <r>
    <x v="54"/>
    <x v="92"/>
    <x v="0"/>
    <x v="849"/>
    <n v="9.0637752377705825E-5"/>
    <n v="20"/>
    <n v="5"/>
    <n v="15"/>
    <n v="6"/>
    <n v="9"/>
    <x v="64"/>
    <n v="1.8"/>
    <x v="11"/>
    <n v="0.75"/>
    <n v="0.33333333333333331"/>
    <n v="0.25"/>
    <n v="2.3906108376852222E-4"/>
    <x v="3"/>
    <x v="0"/>
    <s v="Retail"/>
    <s v="STKEVON"/>
    <n v="52"/>
    <n v="63"/>
    <n v="11"/>
  </r>
  <r>
    <x v="54"/>
    <x v="393"/>
    <x v="5"/>
    <x v="850"/>
    <n v="8.6105864758820544E-4"/>
    <n v="190"/>
    <n v="100"/>
    <n v="90"/>
    <n v="36"/>
    <n v="54"/>
    <x v="34"/>
    <n v="0.54"/>
    <x v="15"/>
    <n v="0.47368421052631576"/>
    <n v="1.1111111111111112"/>
    <n v="0.52631578947368418"/>
    <n v="1.4343665026111333E-3"/>
    <x v="1"/>
    <x v="5"/>
    <s v="Retail"/>
    <s v="STKEVON"/>
    <n v="52"/>
    <n v="63"/>
    <n v="11"/>
  </r>
  <r>
    <x v="55"/>
    <x v="453"/>
    <x v="3"/>
    <x v="851"/>
    <n v="5.4382651426623495E-5"/>
    <n v="12"/>
    <n v="10"/>
    <n v="2"/>
    <n v="0.8"/>
    <n v="1.2"/>
    <x v="199"/>
    <n v="0.12"/>
    <x v="66"/>
    <n v="0.16666666666666666"/>
    <n v="5"/>
    <n v="0.83333333333333337"/>
    <n v="3.1874811169136296E-5"/>
    <x v="5"/>
    <x v="3"/>
    <s v="Retail"/>
    <s v="STKEVON"/>
    <n v="48"/>
    <n v="70"/>
    <n v="22"/>
  </r>
  <r>
    <x v="55"/>
    <x v="454"/>
    <x v="0"/>
    <x v="852"/>
    <n v="9.0637752377705825E-5"/>
    <n v="20"/>
    <n v="4"/>
    <n v="16"/>
    <n v="6.4"/>
    <n v="9.6"/>
    <x v="0"/>
    <n v="2.4"/>
    <x v="44"/>
    <n v="0.8"/>
    <n v="0.25"/>
    <n v="0.2"/>
    <n v="2.5499848935309037E-4"/>
    <x v="0"/>
    <x v="0"/>
    <s v="Retail"/>
    <s v="STKEVON"/>
    <n v="48"/>
    <n v="70"/>
    <n v="22"/>
  </r>
  <r>
    <x v="55"/>
    <x v="455"/>
    <x v="2"/>
    <x v="853"/>
    <n v="1.3595662856655876E-4"/>
    <n v="30"/>
    <n v="10"/>
    <n v="20"/>
    <n v="8"/>
    <n v="12"/>
    <x v="77"/>
    <n v="1.2"/>
    <x v="0"/>
    <n v="0.66666666666666663"/>
    <n v="0.5"/>
    <n v="0.33333333333333331"/>
    <n v="3.1874811169136296E-4"/>
    <x v="3"/>
    <x v="2"/>
    <s v="Retail"/>
    <s v="STKYOSEF"/>
    <n v="48"/>
    <n v="70"/>
    <n v="22"/>
  </r>
  <r>
    <x v="55"/>
    <x v="456"/>
    <x v="3"/>
    <x v="854"/>
    <n v="7.5229334473495837E-4"/>
    <n v="166"/>
    <n v="138"/>
    <n v="28"/>
    <n v="11.200000000000001"/>
    <n v="16.799999999999997"/>
    <x v="276"/>
    <n v="0.12173913043478259"/>
    <x v="197"/>
    <n v="0.16867469879518071"/>
    <n v="4.9285714285714288"/>
    <n v="0.83132530120481929"/>
    <n v="4.4624735636790815E-4"/>
    <x v="5"/>
    <x v="3"/>
    <s v="Retail"/>
    <s v="STKEVON"/>
    <n v="48"/>
    <n v="70"/>
    <n v="22"/>
  </r>
  <r>
    <x v="55"/>
    <x v="293"/>
    <x v="0"/>
    <x v="855"/>
    <n v="9.0637752377705825E-5"/>
    <n v="20"/>
    <n v="6"/>
    <n v="14"/>
    <n v="5.6000000000000005"/>
    <n v="8.3999999999999986"/>
    <x v="12"/>
    <n v="1.3999999999999997"/>
    <x v="60"/>
    <n v="0.7"/>
    <n v="0.42857142857142855"/>
    <n v="0.3"/>
    <n v="2.2312367818395407E-4"/>
    <x v="0"/>
    <x v="0"/>
    <s v="Retail"/>
    <s v="STKEVON"/>
    <n v="48"/>
    <n v="70"/>
    <n v="22"/>
  </r>
  <r>
    <x v="55"/>
    <x v="457"/>
    <x v="0"/>
    <x v="856"/>
    <n v="9.0637752377705825E-5"/>
    <n v="20"/>
    <n v="4"/>
    <n v="15"/>
    <n v="6"/>
    <n v="9"/>
    <x v="64"/>
    <n v="2.25"/>
    <x v="11"/>
    <n v="0.75"/>
    <n v="0.26666666666666666"/>
    <n v="0.2"/>
    <n v="2.3906108376852222E-4"/>
    <x v="10"/>
    <x v="0"/>
    <s v="Retail"/>
    <s v="STKEVON"/>
    <n v="48"/>
    <n v="70"/>
    <n v="22"/>
  </r>
  <r>
    <x v="55"/>
    <x v="458"/>
    <x v="0"/>
    <x v="857"/>
    <n v="4.5318876188852913E-5"/>
    <n v="10"/>
    <n v="3"/>
    <n v="7"/>
    <n v="2.8000000000000003"/>
    <n v="4.1999999999999993"/>
    <x v="12"/>
    <n v="1.3999999999999997"/>
    <x v="12"/>
    <n v="0.7"/>
    <n v="0.42857142857142855"/>
    <n v="0.3"/>
    <n v="1.1156183909197704E-4"/>
    <x v="10"/>
    <x v="0"/>
    <s v="Retail"/>
    <s v="STKEVON"/>
    <n v="48"/>
    <n v="70"/>
    <n v="22"/>
  </r>
  <r>
    <x v="55"/>
    <x v="459"/>
    <x v="0"/>
    <x v="858"/>
    <n v="4.5318876188852914E-4"/>
    <n v="100"/>
    <n v="45"/>
    <n v="55"/>
    <n v="22"/>
    <n v="33"/>
    <x v="277"/>
    <n v="0.73333333333333328"/>
    <x v="178"/>
    <n v="0.55000000000000004"/>
    <n v="0.81818181818181823"/>
    <n v="0.45"/>
    <n v="8.7655730715124815E-4"/>
    <x v="3"/>
    <x v="0"/>
    <s v="Retail"/>
    <s v="STKEVON"/>
    <n v="48"/>
    <n v="70"/>
    <n v="22"/>
  </r>
  <r>
    <x v="55"/>
    <x v="460"/>
    <x v="0"/>
    <x v="859"/>
    <n v="4.5318876188852913E-5"/>
    <n v="10"/>
    <n v="4"/>
    <n v="6"/>
    <n v="2.4000000000000004"/>
    <n v="3.5999999999999996"/>
    <x v="2"/>
    <n v="0.89999999999999991"/>
    <x v="116"/>
    <n v="0.6"/>
    <n v="0.66666666666666663"/>
    <n v="0.4"/>
    <n v="9.5624433507408889E-5"/>
    <x v="0"/>
    <x v="0"/>
    <s v="Retail"/>
    <s v="STKEVON"/>
    <n v="48"/>
    <n v="70"/>
    <n v="22"/>
  </r>
  <r>
    <x v="55"/>
    <x v="461"/>
    <x v="3"/>
    <x v="860"/>
    <n v="1.1329719047213228E-4"/>
    <n v="25"/>
    <n v="21.62"/>
    <n v="3.379999999999999"/>
    <n v="1.3519999999999996"/>
    <n v="2.0279999999999996"/>
    <x v="43"/>
    <n v="9.3802035152636423E-2"/>
    <x v="18"/>
    <n v="0.13519999999999996"/>
    <n v="6.3964497041420136"/>
    <n v="0.86480000000000001"/>
    <n v="5.3868430875840324E-5"/>
    <x v="5"/>
    <x v="3"/>
    <s v="Retail"/>
    <s v="STKEVON"/>
    <n v="48"/>
    <n v="70"/>
    <n v="22"/>
  </r>
  <r>
    <x v="55"/>
    <x v="462"/>
    <x v="3"/>
    <x v="861"/>
    <n v="1.0423341523436171E-4"/>
    <n v="23"/>
    <n v="20"/>
    <n v="3"/>
    <n v="1.2000000000000002"/>
    <n v="1.7999999999999998"/>
    <x v="278"/>
    <n v="0.09"/>
    <x v="36"/>
    <n v="0.13043478260869565"/>
    <n v="6.666666666666667"/>
    <n v="0.86956521739130432"/>
    <n v="4.7812216753704445E-5"/>
    <x v="4"/>
    <x v="3"/>
    <s v="Retail"/>
    <s v="STKEVON"/>
    <n v="48"/>
    <n v="70"/>
    <n v="22"/>
  </r>
  <r>
    <x v="55"/>
    <x v="446"/>
    <x v="0"/>
    <x v="862"/>
    <n v="6.7978314283279379E-5"/>
    <n v="15"/>
    <n v="5"/>
    <n v="10"/>
    <n v="4"/>
    <n v="6"/>
    <x v="77"/>
    <n v="1.2"/>
    <x v="50"/>
    <n v="0.66666666666666663"/>
    <n v="0.5"/>
    <n v="0.33333333333333331"/>
    <n v="1.5937405584568148E-4"/>
    <x v="0"/>
    <x v="0"/>
    <s v="Retail"/>
    <s v="STKEVON"/>
    <n v="48"/>
    <n v="70"/>
    <n v="22"/>
  </r>
  <r>
    <x v="55"/>
    <x v="290"/>
    <x v="6"/>
    <x v="863"/>
    <n v="8.6105864758820544E-4"/>
    <n v="190"/>
    <n v="122"/>
    <n v="68"/>
    <n v="27.200000000000003"/>
    <n v="40.799999999999997"/>
    <x v="279"/>
    <n v="0.33442622950819667"/>
    <x v="161"/>
    <n v="0.35789473684210527"/>
    <n v="1.7941176470588236"/>
    <n v="0.64210526315789473"/>
    <n v="1.0837435797506341E-3"/>
    <x v="19"/>
    <x v="6"/>
    <s v="Retail"/>
    <s v="STKYOSEF"/>
    <n v="48"/>
    <n v="70"/>
    <n v="22"/>
  </r>
  <r>
    <x v="55"/>
    <x v="358"/>
    <x v="3"/>
    <x v="864"/>
    <n v="2.5378570665757634E-4"/>
    <n v="56"/>
    <n v="51"/>
    <n v="5"/>
    <n v="2"/>
    <n v="3"/>
    <x v="220"/>
    <n v="5.8823529411764705E-2"/>
    <x v="10"/>
    <n v="8.9285714285714288E-2"/>
    <n v="10.199999999999999"/>
    <n v="0.9107142857142857"/>
    <n v="7.9687027922840741E-5"/>
    <x v="4"/>
    <x v="3"/>
    <s v="Retail"/>
    <s v="STKEVON"/>
    <n v="48"/>
    <n v="70"/>
    <n v="22"/>
  </r>
  <r>
    <x v="55"/>
    <x v="463"/>
    <x v="3"/>
    <x v="865"/>
    <n v="1.4048851618544403E-4"/>
    <n v="31"/>
    <n v="30"/>
    <n v="1"/>
    <n v="0.4"/>
    <n v="0.6"/>
    <x v="280"/>
    <n v="0.02"/>
    <x v="77"/>
    <n v="3.2258064516129031E-2"/>
    <n v="30"/>
    <n v="0.967741935483871"/>
    <n v="1.5937405584568148E-5"/>
    <x v="5"/>
    <x v="3"/>
    <s v="Retail"/>
    <s v="STKEVON"/>
    <n v="48"/>
    <n v="70"/>
    <n v="22"/>
  </r>
  <r>
    <x v="55"/>
    <x v="464"/>
    <x v="0"/>
    <x v="866"/>
    <n v="3.625510095108233E-5"/>
    <n v="8"/>
    <n v="3"/>
    <n v="5"/>
    <n v="2"/>
    <n v="3"/>
    <x v="91"/>
    <n v="1"/>
    <x v="10"/>
    <n v="0.625"/>
    <n v="0.6"/>
    <n v="0.375"/>
    <n v="7.9687027922840741E-5"/>
    <x v="0"/>
    <x v="0"/>
    <s v="Retail"/>
    <s v="STKEVON"/>
    <n v="48"/>
    <n v="70"/>
    <n v="22"/>
  </r>
  <r>
    <x v="55"/>
    <x v="465"/>
    <x v="0"/>
    <x v="867"/>
    <n v="4.5318876188852913E-5"/>
    <n v="10"/>
    <n v="4"/>
    <n v="6"/>
    <n v="2.4000000000000004"/>
    <n v="3.5999999999999996"/>
    <x v="2"/>
    <n v="0.89999999999999991"/>
    <x v="116"/>
    <n v="0.6"/>
    <n v="0.66666666666666663"/>
    <n v="0.4"/>
    <n v="9.5624433507408889E-5"/>
    <x v="13"/>
    <x v="0"/>
    <s v="Retail"/>
    <s v="STKEVON"/>
    <n v="48"/>
    <n v="70"/>
    <n v="22"/>
  </r>
  <r>
    <x v="55"/>
    <x v="458"/>
    <x v="0"/>
    <x v="868"/>
    <n v="4.5318876188852913E-5"/>
    <n v="10"/>
    <n v="4"/>
    <n v="6"/>
    <n v="2.4000000000000004"/>
    <n v="3.5999999999999996"/>
    <x v="2"/>
    <n v="0.89999999999999991"/>
    <x v="116"/>
    <n v="0.6"/>
    <n v="0.66666666666666663"/>
    <n v="0.4"/>
    <n v="9.5624433507408889E-5"/>
    <x v="13"/>
    <x v="0"/>
    <s v="Retail"/>
    <s v="STKEVON"/>
    <n v="48"/>
    <n v="70"/>
    <n v="22"/>
  </r>
  <r>
    <x v="55"/>
    <x v="310"/>
    <x v="0"/>
    <x v="869"/>
    <n v="2.2659438094426456E-5"/>
    <n v="5"/>
    <n v="2"/>
    <n v="3"/>
    <n v="1.2000000000000002"/>
    <n v="1.7999999999999998"/>
    <x v="2"/>
    <n v="0.89999999999999991"/>
    <x v="36"/>
    <n v="0.6"/>
    <n v="0.66666666666666663"/>
    <n v="0.4"/>
    <n v="4.7812216753704445E-5"/>
    <x v="0"/>
    <x v="0"/>
    <s v="Retail"/>
    <s v="STKEVON"/>
    <n v="48"/>
    <n v="70"/>
    <n v="22"/>
  </r>
  <r>
    <x v="55"/>
    <x v="455"/>
    <x v="2"/>
    <x v="870"/>
    <n v="1.8127550475541165E-4"/>
    <n v="40"/>
    <n v="25"/>
    <n v="15"/>
    <n v="6"/>
    <n v="9"/>
    <x v="281"/>
    <n v="0.36"/>
    <x v="11"/>
    <n v="0.375"/>
    <n v="1.6666666666666667"/>
    <n v="0.625"/>
    <n v="2.3906108376852222E-4"/>
    <x v="3"/>
    <x v="2"/>
    <s v="Retail"/>
    <s v="STKYOSEF"/>
    <n v="48"/>
    <n v="70"/>
    <n v="22"/>
  </r>
  <r>
    <x v="55"/>
    <x v="364"/>
    <x v="3"/>
    <x v="871"/>
    <n v="2.5378570665757634E-4"/>
    <n v="56"/>
    <n v="51"/>
    <n v="5"/>
    <n v="2"/>
    <n v="3"/>
    <x v="220"/>
    <n v="5.8823529411764705E-2"/>
    <x v="10"/>
    <n v="8.9285714285714288E-2"/>
    <n v="10.199999999999999"/>
    <n v="0.9107142857142857"/>
    <n v="7.9687027922840741E-5"/>
    <x v="4"/>
    <x v="3"/>
    <s v="Retail"/>
    <s v="STKEVON"/>
    <n v="48"/>
    <n v="70"/>
    <n v="22"/>
  </r>
  <r>
    <x v="55"/>
    <x v="309"/>
    <x v="0"/>
    <x v="872"/>
    <n v="4.5318876188852913E-5"/>
    <n v="10"/>
    <n v="4"/>
    <n v="6"/>
    <n v="2.4000000000000004"/>
    <n v="3.5999999999999996"/>
    <x v="2"/>
    <n v="0.89999999999999991"/>
    <x v="116"/>
    <n v="0.6"/>
    <n v="0.66666666666666663"/>
    <n v="0.4"/>
    <n v="9.5624433507408889E-5"/>
    <x v="0"/>
    <x v="0"/>
    <s v="Retail"/>
    <s v="STKEVON"/>
    <n v="48"/>
    <n v="70"/>
    <n v="22"/>
  </r>
  <r>
    <x v="55"/>
    <x v="466"/>
    <x v="0"/>
    <x v="873"/>
    <n v="4.5318876188852913E-5"/>
    <n v="10"/>
    <n v="3"/>
    <n v="7"/>
    <n v="2.8000000000000003"/>
    <n v="4.1999999999999993"/>
    <x v="12"/>
    <n v="1.3999999999999997"/>
    <x v="12"/>
    <n v="0.7"/>
    <n v="0.42857142857142855"/>
    <n v="0.3"/>
    <n v="1.1156183909197704E-4"/>
    <x v="0"/>
    <x v="0"/>
    <s v="Retail"/>
    <s v="STKEVON"/>
    <n v="48"/>
    <n v="70"/>
    <n v="22"/>
  </r>
  <r>
    <x v="56"/>
    <x v="233"/>
    <x v="3"/>
    <x v="874"/>
    <n v="3.5801912189193801E-4"/>
    <n v="79"/>
    <n v="66.600000000000009"/>
    <n v="12.399999999999991"/>
    <n v="4.9599999999999973"/>
    <n v="7.4399999999999942"/>
    <x v="167"/>
    <n v="0.11171171171171161"/>
    <x v="144"/>
    <n v="0.15696202531645559"/>
    <n v="5.3709677419354884"/>
    <n v="0.84303797468354447"/>
    <n v="1.9762382924864489E-4"/>
    <x v="4"/>
    <x v="3"/>
    <s v="Retail"/>
    <s v="STKEVON"/>
    <n v="59"/>
    <n v="72"/>
    <n v="13"/>
  </r>
  <r>
    <x v="56"/>
    <x v="233"/>
    <x v="3"/>
    <x v="875"/>
    <n v="3.5801912189193801E-4"/>
    <n v="79"/>
    <n v="66.600000000000009"/>
    <n v="12.399999999999991"/>
    <n v="4.9599999999999973"/>
    <n v="7.4399999999999942"/>
    <x v="167"/>
    <n v="0.11171171171171161"/>
    <x v="144"/>
    <n v="0.15696202531645559"/>
    <n v="5.3709677419354884"/>
    <n v="0.84303797468354447"/>
    <n v="1.9762382924864489E-4"/>
    <x v="4"/>
    <x v="3"/>
    <s v="Retail"/>
    <s v="STKEVON"/>
    <n v="59"/>
    <n v="72"/>
    <n v="13"/>
  </r>
  <r>
    <x v="56"/>
    <x v="255"/>
    <x v="3"/>
    <x v="876"/>
    <n v="1.9033927999318224E-4"/>
    <n v="42"/>
    <n v="37.25"/>
    <n v="4.75"/>
    <n v="1.9000000000000001"/>
    <n v="2.8499999999999996"/>
    <x v="180"/>
    <n v="7.6510067114093944E-2"/>
    <x v="80"/>
    <n v="0.1130952380952381"/>
    <n v="7.8421052631578947"/>
    <n v="0.88690476190476186"/>
    <n v="7.5702676526698704E-5"/>
    <x v="7"/>
    <x v="3"/>
    <s v="Retail"/>
    <s v="STKEVON"/>
    <n v="59"/>
    <n v="72"/>
    <n v="13"/>
  </r>
  <r>
    <x v="56"/>
    <x v="256"/>
    <x v="2"/>
    <x v="877"/>
    <n v="4.5318876188852914E-4"/>
    <n v="100"/>
    <n v="40"/>
    <n v="60"/>
    <n v="24"/>
    <n v="36"/>
    <x v="2"/>
    <n v="0.9"/>
    <x v="4"/>
    <n v="0.6"/>
    <n v="0.66666666666666663"/>
    <n v="0.4"/>
    <n v="9.5624433507408889E-4"/>
    <x v="1"/>
    <x v="2"/>
    <s v="Retail"/>
    <s v="STKEVON"/>
    <n v="59"/>
    <n v="72"/>
    <n v="13"/>
  </r>
  <r>
    <x v="56"/>
    <x v="165"/>
    <x v="3"/>
    <x v="878"/>
    <n v="1.0876530285324699E-4"/>
    <n v="24"/>
    <n v="18.8"/>
    <n v="5.1999999999999993"/>
    <n v="2.0799999999999996"/>
    <n v="3.1199999999999997"/>
    <x v="141"/>
    <n v="0.1659574468085106"/>
    <x v="155"/>
    <n v="0.21666666666666665"/>
    <n v="3.6153846153846159"/>
    <n v="0.78333333333333333"/>
    <n v="8.2874509039754352E-5"/>
    <x v="5"/>
    <x v="3"/>
    <s v="Retail"/>
    <s v="STKEVON"/>
    <n v="59"/>
    <n v="72"/>
    <n v="13"/>
  </r>
  <r>
    <x v="56"/>
    <x v="257"/>
    <x v="3"/>
    <x v="879"/>
    <n v="2.9910458284642923E-4"/>
    <n v="66"/>
    <n v="58.800000000000004"/>
    <n v="7.1999999999999957"/>
    <n v="2.8799999999999986"/>
    <n v="4.3199999999999967"/>
    <x v="173"/>
    <n v="7.3469387755101978E-2"/>
    <x v="156"/>
    <n v="0.10909090909090903"/>
    <n v="8.1666666666666714"/>
    <n v="0.89090909090909098"/>
    <n v="1.1474932020889059E-4"/>
    <x v="9"/>
    <x v="3"/>
    <s v="Retail"/>
    <s v="STKEVON"/>
    <n v="59"/>
    <n v="72"/>
    <n v="13"/>
  </r>
  <r>
    <x v="56"/>
    <x v="258"/>
    <x v="1"/>
    <x v="880"/>
    <n v="4.5318876188852913E-5"/>
    <n v="10"/>
    <n v="0"/>
    <n v="10"/>
    <n v="4"/>
    <n v="6"/>
    <x v="3"/>
    <e v="#DIV/0!"/>
    <x v="50"/>
    <n v="1"/>
    <n v="0"/>
    <n v="0"/>
    <n v="1.5937405584568148E-4"/>
    <x v="1"/>
    <x v="1"/>
    <s v="Retail"/>
    <s v="STKEVON"/>
    <n v="59"/>
    <n v="72"/>
    <n v="13"/>
  </r>
  <r>
    <x v="56"/>
    <x v="0"/>
    <x v="0"/>
    <x v="881"/>
    <n v="5.4382651426623495E-5"/>
    <n v="12"/>
    <n v="3"/>
    <n v="9"/>
    <n v="3.6"/>
    <n v="5.4"/>
    <x v="64"/>
    <n v="1.8"/>
    <x v="2"/>
    <n v="0.75"/>
    <n v="0.33333333333333331"/>
    <n v="0.25"/>
    <n v="1.4343665026111333E-4"/>
    <x v="0"/>
    <x v="0"/>
    <s v="Retail"/>
    <s v="STKEVON"/>
    <n v="59"/>
    <n v="72"/>
    <n v="13"/>
  </r>
  <r>
    <x v="56"/>
    <x v="259"/>
    <x v="3"/>
    <x v="882"/>
    <n v="1.9033927999318224E-4"/>
    <n v="42"/>
    <n v="37.520000000000003"/>
    <n v="4.4799999999999969"/>
    <n v="1.7919999999999989"/>
    <n v="2.6879999999999979"/>
    <x v="24"/>
    <n v="7.1641791044776054E-2"/>
    <x v="25"/>
    <n v="0.10666666666666659"/>
    <n v="8.3750000000000071"/>
    <n v="0.89333333333333342"/>
    <n v="7.139957701886525E-5"/>
    <x v="5"/>
    <x v="3"/>
    <s v="Retail"/>
    <s v="STKEVON"/>
    <n v="59"/>
    <n v="72"/>
    <n v="13"/>
  </r>
  <r>
    <x v="56"/>
    <x v="73"/>
    <x v="3"/>
    <x v="883"/>
    <n v="9.0637752377705828E-4"/>
    <n v="200"/>
    <n v="166.5"/>
    <n v="33.5"/>
    <n v="13.4"/>
    <n v="20.100000000000001"/>
    <x v="74"/>
    <n v="0.12072072072072072"/>
    <x v="69"/>
    <n v="0.16750000000000001"/>
    <n v="4.9701492537313436"/>
    <n v="0.83250000000000002"/>
    <n v="5.3390308708303291E-4"/>
    <x v="4"/>
    <x v="3"/>
    <s v="Retail"/>
    <s v="STKEVON"/>
    <n v="59"/>
    <n v="72"/>
    <n v="13"/>
  </r>
  <r>
    <x v="56"/>
    <x v="0"/>
    <x v="0"/>
    <x v="884"/>
    <n v="4.5318876188852913E-5"/>
    <n v="10"/>
    <n v="3"/>
    <n v="7"/>
    <n v="2.8000000000000003"/>
    <n v="4.1999999999999993"/>
    <x v="12"/>
    <n v="1.3999999999999997"/>
    <x v="12"/>
    <n v="0.7"/>
    <n v="0.42857142857142855"/>
    <n v="0.3"/>
    <n v="1.1156183909197704E-4"/>
    <x v="0"/>
    <x v="0"/>
    <s v="Retail"/>
    <s v="STKEVON"/>
    <n v="59"/>
    <n v="72"/>
    <n v="13"/>
  </r>
  <r>
    <x v="56"/>
    <x v="129"/>
    <x v="3"/>
    <x v="885"/>
    <n v="2.5378570665757634E-4"/>
    <n v="56"/>
    <n v="47.175000000000004"/>
    <n v="8.8249999999999957"/>
    <n v="3.5299999999999985"/>
    <n v="5.2949999999999973"/>
    <x v="106"/>
    <n v="0.11224165341812394"/>
    <x v="94"/>
    <n v="0.15758928571428563"/>
    <n v="5.3456090651558101"/>
    <n v="0.84241071428571435"/>
    <n v="1.4064760428381383E-4"/>
    <x v="4"/>
    <x v="3"/>
    <s v="Retail"/>
    <s v="STKEVON"/>
    <n v="59"/>
    <n v="72"/>
    <n v="13"/>
  </r>
  <r>
    <x v="56"/>
    <x v="260"/>
    <x v="3"/>
    <x v="886"/>
    <n v="2.4925381903869104E-4"/>
    <n v="55"/>
    <n v="47.175000000000004"/>
    <n v="7.8249999999999957"/>
    <n v="3.1299999999999986"/>
    <n v="4.6949999999999967"/>
    <x v="127"/>
    <n v="9.9523052464228851E-2"/>
    <x v="111"/>
    <n v="0.14227272727272719"/>
    <n v="6.0287539936102279"/>
    <n v="0.85772727272727278"/>
    <n v="1.2471019869924569E-4"/>
    <x v="4"/>
    <x v="3"/>
    <s v="Retail"/>
    <s v="STKEVON"/>
    <n v="59"/>
    <n v="72"/>
    <n v="13"/>
  </r>
  <r>
    <x v="56"/>
    <x v="242"/>
    <x v="0"/>
    <x v="887"/>
    <n v="9.0637752377705825E-5"/>
    <n v="20"/>
    <n v="2"/>
    <n v="18"/>
    <n v="7.2"/>
    <n v="10.8"/>
    <x v="1"/>
    <n v="5.4"/>
    <x v="1"/>
    <n v="0.9"/>
    <n v="0.1111111111111111"/>
    <n v="0.1"/>
    <n v="2.8687330052222667E-4"/>
    <x v="13"/>
    <x v="0"/>
    <s v="Retail"/>
    <s v="STKEVON"/>
    <n v="59"/>
    <n v="72"/>
    <n v="13"/>
  </r>
  <r>
    <x v="56"/>
    <x v="244"/>
    <x v="0"/>
    <x v="888"/>
    <n v="9.0637752377705825E-5"/>
    <n v="20"/>
    <n v="6"/>
    <n v="14"/>
    <n v="5.6000000000000005"/>
    <n v="8.3999999999999986"/>
    <x v="12"/>
    <n v="1.3999999999999997"/>
    <x v="60"/>
    <n v="0.7"/>
    <n v="0.42857142857142855"/>
    <n v="0.3"/>
    <n v="2.2312367818395407E-4"/>
    <x v="13"/>
    <x v="0"/>
    <s v="Retail"/>
    <s v="STKEVON"/>
    <n v="59"/>
    <n v="72"/>
    <n v="13"/>
  </r>
  <r>
    <x v="56"/>
    <x v="29"/>
    <x v="6"/>
    <x v="889"/>
    <n v="9.0637752377705828E-4"/>
    <n v="200"/>
    <n v="140"/>
    <n v="60"/>
    <n v="24"/>
    <n v="36"/>
    <x v="145"/>
    <n v="0.25714285714285712"/>
    <x v="4"/>
    <n v="0.3"/>
    <n v="2.3333333333333335"/>
    <n v="0.7"/>
    <n v="9.5624433507408889E-4"/>
    <x v="8"/>
    <x v="6"/>
    <s v="Retail"/>
    <s v="STKANSON"/>
    <n v="59"/>
    <n v="72"/>
    <n v="13"/>
  </r>
  <r>
    <x v="56"/>
    <x v="556"/>
    <x v="5"/>
    <x v="890"/>
    <n v="8.1573977139935249E-4"/>
    <n v="180"/>
    <n v="115"/>
    <n v="65"/>
    <n v="26"/>
    <n v="39"/>
    <x v="318"/>
    <n v="0.33913043478260868"/>
    <x v="191"/>
    <n v="0.3611111111111111"/>
    <n v="1.7692307692307692"/>
    <n v="0.63888888888888884"/>
    <n v="1.0359313629969295E-3"/>
    <x v="1"/>
    <x v="5"/>
    <s v="Retail"/>
    <s v="STKEVON"/>
    <n v="59"/>
    <n v="72"/>
    <n v="13"/>
  </r>
  <r>
    <x v="56"/>
    <x v="557"/>
    <x v="5"/>
    <x v="891"/>
    <n v="9.9701527615476417E-4"/>
    <n v="220"/>
    <n v="128"/>
    <n v="92"/>
    <n v="36.800000000000004"/>
    <n v="55.199999999999996"/>
    <x v="319"/>
    <n v="0.43124999999999997"/>
    <x v="218"/>
    <n v="0.41818181818181815"/>
    <n v="1.3913043478260869"/>
    <n v="0.58181818181818179"/>
    <n v="1.4662413137802696E-3"/>
    <x v="1"/>
    <x v="5"/>
    <s v="Retail"/>
    <s v="STKEVON"/>
    <n v="59"/>
    <n v="72"/>
    <n v="13"/>
  </r>
  <r>
    <x v="56"/>
    <x v="558"/>
    <x v="3"/>
    <x v="892"/>
    <n v="5.4382651426623503E-4"/>
    <n v="120"/>
    <n v="50"/>
    <n v="70"/>
    <n v="28"/>
    <n v="42"/>
    <x v="189"/>
    <n v="0.84"/>
    <x v="46"/>
    <n v="0.58333333333333337"/>
    <n v="0.7142857142857143"/>
    <n v="0.41666666666666669"/>
    <n v="1.1156183909197704E-3"/>
    <x v="5"/>
    <x v="3"/>
    <s v="Retail"/>
    <s v="STKEVON"/>
    <n v="59"/>
    <n v="72"/>
    <n v="13"/>
  </r>
  <r>
    <x v="56"/>
    <x v="358"/>
    <x v="3"/>
    <x v="893"/>
    <n v="2.5378570665757634E-4"/>
    <n v="56"/>
    <n v="51"/>
    <n v="5"/>
    <n v="2"/>
    <n v="3"/>
    <x v="220"/>
    <n v="5.8823529411764705E-2"/>
    <x v="10"/>
    <n v="8.9285714285714288E-2"/>
    <n v="10.199999999999999"/>
    <n v="0.9107142857142857"/>
    <n v="7.9687027922840741E-5"/>
    <x v="4"/>
    <x v="3"/>
    <s v="Retail"/>
    <s v="STKEVON"/>
    <n v="59"/>
    <n v="72"/>
    <n v="13"/>
  </r>
  <r>
    <x v="56"/>
    <x v="559"/>
    <x v="5"/>
    <x v="894"/>
    <n v="1.631479542798705E-3"/>
    <n v="360"/>
    <n v="215"/>
    <n v="145"/>
    <n v="58"/>
    <n v="87"/>
    <x v="320"/>
    <n v="0.40465116279069768"/>
    <x v="219"/>
    <n v="0.40277777777777779"/>
    <n v="1.4827586206896552"/>
    <n v="0.59722222222222221"/>
    <n v="2.3109238097623816E-3"/>
    <x v="1"/>
    <x v="5"/>
    <s v="Retail"/>
    <s v="STKEVON"/>
    <n v="59"/>
    <n v="72"/>
    <n v="13"/>
  </r>
  <r>
    <x v="56"/>
    <x v="92"/>
    <x v="0"/>
    <x v="895"/>
    <n v="9.0637752377705825E-5"/>
    <n v="20"/>
    <n v="5"/>
    <n v="15"/>
    <n v="6"/>
    <n v="9"/>
    <x v="64"/>
    <n v="1.8"/>
    <x v="11"/>
    <n v="0.75"/>
    <n v="0.33333333333333331"/>
    <n v="0.25"/>
    <n v="2.3906108376852222E-4"/>
    <x v="0"/>
    <x v="0"/>
    <s v="Retail"/>
    <s v="STKEVON"/>
    <n v="59"/>
    <n v="72"/>
    <n v="13"/>
  </r>
  <r>
    <x v="57"/>
    <x v="0"/>
    <x v="0"/>
    <x v="896"/>
    <n v="4.5318876188852913E-5"/>
    <n v="10"/>
    <n v="3"/>
    <n v="7"/>
    <n v="2.8000000000000003"/>
    <n v="4.1999999999999993"/>
    <x v="12"/>
    <n v="1.3999999999999997"/>
    <x v="12"/>
    <n v="0.7"/>
    <n v="0.42857142857142855"/>
    <n v="0.3"/>
    <n v="1.1156183909197704E-4"/>
    <x v="0"/>
    <x v="0"/>
    <s v="Retail"/>
    <s v="STKEVON"/>
    <n v="57"/>
    <n v="73"/>
    <n v="16"/>
  </r>
  <r>
    <x v="57"/>
    <x v="560"/>
    <x v="0"/>
    <x v="897"/>
    <n v="6.7978314283279379E-5"/>
    <n v="15"/>
    <n v="10"/>
    <n v="5"/>
    <n v="2"/>
    <n v="3"/>
    <x v="73"/>
    <n v="0.3"/>
    <x v="10"/>
    <n v="0.33333333333333331"/>
    <n v="2"/>
    <n v="0.66666666666666663"/>
    <n v="7.9687027922840741E-5"/>
    <x v="1"/>
    <x v="0"/>
    <s v="Retail"/>
    <s v="STKEVON"/>
    <n v="57"/>
    <n v="73"/>
    <n v="16"/>
  </r>
  <r>
    <x v="57"/>
    <x v="561"/>
    <x v="0"/>
    <x v="898"/>
    <n v="1.1329719047213228E-4"/>
    <n v="25"/>
    <n v="21"/>
    <n v="4"/>
    <n v="1.6"/>
    <n v="2.4"/>
    <x v="45"/>
    <n v="0.11428571428571428"/>
    <x v="21"/>
    <n v="0.16"/>
    <n v="5.25"/>
    <n v="0.84"/>
    <n v="6.3749622338272593E-5"/>
    <x v="1"/>
    <x v="0"/>
    <s v="Retail"/>
    <s v="STKEVON"/>
    <n v="57"/>
    <n v="73"/>
    <n v="16"/>
  </r>
  <r>
    <x v="57"/>
    <x v="265"/>
    <x v="0"/>
    <x v="899"/>
    <n v="1.586160666609852E-4"/>
    <n v="35"/>
    <n v="12"/>
    <n v="23"/>
    <n v="9.2000000000000011"/>
    <n v="13.799999999999999"/>
    <x v="321"/>
    <n v="1.1499999999999999"/>
    <x v="93"/>
    <n v="0.65714285714285714"/>
    <n v="0.52173913043478259"/>
    <n v="0.34285714285714286"/>
    <n v="3.6656032844506741E-4"/>
    <x v="0"/>
    <x v="0"/>
    <s v="Retail"/>
    <s v="STKEVON"/>
    <n v="57"/>
    <n v="73"/>
    <n v="16"/>
  </r>
  <r>
    <x v="57"/>
    <x v="223"/>
    <x v="3"/>
    <x v="900"/>
    <n v="1.586160666609852E-4"/>
    <n v="35"/>
    <n v="30.52"/>
    <n v="4.4800000000000004"/>
    <n v="1.7920000000000003"/>
    <n v="2.6880000000000002"/>
    <x v="175"/>
    <n v="8.8073394495412849E-2"/>
    <x v="119"/>
    <n v="0.128"/>
    <n v="6.8124999999999991"/>
    <n v="0.872"/>
    <n v="7.1399577018865304E-5"/>
    <x v="5"/>
    <x v="3"/>
    <s v="Retail"/>
    <s v="STKEVON"/>
    <n v="57"/>
    <n v="73"/>
    <n v="16"/>
  </r>
  <r>
    <x v="57"/>
    <x v="517"/>
    <x v="3"/>
    <x v="901"/>
    <n v="2.4925381903869104E-4"/>
    <n v="55"/>
    <n v="47.52"/>
    <n v="7.4799999999999969"/>
    <n v="2.9919999999999991"/>
    <n v="4.4879999999999978"/>
    <x v="307"/>
    <n v="9.4444444444444386E-2"/>
    <x v="210"/>
    <n v="0.13599999999999995"/>
    <n v="6.3529411764705914"/>
    <n v="0.8640000000000001"/>
    <n v="1.1921179377256969E-4"/>
    <x v="5"/>
    <x v="3"/>
    <s v="Retail"/>
    <s v="STKEVON"/>
    <n v="57"/>
    <n v="73"/>
    <n v="16"/>
  </r>
  <r>
    <x v="57"/>
    <x v="129"/>
    <x v="3"/>
    <x v="902"/>
    <n v="2.5378570665757634E-4"/>
    <n v="56"/>
    <n v="48.1"/>
    <n v="7.8999999999999986"/>
    <n v="3.1599999999999997"/>
    <n v="4.7399999999999984"/>
    <x v="322"/>
    <n v="9.8544698544698509E-2"/>
    <x v="220"/>
    <n v="0.14107142857142854"/>
    <n v="6.0886075949367102"/>
    <n v="0.85892857142857149"/>
    <n v="1.2590550411808833E-4"/>
    <x v="4"/>
    <x v="3"/>
    <s v="Retail"/>
    <s v="STKEVON"/>
    <n v="57"/>
    <n v="73"/>
    <n v="16"/>
  </r>
  <r>
    <x v="57"/>
    <x v="233"/>
    <x v="3"/>
    <x v="903"/>
    <n v="3.5801912189193801E-4"/>
    <n v="79"/>
    <n v="66.600000000000009"/>
    <n v="12.399999999999991"/>
    <n v="4.9599999999999973"/>
    <n v="7.4399999999999942"/>
    <x v="167"/>
    <n v="0.11171171171171161"/>
    <x v="144"/>
    <n v="0.15696202531645559"/>
    <n v="5.3709677419354884"/>
    <n v="0.84303797468354447"/>
    <n v="1.9762382924864489E-4"/>
    <x v="4"/>
    <x v="3"/>
    <s v="Retail"/>
    <s v="STKEVON"/>
    <n v="57"/>
    <n v="73"/>
    <n v="16"/>
  </r>
  <r>
    <x v="57"/>
    <x v="312"/>
    <x v="3"/>
    <x v="904"/>
    <n v="4.5318876188852914E-4"/>
    <n v="100"/>
    <n v="57"/>
    <n v="43"/>
    <n v="17.2"/>
    <n v="25.8"/>
    <x v="210"/>
    <n v="0.45263157894736844"/>
    <x v="165"/>
    <n v="0.43"/>
    <n v="1.3255813953488371"/>
    <n v="0.56999999999999995"/>
    <n v="6.8530844013643037E-4"/>
    <x v="9"/>
    <x v="3"/>
    <s v="Retail"/>
    <s v="STKEVON"/>
    <n v="57"/>
    <n v="73"/>
    <n v="16"/>
  </r>
  <r>
    <x v="57"/>
    <x v="522"/>
    <x v="2"/>
    <x v="905"/>
    <n v="3.625510095108233E-4"/>
    <n v="80"/>
    <n v="40"/>
    <n v="40"/>
    <n v="16"/>
    <n v="24"/>
    <x v="57"/>
    <n v="0.6"/>
    <x v="72"/>
    <n v="0.5"/>
    <n v="1"/>
    <n v="0.5"/>
    <n v="6.3749622338272593E-4"/>
    <x v="3"/>
    <x v="2"/>
    <s v="Retail"/>
    <s v="STKANSON"/>
    <n v="57"/>
    <n v="73"/>
    <n v="16"/>
  </r>
  <r>
    <x v="57"/>
    <x v="562"/>
    <x v="2"/>
    <x v="906"/>
    <n v="3.1723213332197041E-4"/>
    <n v="70"/>
    <n v="20"/>
    <n v="50"/>
    <n v="20"/>
    <n v="30"/>
    <x v="10"/>
    <n v="1.5"/>
    <x v="9"/>
    <n v="0.7142857142857143"/>
    <n v="0.4"/>
    <n v="0.2857142857142857"/>
    <n v="7.9687027922840741E-4"/>
    <x v="3"/>
    <x v="2"/>
    <s v="Retail"/>
    <s v="STKEVON"/>
    <n v="57"/>
    <n v="73"/>
    <n v="16"/>
  </r>
  <r>
    <x v="57"/>
    <x v="563"/>
    <x v="2"/>
    <x v="907"/>
    <n v="5.2116707617180856E-4"/>
    <n v="115"/>
    <n v="65"/>
    <n v="50"/>
    <n v="20"/>
    <n v="30"/>
    <x v="286"/>
    <n v="0.46153846153846156"/>
    <x v="9"/>
    <n v="0.43478260869565216"/>
    <n v="1.3"/>
    <n v="0.56521739130434778"/>
    <n v="7.9687027922840741E-4"/>
    <x v="6"/>
    <x v="2"/>
    <s v="Retail"/>
    <s v="STKANSON"/>
    <n v="57"/>
    <n v="73"/>
    <n v="16"/>
  </r>
  <r>
    <x v="57"/>
    <x v="564"/>
    <x v="2"/>
    <x v="908"/>
    <n v="2.2659438094426457E-4"/>
    <n v="50"/>
    <n v="25"/>
    <n v="25"/>
    <n v="10"/>
    <n v="15"/>
    <x v="57"/>
    <n v="0.6"/>
    <x v="32"/>
    <n v="0.5"/>
    <n v="1"/>
    <n v="0.5"/>
    <n v="3.9843513961420371E-4"/>
    <x v="3"/>
    <x v="2"/>
    <s v="Retail"/>
    <s v="STKEVON"/>
    <n v="57"/>
    <n v="73"/>
    <n v="16"/>
  </r>
  <r>
    <x v="57"/>
    <x v="565"/>
    <x v="2"/>
    <x v="909"/>
    <n v="1.1782907809101757E-3"/>
    <n v="260"/>
    <n v="160"/>
    <n v="100"/>
    <n v="40"/>
    <n v="60"/>
    <x v="234"/>
    <n v="0.375"/>
    <x v="33"/>
    <n v="0.38461538461538464"/>
    <n v="1.6"/>
    <n v="0.61538461538461542"/>
    <n v="1.5937405584568148E-3"/>
    <x v="6"/>
    <x v="2"/>
    <s v="Retail"/>
    <s v="STKEVON"/>
    <n v="57"/>
    <n v="73"/>
    <n v="16"/>
  </r>
  <r>
    <x v="57"/>
    <x v="293"/>
    <x v="0"/>
    <x v="910"/>
    <n v="4.5318876188852913E-5"/>
    <n v="10"/>
    <n v="3"/>
    <n v="7"/>
    <n v="2.8000000000000003"/>
    <n v="4.1999999999999993"/>
    <x v="12"/>
    <n v="1.3999999999999997"/>
    <x v="12"/>
    <n v="0.7"/>
    <n v="0.42857142857142855"/>
    <n v="0.3"/>
    <n v="1.1156183909197704E-4"/>
    <x v="0"/>
    <x v="0"/>
    <s v="Retail"/>
    <s v="STKEVON"/>
    <n v="57"/>
    <n v="73"/>
    <n v="16"/>
  </r>
  <r>
    <x v="57"/>
    <x v="1"/>
    <x v="0"/>
    <x v="911"/>
    <n v="3.625510095108233E-5"/>
    <n v="8"/>
    <n v="2"/>
    <n v="6"/>
    <n v="2.4000000000000004"/>
    <n v="3.5999999999999996"/>
    <x v="64"/>
    <n v="1.7999999999999998"/>
    <x v="116"/>
    <n v="0.75"/>
    <n v="0.33333333333333331"/>
    <n v="0.25"/>
    <n v="9.5624433507408889E-5"/>
    <x v="13"/>
    <x v="0"/>
    <s v="Retail"/>
    <s v="STKEVON"/>
    <n v="57"/>
    <n v="73"/>
    <n v="16"/>
  </r>
  <r>
    <x v="57"/>
    <x v="566"/>
    <x v="0"/>
    <x v="912"/>
    <n v="2.0393494284983812E-4"/>
    <n v="45"/>
    <n v="20"/>
    <n v="25"/>
    <n v="10"/>
    <n v="15"/>
    <x v="32"/>
    <n v="0.75"/>
    <x v="32"/>
    <n v="0.55555555555555558"/>
    <n v="0.8"/>
    <n v="0.44444444444444442"/>
    <n v="3.9843513961420371E-4"/>
    <x v="13"/>
    <x v="0"/>
    <s v="Retail"/>
    <s v="STKEVON"/>
    <n v="57"/>
    <n v="73"/>
    <n v="16"/>
  </r>
  <r>
    <x v="57"/>
    <x v="567"/>
    <x v="0"/>
    <x v="913"/>
    <n v="1.1329719047213228E-4"/>
    <n v="25"/>
    <n v="5"/>
    <n v="20"/>
    <n v="8"/>
    <n v="12"/>
    <x v="0"/>
    <n v="2.4"/>
    <x v="0"/>
    <n v="0.8"/>
    <n v="0.25"/>
    <n v="0.2"/>
    <n v="3.1874811169136296E-4"/>
    <x v="0"/>
    <x v="0"/>
    <s v="Retail"/>
    <s v="STKEVON"/>
    <n v="57"/>
    <n v="73"/>
    <n v="16"/>
  </r>
  <r>
    <x v="57"/>
    <x v="219"/>
    <x v="0"/>
    <x v="914"/>
    <n v="6.7978314283279379E-5"/>
    <n v="15"/>
    <n v="8"/>
    <n v="7"/>
    <n v="2.8000000000000003"/>
    <n v="4.1999999999999993"/>
    <x v="246"/>
    <n v="0.52499999999999991"/>
    <x v="12"/>
    <n v="0.46666666666666667"/>
    <n v="1.1428571428571428"/>
    <n v="0.53333333333333333"/>
    <n v="1.1156183909197704E-4"/>
    <x v="1"/>
    <x v="0"/>
    <s v="Retail"/>
    <s v="STKEVON"/>
    <n v="57"/>
    <n v="73"/>
    <n v="16"/>
  </r>
  <r>
    <x v="57"/>
    <x v="199"/>
    <x v="0"/>
    <x v="915"/>
    <n v="1.1329719047213228E-4"/>
    <n v="25"/>
    <n v="21"/>
    <n v="4"/>
    <n v="1.6"/>
    <n v="2.4"/>
    <x v="45"/>
    <n v="0.11428571428571428"/>
    <x v="21"/>
    <n v="0.16"/>
    <n v="5.25"/>
    <n v="0.84"/>
    <n v="6.3749622338272593E-5"/>
    <x v="1"/>
    <x v="0"/>
    <s v="Retail"/>
    <s v="STKEVON"/>
    <n v="57"/>
    <n v="73"/>
    <n v="16"/>
  </r>
  <r>
    <x v="58"/>
    <x v="290"/>
    <x v="6"/>
    <x v="916"/>
    <n v="8.6105864758820544E-4"/>
    <n v="190"/>
    <n v="121"/>
    <n v="79"/>
    <n v="31.6"/>
    <n v="47.4"/>
    <x v="323"/>
    <n v="0.39173553719008264"/>
    <x v="221"/>
    <n v="0.41578947368421054"/>
    <n v="1.5316455696202531"/>
    <n v="0.63684210526315788"/>
    <n v="1.2590550411808836E-3"/>
    <x v="19"/>
    <x v="6"/>
    <s v="Retail"/>
    <s v="STKANSON"/>
    <n v="61"/>
    <n v="68"/>
    <n v="7"/>
  </r>
  <r>
    <x v="58"/>
    <x v="567"/>
    <x v="0"/>
    <x v="917"/>
    <n v="1.1329719047213228E-4"/>
    <n v="25"/>
    <n v="5"/>
    <n v="20"/>
    <n v="8"/>
    <n v="12"/>
    <x v="0"/>
    <n v="2.4"/>
    <x v="0"/>
    <n v="0.8"/>
    <n v="0.25"/>
    <n v="0.2"/>
    <n v="3.1874811169136296E-4"/>
    <x v="0"/>
    <x v="0"/>
    <s v="Retail"/>
    <s v="STKEVON"/>
    <n v="61"/>
    <n v="68"/>
    <n v="7"/>
  </r>
  <r>
    <x v="58"/>
    <x v="219"/>
    <x v="0"/>
    <x v="918"/>
    <n v="6.7978314283279379E-5"/>
    <n v="15"/>
    <n v="8"/>
    <n v="7"/>
    <n v="2.8000000000000003"/>
    <n v="4.1999999999999993"/>
    <x v="246"/>
    <n v="0.52499999999999991"/>
    <x v="12"/>
    <n v="0.46666666666666667"/>
    <n v="1.1428571428571428"/>
    <n v="0.53333333333333333"/>
    <n v="1.1156183909197704E-4"/>
    <x v="1"/>
    <x v="0"/>
    <s v="Retail"/>
    <s v="STKEVON"/>
    <n v="61"/>
    <n v="68"/>
    <n v="7"/>
  </r>
  <r>
    <x v="58"/>
    <x v="517"/>
    <x v="3"/>
    <x v="919"/>
    <n v="2.4925381903869104E-4"/>
    <n v="55"/>
    <n v="47.52"/>
    <n v="7.4799999999999969"/>
    <n v="2.9919999999999991"/>
    <n v="4.4879999999999978"/>
    <x v="307"/>
    <n v="9.4444444444444386E-2"/>
    <x v="210"/>
    <n v="0.13599999999999995"/>
    <n v="6.3529411764705914"/>
    <n v="0.8640000000000001"/>
    <n v="1.1921179377256969E-4"/>
    <x v="5"/>
    <x v="3"/>
    <s v="Retail"/>
    <s v="STKEVON"/>
    <n v="61"/>
    <n v="68"/>
    <n v="7"/>
  </r>
  <r>
    <x v="58"/>
    <x v="129"/>
    <x v="3"/>
    <x v="920"/>
    <n v="2.5378570665757634E-4"/>
    <n v="56"/>
    <n v="48.1"/>
    <n v="7.8999999999999986"/>
    <n v="3.1599999999999997"/>
    <n v="4.7399999999999984"/>
    <x v="322"/>
    <n v="9.8544698544698509E-2"/>
    <x v="220"/>
    <n v="0.14107142857142854"/>
    <n v="6.0886075949367102"/>
    <n v="0.85892857142857149"/>
    <n v="1.2590550411808833E-4"/>
    <x v="4"/>
    <x v="3"/>
    <s v="Retail"/>
    <s v="STKEVON"/>
    <n v="61"/>
    <n v="68"/>
    <n v="7"/>
  </r>
  <r>
    <x v="58"/>
    <x v="260"/>
    <x v="3"/>
    <x v="921"/>
    <n v="2.4925381903869104E-4"/>
    <n v="55"/>
    <n v="47.175000000000004"/>
    <n v="7.8249999999999957"/>
    <n v="3.1299999999999986"/>
    <n v="4.6949999999999967"/>
    <x v="127"/>
    <n v="9.9523052464228851E-2"/>
    <x v="111"/>
    <n v="0.14227272727272719"/>
    <n v="6.0287539936102279"/>
    <n v="0.85772727272727278"/>
    <n v="1.2471019869924569E-4"/>
    <x v="4"/>
    <x v="3"/>
    <s v="Retail"/>
    <s v="STKEVON"/>
    <n v="61"/>
    <n v="68"/>
    <n v="7"/>
  </r>
  <r>
    <x v="58"/>
    <x v="561"/>
    <x v="0"/>
    <x v="922"/>
    <n v="1.1329719047213228E-4"/>
    <n v="25"/>
    <n v="21"/>
    <n v="4"/>
    <n v="1.6"/>
    <n v="2.4"/>
    <x v="45"/>
    <n v="0.11428571428571428"/>
    <x v="21"/>
    <n v="0.16"/>
    <n v="5.25"/>
    <n v="0.84"/>
    <n v="6.3749622338272593E-5"/>
    <x v="1"/>
    <x v="0"/>
    <s v="Retail"/>
    <s v="STKEVON"/>
    <n v="61"/>
    <n v="68"/>
    <n v="7"/>
  </r>
  <r>
    <x v="58"/>
    <x v="265"/>
    <x v="0"/>
    <x v="923"/>
    <n v="1.586160666609852E-4"/>
    <n v="35"/>
    <n v="12"/>
    <n v="23"/>
    <n v="9.2000000000000011"/>
    <n v="13.799999999999999"/>
    <x v="321"/>
    <n v="1.1499999999999999"/>
    <x v="93"/>
    <n v="0.65714285714285714"/>
    <n v="0.52173913043478259"/>
    <n v="0.34285714285714286"/>
    <n v="3.6656032844506741E-4"/>
    <x v="0"/>
    <x v="0"/>
    <s v="Retail"/>
    <s v="STKEVON"/>
    <n v="61"/>
    <n v="68"/>
    <n v="7"/>
  </r>
  <r>
    <x v="58"/>
    <x v="568"/>
    <x v="2"/>
    <x v="924"/>
    <n v="8.1573977139935249E-4"/>
    <n v="180"/>
    <n v="120"/>
    <n v="60"/>
    <n v="24"/>
    <n v="36"/>
    <x v="73"/>
    <n v="0.3"/>
    <x v="4"/>
    <n v="0.33333333333333331"/>
    <n v="2"/>
    <n v="0.66666666666666663"/>
    <n v="9.5624433507408889E-4"/>
    <x v="3"/>
    <x v="2"/>
    <s v="Retail"/>
    <s v="STKANSON"/>
    <n v="61"/>
    <n v="68"/>
    <n v="7"/>
  </r>
  <r>
    <x v="58"/>
    <x v="312"/>
    <x v="3"/>
    <x v="925"/>
    <n v="4.5318876188852914E-4"/>
    <n v="100"/>
    <n v="57"/>
    <n v="43"/>
    <n v="17.2"/>
    <n v="25.8"/>
    <x v="210"/>
    <n v="0.45263157894736844"/>
    <x v="165"/>
    <n v="0.43"/>
    <n v="1.3255813953488371"/>
    <n v="0.56999999999999995"/>
    <n v="6.8530844013643037E-4"/>
    <x v="9"/>
    <x v="3"/>
    <s v="Retail"/>
    <s v="STKEVON"/>
    <n v="61"/>
    <n v="68"/>
    <n v="7"/>
  </r>
  <r>
    <x v="58"/>
    <x v="224"/>
    <x v="3"/>
    <x v="926"/>
    <n v="9.516963999659112E-5"/>
    <n v="21"/>
    <n v="17.62"/>
    <n v="3.379999999999999"/>
    <n v="1.3519999999999996"/>
    <n v="2.0279999999999996"/>
    <x v="41"/>
    <n v="0.11509648127128261"/>
    <x v="18"/>
    <n v="0.1609523809523809"/>
    <n v="5.2130177514792919"/>
    <n v="0.83904761904761904"/>
    <n v="5.3868430875840324E-5"/>
    <x v="5"/>
    <x v="3"/>
    <s v="Retail"/>
    <s v="STKEVON"/>
    <n v="61"/>
    <n v="68"/>
    <n v="7"/>
  </r>
  <r>
    <x v="58"/>
    <x v="514"/>
    <x v="3"/>
    <x v="927"/>
    <n v="6.5259181711948199E-4"/>
    <n v="144"/>
    <n v="132"/>
    <n v="12"/>
    <n v="4.8000000000000007"/>
    <n v="7.1999999999999993"/>
    <x v="183"/>
    <n v="5.4545454545454543E-2"/>
    <x v="14"/>
    <n v="8.3333333333333329E-2"/>
    <n v="11"/>
    <n v="0.91666666666666663"/>
    <n v="1.9124886701481778E-4"/>
    <x v="4"/>
    <x v="3"/>
    <s v="Retail"/>
    <s v="Wireless Service"/>
    <n v="61"/>
    <n v="68"/>
    <n v="7"/>
  </r>
  <r>
    <x v="58"/>
    <x v="515"/>
    <x v="3"/>
    <x v="928"/>
    <n v="1.4048851618544403E-4"/>
    <n v="31"/>
    <n v="26.52"/>
    <n v="4.4800000000000004"/>
    <n v="1.7920000000000003"/>
    <n v="2.6880000000000002"/>
    <x v="134"/>
    <n v="0.10135746606334843"/>
    <x v="119"/>
    <n v="0.14451612903225808"/>
    <n v="5.9196428571428568"/>
    <n v="0.85548387096774192"/>
    <n v="7.1399577018865304E-5"/>
    <x v="5"/>
    <x v="3"/>
    <s v="Retail"/>
    <s v="STKEVON"/>
    <n v="61"/>
    <n v="68"/>
    <n v="7"/>
  </r>
  <r>
    <x v="58"/>
    <x v="516"/>
    <x v="3"/>
    <x v="929"/>
    <n v="3.9880611046190566E-4"/>
    <n v="88"/>
    <n v="74.52"/>
    <n v="13.480000000000004"/>
    <n v="5.3920000000000021"/>
    <n v="8.088000000000001"/>
    <x v="225"/>
    <n v="0.10853462157809986"/>
    <x v="173"/>
    <n v="0.15318181818181822"/>
    <n v="5.5281899109792265"/>
    <n v="0.8468181818181818"/>
    <n v="2.1483622727997871E-4"/>
    <x v="5"/>
    <x v="3"/>
    <s v="Retail"/>
    <s v="STKEVON"/>
    <n v="61"/>
    <n v="68"/>
    <n v="7"/>
  </r>
  <r>
    <x v="58"/>
    <x v="3"/>
    <x v="1"/>
    <x v="930"/>
    <n v="9.0637752377705825E-5"/>
    <n v="20"/>
    <n v="0"/>
    <n v="20"/>
    <n v="8"/>
    <n v="12"/>
    <x v="3"/>
    <e v="#DIV/0!"/>
    <x v="0"/>
    <n v="1"/>
    <n v="0"/>
    <n v="0"/>
    <n v="3.1874811169136296E-4"/>
    <x v="2"/>
    <x v="1"/>
    <s v="Retail"/>
    <s v="STKEVON"/>
    <n v="61"/>
    <n v="68"/>
    <n v="7"/>
  </r>
  <r>
    <x v="58"/>
    <x v="4"/>
    <x v="2"/>
    <x v="931"/>
    <n v="3.625510095108233E-4"/>
    <n v="80"/>
    <n v="42"/>
    <n v="38"/>
    <n v="15.200000000000001"/>
    <n v="22.799999999999997"/>
    <x v="4"/>
    <n v="0.54285714285714282"/>
    <x v="3"/>
    <n v="0.47499999999999998"/>
    <n v="1.1052631578947369"/>
    <n v="0.52500000000000002"/>
    <n v="6.0562141221358963E-4"/>
    <x v="3"/>
    <x v="2"/>
    <s v="Retail"/>
    <s v="STKEVON"/>
    <n v="61"/>
    <n v="68"/>
    <n v="7"/>
  </r>
  <r>
    <x v="58"/>
    <x v="5"/>
    <x v="2"/>
    <x v="932"/>
    <n v="6.7978314283279376E-4"/>
    <n v="150"/>
    <n v="90"/>
    <n v="60"/>
    <n v="24"/>
    <n v="36"/>
    <x v="5"/>
    <n v="0.4"/>
    <x v="4"/>
    <n v="0.4"/>
    <n v="1.5"/>
    <n v="0.6"/>
    <n v="9.5624433507408889E-4"/>
    <x v="3"/>
    <x v="2"/>
    <s v="Retail"/>
    <s v="STKYOSEF"/>
    <n v="61"/>
    <n v="68"/>
    <n v="7"/>
  </r>
  <r>
    <x v="58"/>
    <x v="110"/>
    <x v="2"/>
    <x v="933"/>
    <n v="4.5318876188852913E-5"/>
    <n v="10"/>
    <n v="0"/>
    <n v="10"/>
    <n v="4"/>
    <n v="6"/>
    <x v="3"/>
    <e v="#DIV/0!"/>
    <x v="50"/>
    <n v="1"/>
    <n v="0"/>
    <n v="0"/>
    <n v="1.5937405584568148E-4"/>
    <x v="2"/>
    <x v="2"/>
    <s v="Retail"/>
    <s v="STKYOSEF"/>
    <n v="61"/>
    <n v="68"/>
    <n v="7"/>
  </r>
  <r>
    <x v="58"/>
    <x v="111"/>
    <x v="3"/>
    <x v="934"/>
    <n v="4.1693366093744684E-4"/>
    <n v="92"/>
    <n v="18.22"/>
    <n v="73.78"/>
    <n v="29.512"/>
    <n v="44.268000000000001"/>
    <x v="93"/>
    <n v="2.429637760702525"/>
    <x v="84"/>
    <n v="0.80195652173913046"/>
    <n v="0.24695039306044997"/>
    <n v="0.19804347826086954"/>
    <n v="1.175861784029438E-3"/>
    <x v="12"/>
    <x v="3"/>
    <s v="Retail"/>
    <s v="STKEVON"/>
    <n v="61"/>
    <n v="68"/>
    <n v="7"/>
  </r>
  <r>
    <x v="58"/>
    <x v="112"/>
    <x v="3"/>
    <x v="935"/>
    <n v="2.0393494284983812E-4"/>
    <n v="45"/>
    <n v="21.75"/>
    <n v="23.25"/>
    <n v="9.3000000000000007"/>
    <n v="13.95"/>
    <x v="94"/>
    <n v="0.64137931034482754"/>
    <x v="85"/>
    <n v="0.51666666666666672"/>
    <n v="0.93548387096774188"/>
    <n v="0.48333333333333334"/>
    <n v="3.7054467984120942E-4"/>
    <x v="12"/>
    <x v="3"/>
    <s v="Retail"/>
    <s v="STKEVON"/>
    <n v="61"/>
    <n v="68"/>
    <n v="7"/>
  </r>
  <r>
    <x v="58"/>
    <x v="52"/>
    <x v="3"/>
    <x v="936"/>
    <n v="2.4925381903869104E-4"/>
    <n v="55"/>
    <n v="46.25"/>
    <n v="8.75"/>
    <n v="3.5"/>
    <n v="5.25"/>
    <x v="39"/>
    <n v="0.11351351351351352"/>
    <x v="86"/>
    <n v="0.15909090909090909"/>
    <n v="5.2857142857142856"/>
    <n v="0.84090909090909094"/>
    <n v="1.394522988649713E-4"/>
    <x v="4"/>
    <x v="3"/>
    <s v="Retail"/>
    <s v="STKEVON"/>
    <n v="61"/>
    <n v="68"/>
    <n v="7"/>
  </r>
  <r>
    <x v="58"/>
    <x v="28"/>
    <x v="5"/>
    <x v="937"/>
    <n v="1.1782907809101757E-3"/>
    <n v="260"/>
    <n v="140"/>
    <n v="120"/>
    <n v="48"/>
    <n v="72"/>
    <x v="30"/>
    <n v="0.51428571428571423"/>
    <x v="31"/>
    <n v="0.46153846153846156"/>
    <n v="1.1666666666666667"/>
    <n v="0.53846153846153844"/>
    <n v="1.9124886701481778E-3"/>
    <x v="1"/>
    <x v="5"/>
    <s v="Retail"/>
    <s v="STKEVON"/>
    <n v="61"/>
    <n v="68"/>
    <n v="7"/>
  </r>
  <r>
    <x v="59"/>
    <x v="29"/>
    <x v="6"/>
    <x v="938"/>
    <n v="9.9701527615476417E-4"/>
    <n v="220"/>
    <n v="140"/>
    <n v="80"/>
    <n v="32"/>
    <n v="48"/>
    <x v="31"/>
    <n v="0.34285714285714286"/>
    <x v="30"/>
    <n v="0.36363636363636365"/>
    <n v="1.75"/>
    <n v="0.63636363636363635"/>
    <n v="1.2749924467654519E-3"/>
    <x v="8"/>
    <x v="6"/>
    <s v="Retail"/>
    <s v="STKEVON"/>
    <n v="54"/>
    <n v="70"/>
    <n v="16"/>
  </r>
  <r>
    <x v="59"/>
    <x v="30"/>
    <x v="2"/>
    <x v="939"/>
    <n v="2.0393494284983812E-4"/>
    <n v="45"/>
    <n v="20"/>
    <n v="25"/>
    <n v="10"/>
    <n v="15"/>
    <x v="32"/>
    <n v="0.75"/>
    <x v="32"/>
    <n v="0.55555555555555558"/>
    <n v="0.8"/>
    <n v="0.44444444444444442"/>
    <n v="3.9843513961420371E-4"/>
    <x v="1"/>
    <x v="2"/>
    <s v="Retail"/>
    <s v="STKEVON"/>
    <n v="54"/>
    <n v="70"/>
    <n v="16"/>
  </r>
  <r>
    <x v="59"/>
    <x v="31"/>
    <x v="5"/>
    <x v="940"/>
    <n v="1.8127550475541166E-3"/>
    <n v="400"/>
    <n v="300"/>
    <n v="100"/>
    <n v="40"/>
    <n v="60"/>
    <x v="33"/>
    <n v="0.2"/>
    <x v="33"/>
    <n v="0.25"/>
    <n v="3"/>
    <n v="0.75"/>
    <n v="1.5937405584568148E-3"/>
    <x v="1"/>
    <x v="5"/>
    <s v="Retail"/>
    <s v="STKEVON"/>
    <n v="54"/>
    <n v="70"/>
    <n v="16"/>
  </r>
  <r>
    <x v="59"/>
    <x v="569"/>
    <x v="5"/>
    <x v="941"/>
    <n v="1.7221172951764109E-3"/>
    <n v="380"/>
    <n v="200"/>
    <n v="180"/>
    <n v="72"/>
    <n v="108"/>
    <x v="34"/>
    <n v="0.54"/>
    <x v="34"/>
    <n v="0.47368421052631576"/>
    <n v="1.1111111111111112"/>
    <n v="0.52631578947368418"/>
    <n v="2.8687330052222667E-3"/>
    <x v="6"/>
    <x v="5"/>
    <s v="Retail"/>
    <s v="STKEVON"/>
    <n v="54"/>
    <n v="70"/>
    <n v="16"/>
  </r>
  <r>
    <x v="59"/>
    <x v="570"/>
    <x v="5"/>
    <x v="942"/>
    <n v="2.0393494284983811E-3"/>
    <n v="450"/>
    <n v="300"/>
    <n v="150"/>
    <n v="60"/>
    <n v="90"/>
    <x v="73"/>
    <n v="0.3"/>
    <x v="177"/>
    <n v="0.33333333333333331"/>
    <n v="2"/>
    <n v="0.66666666666666663"/>
    <n v="2.390610837685222E-3"/>
    <x v="1"/>
    <x v="5"/>
    <s v="Retail"/>
    <s v="STKEVON"/>
    <n v="54"/>
    <n v="70"/>
    <n v="16"/>
  </r>
  <r>
    <x v="59"/>
    <x v="1"/>
    <x v="0"/>
    <x v="943"/>
    <n v="9.0637752377705825E-5"/>
    <n v="20"/>
    <n v="2"/>
    <n v="18"/>
    <n v="7.2"/>
    <n v="10.8"/>
    <x v="1"/>
    <n v="5.4"/>
    <x v="1"/>
    <n v="0.9"/>
    <n v="0.1111111111111111"/>
    <n v="0.1"/>
    <n v="2.8687330052222667E-4"/>
    <x v="0"/>
    <x v="0"/>
    <s v="Retail"/>
    <s v="STKEVON"/>
    <n v="54"/>
    <n v="70"/>
    <n v="16"/>
  </r>
  <r>
    <x v="59"/>
    <x v="1"/>
    <x v="0"/>
    <x v="944"/>
    <n v="4.5318876188852913E-5"/>
    <n v="10"/>
    <n v="1"/>
    <n v="9"/>
    <n v="3.6"/>
    <n v="5.4"/>
    <x v="1"/>
    <n v="5.4"/>
    <x v="2"/>
    <n v="0.9"/>
    <n v="0.1111111111111111"/>
    <n v="0.1"/>
    <n v="1.4343665026111333E-4"/>
    <x v="0"/>
    <x v="0"/>
    <s v="Retail"/>
    <s v="STKEVON"/>
    <n v="54"/>
    <n v="70"/>
    <n v="16"/>
  </r>
  <r>
    <x v="59"/>
    <x v="0"/>
    <x v="0"/>
    <x v="945"/>
    <n v="4.0786988569967625E-5"/>
    <n v="9"/>
    <n v="1"/>
    <n v="8"/>
    <n v="3.2"/>
    <n v="4.8"/>
    <x v="164"/>
    <n v="4.8"/>
    <x v="48"/>
    <n v="0.88888888888888884"/>
    <n v="0.125"/>
    <n v="0.1111111111111111"/>
    <n v="1.2749924467654519E-4"/>
    <x v="0"/>
    <x v="0"/>
    <s v="Retail"/>
    <s v="STKEVON"/>
    <n v="54"/>
    <n v="70"/>
    <n v="16"/>
  </r>
  <r>
    <x v="59"/>
    <x v="233"/>
    <x v="3"/>
    <x v="946"/>
    <n v="3.5801912189193801E-4"/>
    <n v="79"/>
    <n v="66.600000000000009"/>
    <n v="12.399999999999991"/>
    <n v="4.9599999999999973"/>
    <n v="7.4399999999999942"/>
    <x v="167"/>
    <n v="0.11171171171171161"/>
    <x v="144"/>
    <n v="0.15696202531645559"/>
    <n v="5.3709677419354884"/>
    <n v="0.84303797468354447"/>
    <n v="1.9762382924864489E-4"/>
    <x v="4"/>
    <x v="3"/>
    <s v="Retail"/>
    <s v="STKEVON"/>
    <n v="54"/>
    <n v="70"/>
    <n v="16"/>
  </r>
  <r>
    <x v="59"/>
    <x v="293"/>
    <x v="0"/>
    <x v="947"/>
    <n v="4.5318876188852913E-5"/>
    <n v="10"/>
    <n v="3"/>
    <n v="7"/>
    <n v="2.8000000000000003"/>
    <n v="4.1999999999999993"/>
    <x v="12"/>
    <n v="1.3999999999999997"/>
    <x v="12"/>
    <n v="0.7"/>
    <n v="0.42857142857142855"/>
    <n v="0.3"/>
    <n v="1.1156183909197704E-4"/>
    <x v="13"/>
    <x v="0"/>
    <s v="Retail"/>
    <s v="STKEVON"/>
    <n v="54"/>
    <n v="70"/>
    <n v="16"/>
  </r>
  <r>
    <x v="59"/>
    <x v="1"/>
    <x v="0"/>
    <x v="948"/>
    <n v="4.5318876188852913E-5"/>
    <n v="10"/>
    <n v="2"/>
    <n v="8"/>
    <n v="3.2"/>
    <n v="4.8"/>
    <x v="0"/>
    <n v="2.4"/>
    <x v="48"/>
    <n v="0.8"/>
    <n v="0.25"/>
    <n v="0.2"/>
    <n v="1.2749924467654519E-4"/>
    <x v="13"/>
    <x v="0"/>
    <s v="Retail"/>
    <s v="STKEVON"/>
    <n v="54"/>
    <n v="70"/>
    <n v="16"/>
  </r>
  <r>
    <x v="59"/>
    <x v="518"/>
    <x v="1"/>
    <x v="949"/>
    <n v="2.2659438094426456E-5"/>
    <n v="5"/>
    <n v="0"/>
    <n v="5"/>
    <n v="2"/>
    <n v="3"/>
    <x v="3"/>
    <e v="#DIV/0!"/>
    <x v="10"/>
    <n v="1"/>
    <n v="0"/>
    <n v="0"/>
    <n v="7.9687027922840741E-5"/>
    <x v="2"/>
    <x v="1"/>
    <s v="Retail"/>
    <s v="STKEVON"/>
    <n v="54"/>
    <n v="70"/>
    <n v="16"/>
  </r>
  <r>
    <x v="59"/>
    <x v="571"/>
    <x v="1"/>
    <x v="950"/>
    <n v="4.5318876188852913E-5"/>
    <n v="10"/>
    <n v="0"/>
    <n v="10"/>
    <n v="4"/>
    <n v="6"/>
    <x v="3"/>
    <e v="#DIV/0!"/>
    <x v="50"/>
    <n v="1"/>
    <n v="0"/>
    <n v="0"/>
    <n v="1.5937405584568148E-4"/>
    <x v="2"/>
    <x v="1"/>
    <s v="Retail"/>
    <s v="STKEVON"/>
    <n v="54"/>
    <n v="70"/>
    <n v="16"/>
  </r>
  <r>
    <x v="59"/>
    <x v="561"/>
    <x v="0"/>
    <x v="951"/>
    <n v="1.1329719047213228E-4"/>
    <n v="25"/>
    <n v="21"/>
    <n v="4"/>
    <n v="1.6"/>
    <n v="2.4"/>
    <x v="45"/>
    <n v="0.11428571428571428"/>
    <x v="21"/>
    <n v="0.16"/>
    <n v="5.25"/>
    <n v="0.84"/>
    <n v="6.3749622338272593E-5"/>
    <x v="1"/>
    <x v="0"/>
    <s v="Retail"/>
    <s v="STKEVON"/>
    <n v="54"/>
    <n v="70"/>
    <n v="16"/>
  </r>
  <r>
    <x v="59"/>
    <x v="265"/>
    <x v="0"/>
    <x v="952"/>
    <n v="1.586160666609852E-4"/>
    <n v="35"/>
    <n v="12"/>
    <n v="23"/>
    <n v="9.2000000000000011"/>
    <n v="13.799999999999999"/>
    <x v="321"/>
    <n v="1.1499999999999999"/>
    <x v="93"/>
    <n v="0.65714285714285714"/>
    <n v="0.52173913043478259"/>
    <n v="0.34285714285714286"/>
    <n v="3.6656032844506741E-4"/>
    <x v="0"/>
    <x v="0"/>
    <s v="Retail"/>
    <s v="STKEVON"/>
    <n v="54"/>
    <n v="70"/>
    <n v="16"/>
  </r>
  <r>
    <x v="59"/>
    <x v="100"/>
    <x v="0"/>
    <x v="953"/>
    <n v="9.0637752377705825E-6"/>
    <n v="2"/>
    <n v="1"/>
    <n v="1"/>
    <n v="0.4"/>
    <n v="0.6"/>
    <x v="57"/>
    <n v="0.6"/>
    <x v="77"/>
    <n v="0.5"/>
    <n v="1"/>
    <n v="0.5"/>
    <n v="1.5937405584568148E-5"/>
    <x v="0"/>
    <x v="0"/>
    <s v="Retail"/>
    <s v="STKEVON"/>
    <n v="54"/>
    <n v="70"/>
    <n v="16"/>
  </r>
  <r>
    <x v="59"/>
    <x v="572"/>
    <x v="0"/>
    <x v="954"/>
    <n v="6.7978314283279379E-5"/>
    <n v="15"/>
    <n v="8"/>
    <n v="8"/>
    <n v="3.2"/>
    <n v="4.8"/>
    <x v="156"/>
    <n v="0.6"/>
    <x v="48"/>
    <n v="0.53333333333333333"/>
    <n v="1"/>
    <n v="0.53333333333333333"/>
    <n v="1.2749924467654519E-4"/>
    <x v="0"/>
    <x v="0"/>
    <s v="Retail"/>
    <s v="STKEVON"/>
    <n v="54"/>
    <n v="70"/>
    <n v="16"/>
  </r>
  <r>
    <x v="59"/>
    <x v="573"/>
    <x v="0"/>
    <x v="955"/>
    <n v="4.5318876188852913E-5"/>
    <n v="10"/>
    <n v="3"/>
    <n v="7"/>
    <n v="2.8000000000000003"/>
    <n v="4.1999999999999993"/>
    <x v="12"/>
    <n v="1.3999999999999997"/>
    <x v="12"/>
    <n v="0.7"/>
    <n v="0.42857142857142855"/>
    <n v="0.3"/>
    <n v="1.1156183909197704E-4"/>
    <x v="10"/>
    <x v="0"/>
    <s v="Retail"/>
    <s v="STKEVON"/>
    <n v="54"/>
    <n v="70"/>
    <n v="16"/>
  </r>
  <r>
    <x v="59"/>
    <x v="446"/>
    <x v="0"/>
    <x v="956"/>
    <n v="1.1329719047213228E-4"/>
    <n v="25"/>
    <n v="5"/>
    <n v="20"/>
    <n v="8"/>
    <n v="12"/>
    <x v="0"/>
    <n v="2.4"/>
    <x v="0"/>
    <n v="0.8"/>
    <n v="0.25"/>
    <n v="0.2"/>
    <n v="3.1874811169136296E-4"/>
    <x v="0"/>
    <x v="0"/>
    <s v="Retail"/>
    <s v="STKEVON"/>
    <n v="54"/>
    <n v="70"/>
    <n v="16"/>
  </r>
  <r>
    <x v="59"/>
    <x v="106"/>
    <x v="0"/>
    <x v="957"/>
    <n v="4.5318876188852913E-5"/>
    <n v="10"/>
    <n v="3"/>
    <n v="7"/>
    <n v="2.8000000000000003"/>
    <n v="4.1999999999999993"/>
    <x v="12"/>
    <n v="1.3999999999999997"/>
    <x v="12"/>
    <n v="0.7"/>
    <n v="0.42857142857142855"/>
    <n v="0.3"/>
    <n v="1.1156183909197704E-4"/>
    <x v="0"/>
    <x v="0"/>
    <s v="Retail"/>
    <s v="STKEVON"/>
    <n v="54"/>
    <n v="70"/>
    <n v="16"/>
  </r>
  <r>
    <x v="59"/>
    <x v="453"/>
    <x v="3"/>
    <x v="958"/>
    <n v="5.4382651426623495E-5"/>
    <n v="12"/>
    <n v="10"/>
    <n v="2"/>
    <n v="0.8"/>
    <n v="1.2"/>
    <x v="199"/>
    <n v="0.12"/>
    <x v="66"/>
    <n v="0.16666666666666666"/>
    <n v="5"/>
    <n v="0.83333333333333337"/>
    <n v="3.1874811169136296E-5"/>
    <x v="5"/>
    <x v="3"/>
    <s v="Retail"/>
    <s v="STKEVON"/>
    <n v="54"/>
    <n v="70"/>
    <n v="16"/>
  </r>
  <r>
    <x v="59"/>
    <x v="454"/>
    <x v="0"/>
    <x v="959"/>
    <n v="9.0637752377705825E-5"/>
    <n v="20"/>
    <n v="4"/>
    <n v="16"/>
    <n v="6.4"/>
    <n v="9.6"/>
    <x v="0"/>
    <n v="2.4"/>
    <x v="44"/>
    <n v="0.8"/>
    <n v="0.25"/>
    <n v="0.2"/>
    <n v="2.5499848935309037E-4"/>
    <x v="0"/>
    <x v="0"/>
    <s v="Retail"/>
    <s v="STKEVON"/>
    <n v="54"/>
    <n v="70"/>
    <n v="16"/>
  </r>
  <r>
    <x v="59"/>
    <x v="199"/>
    <x v="0"/>
    <x v="960"/>
    <n v="6.7978314283279379E-5"/>
    <n v="15"/>
    <n v="8"/>
    <n v="7"/>
    <n v="2.8000000000000003"/>
    <n v="4.1999999999999993"/>
    <x v="246"/>
    <n v="0.52499999999999991"/>
    <x v="12"/>
    <n v="0.46666666666666667"/>
    <n v="1.1428571428571428"/>
    <n v="0.53333333333333333"/>
    <n v="1.1156183909197704E-4"/>
    <x v="0"/>
    <x v="0"/>
    <s v="Retail"/>
    <s v="STKEVON"/>
    <n v="54"/>
    <n v="70"/>
    <n v="16"/>
  </r>
  <r>
    <x v="59"/>
    <x v="287"/>
    <x v="1"/>
    <x v="961"/>
    <n v="9.0637752377705825E-6"/>
    <n v="2"/>
    <n v="0"/>
    <n v="2"/>
    <n v="0.8"/>
    <n v="1.2"/>
    <x v="3"/>
    <e v="#DIV/0!"/>
    <x v="66"/>
    <n v="1"/>
    <n v="0"/>
    <n v="0"/>
    <n v="3.1874811169136296E-5"/>
    <x v="2"/>
    <x v="1"/>
    <s v="Retail"/>
    <s v="STKEVON"/>
    <n v="54"/>
    <n v="70"/>
    <n v="16"/>
  </r>
  <r>
    <x v="59"/>
    <x v="532"/>
    <x v="3"/>
    <x v="962"/>
    <n v="5.4382651426623495E-5"/>
    <n v="12"/>
    <n v="9.1999999999999993"/>
    <n v="2.8000000000000007"/>
    <n v="1.1200000000000003"/>
    <n v="1.6800000000000004"/>
    <x v="305"/>
    <n v="0.18260869565217397"/>
    <x v="208"/>
    <n v="0.23333333333333339"/>
    <n v="3.2857142857142847"/>
    <n v="0.76666666666666661"/>
    <n v="4.4624735636790827E-5"/>
    <x v="9"/>
    <x v="3"/>
    <s v="Retail"/>
    <s v="STKEVON"/>
    <n v="54"/>
    <n v="70"/>
    <n v="16"/>
  </r>
  <r>
    <x v="59"/>
    <x v="533"/>
    <x v="3"/>
    <x v="963"/>
    <n v="1.4502040380432932E-4"/>
    <n v="32"/>
    <n v="28.2"/>
    <n v="3.8000000000000007"/>
    <n v="1.5200000000000005"/>
    <n v="2.2800000000000002"/>
    <x v="306"/>
    <n v="8.085106382978724E-2"/>
    <x v="209"/>
    <n v="0.11875000000000002"/>
    <n v="7.421052631578946"/>
    <n v="0.88124999999999998"/>
    <n v="6.0562141221358975E-5"/>
    <x v="7"/>
    <x v="3"/>
    <s v="Retail"/>
    <s v="STKEVON"/>
    <n v="54"/>
    <n v="70"/>
    <n v="16"/>
  </r>
  <r>
    <x v="59"/>
    <x v="388"/>
    <x v="0"/>
    <x v="964"/>
    <n v="4.5318876188852913E-5"/>
    <n v="10"/>
    <n v="4"/>
    <n v="6"/>
    <n v="2.4000000000000004"/>
    <n v="3.5999999999999996"/>
    <x v="2"/>
    <n v="0.89999999999999991"/>
    <x v="116"/>
    <n v="0.6"/>
    <n v="0.66666666666666663"/>
    <n v="0.4"/>
    <n v="9.5624433507408889E-5"/>
    <x v="0"/>
    <x v="0"/>
    <s v="Retail"/>
    <s v="STKEVON"/>
    <n v="54"/>
    <n v="70"/>
    <n v="16"/>
  </r>
  <r>
    <x v="60"/>
    <x v="21"/>
    <x v="3"/>
    <x v="965"/>
    <n v="4.5318876188852914E-4"/>
    <n v="100"/>
    <n v="74.52"/>
    <n v="25.480000000000004"/>
    <n v="10.192000000000002"/>
    <n v="15.288000000000002"/>
    <x v="49"/>
    <n v="0.20515297906602259"/>
    <x v="47"/>
    <n v="0.25480000000000003"/>
    <n v="2.9246467817896384"/>
    <n v="0.74519999999999997"/>
    <n v="4.0608509429479646E-4"/>
    <x v="5"/>
    <x v="3"/>
    <s v="Retail"/>
    <s v="STKEVON"/>
    <n v="54"/>
    <n v="66"/>
    <n v="12"/>
  </r>
  <r>
    <x v="60"/>
    <x v="21"/>
    <x v="3"/>
    <x v="966"/>
    <n v="3.5348723427305277E-4"/>
    <n v="78"/>
    <n v="70"/>
    <n v="8"/>
    <n v="3.2"/>
    <n v="4.8"/>
    <x v="44"/>
    <n v="6.8571428571428575E-2"/>
    <x v="48"/>
    <n v="0.10256410256410256"/>
    <n v="8.75"/>
    <n v="0.89743589743589747"/>
    <n v="1.2749924467654519E-4"/>
    <x v="5"/>
    <x v="3"/>
    <s v="Retail"/>
    <s v="STKEVON"/>
    <n v="54"/>
    <n v="66"/>
    <n v="12"/>
  </r>
  <r>
    <x v="60"/>
    <x v="7"/>
    <x v="3"/>
    <x v="967"/>
    <n v="2.8550891998977335E-4"/>
    <n v="63"/>
    <n v="47.52"/>
    <n v="15.479999999999997"/>
    <n v="6.1919999999999993"/>
    <n v="9.2879999999999967"/>
    <x v="50"/>
    <n v="0.19545454545454538"/>
    <x v="49"/>
    <n v="0.24571428571428566"/>
    <n v="3.0697674418604661"/>
    <n v="0.75428571428571434"/>
    <n v="2.4671103844911487E-4"/>
    <x v="5"/>
    <x v="3"/>
    <s v="Retail"/>
    <s v="STKEVON"/>
    <n v="54"/>
    <n v="66"/>
    <n v="12"/>
  </r>
  <r>
    <x v="60"/>
    <x v="6"/>
    <x v="3"/>
    <x v="968"/>
    <n v="1.5000548018510316E-3"/>
    <n v="331"/>
    <n v="253.5"/>
    <n v="77.5"/>
    <n v="31"/>
    <n v="46.5"/>
    <x v="6"/>
    <n v="0.18343195266272189"/>
    <x v="5"/>
    <n v="0.23413897280966767"/>
    <n v="3.2709677419354839"/>
    <n v="0.76586102719033233"/>
    <n v="1.2351489328040314E-3"/>
    <x v="4"/>
    <x v="3"/>
    <s v="Retail"/>
    <s v="STKEVON"/>
    <n v="54"/>
    <n v="66"/>
    <n v="12"/>
  </r>
  <r>
    <x v="60"/>
    <x v="7"/>
    <x v="3"/>
    <x v="969"/>
    <n v="4.7584819998295561E-4"/>
    <n v="105"/>
    <n v="96.52"/>
    <n v="8.480000000000004"/>
    <n v="3.3920000000000017"/>
    <n v="5.0880000000000027"/>
    <x v="7"/>
    <n v="5.2714463323663523E-2"/>
    <x v="6"/>
    <n v="8.0761904761904799E-2"/>
    <n v="11.382075471698107"/>
    <n v="0.91923809523809519"/>
    <n v="1.3514919935713797E-4"/>
    <x v="5"/>
    <x v="3"/>
    <s v="Retail"/>
    <s v="STKEVON"/>
    <n v="54"/>
    <n v="66"/>
    <n v="12"/>
  </r>
  <r>
    <x v="60"/>
    <x v="9"/>
    <x v="3"/>
    <x v="970"/>
    <n v="1.4955229142321461E-4"/>
    <n v="33"/>
    <n v="28.62"/>
    <n v="4.379999999999999"/>
    <n v="1.7519999999999998"/>
    <n v="2.6279999999999992"/>
    <x v="9"/>
    <n v="9.1823899371069148E-2"/>
    <x v="8"/>
    <n v="0.13272727272727269"/>
    <n v="6.5342465753424674"/>
    <n v="0.86727272727272731"/>
    <n v="6.9805836460408479E-5"/>
    <x v="4"/>
    <x v="3"/>
    <s v="Retail"/>
    <s v="STKEVON"/>
    <n v="54"/>
    <n v="66"/>
    <n v="12"/>
  </r>
  <r>
    <x v="60"/>
    <x v="97"/>
    <x v="3"/>
    <x v="971"/>
    <n v="2.5378570665757634E-4"/>
    <n v="56"/>
    <n v="47.175000000000004"/>
    <n v="8.8250000000000028"/>
    <n v="3.5300000000000011"/>
    <n v="5.2950000000000017"/>
    <x v="26"/>
    <n v="0.11224165341812403"/>
    <x v="27"/>
    <n v="0.15758928571428577"/>
    <n v="5.3456090651558057"/>
    <n v="0.84241071428571435"/>
    <n v="1.4064760428381394E-4"/>
    <x v="4"/>
    <x v="3"/>
    <s v="Retail"/>
    <s v="STKEVON"/>
    <n v="54"/>
    <n v="66"/>
    <n v="12"/>
  </r>
  <r>
    <x v="60"/>
    <x v="101"/>
    <x v="3"/>
    <x v="972"/>
    <n v="3.5801912189193801E-4"/>
    <n v="79"/>
    <n v="66.600000000000009"/>
    <n v="12.400000000000006"/>
    <n v="4.9600000000000026"/>
    <n v="7.4400000000000031"/>
    <x v="84"/>
    <n v="0.11171171171171174"/>
    <x v="78"/>
    <n v="0.15696202531645576"/>
    <n v="5.3709677419354822"/>
    <n v="0.84303797468354447"/>
    <n v="1.9762382924864514E-4"/>
    <x v="4"/>
    <x v="3"/>
    <s v="Retail"/>
    <s v="STKEVON"/>
    <n v="54"/>
    <n v="66"/>
    <n v="12"/>
  </r>
  <r>
    <x v="60"/>
    <x v="102"/>
    <x v="3"/>
    <x v="973"/>
    <n v="4.3052932379410272E-4"/>
    <n v="95"/>
    <n v="83.475000000000009"/>
    <n v="11.525000000000006"/>
    <n v="4.6100000000000021"/>
    <n v="6.9150000000000036"/>
    <x v="85"/>
    <n v="8.2839173405211172E-2"/>
    <x v="79"/>
    <n v="0.12131578947368427"/>
    <n v="7.2429501084598673"/>
    <n v="0.87868421052631585"/>
    <n v="1.8367859936214799E-4"/>
    <x v="4"/>
    <x v="3"/>
    <s v="Retail"/>
    <s v="STKEVON"/>
    <n v="54"/>
    <n v="66"/>
    <n v="12"/>
  </r>
  <r>
    <x v="60"/>
    <x v="111"/>
    <x v="3"/>
    <x v="974"/>
    <n v="4.1693366093744684E-4"/>
    <n v="92"/>
    <n v="18.22"/>
    <n v="73.78"/>
    <n v="29.512"/>
    <n v="44.268000000000001"/>
    <x v="93"/>
    <n v="2.429637760702525"/>
    <x v="84"/>
    <n v="0.80195652173913046"/>
    <n v="0.24695039306044997"/>
    <n v="0.19804347826086954"/>
    <n v="1.175861784029438E-3"/>
    <x v="12"/>
    <x v="3"/>
    <s v="Retail"/>
    <s v="STKEVON"/>
    <n v="54"/>
    <n v="66"/>
    <n v="12"/>
  </r>
  <r>
    <x v="60"/>
    <x v="112"/>
    <x v="3"/>
    <x v="975"/>
    <n v="2.0393494284983812E-4"/>
    <n v="45"/>
    <n v="21.75"/>
    <n v="23.25"/>
    <n v="9.3000000000000007"/>
    <n v="13.95"/>
    <x v="94"/>
    <n v="0.64137931034482754"/>
    <x v="85"/>
    <n v="0.51666666666666672"/>
    <n v="0.93548387096774188"/>
    <n v="0.48333333333333334"/>
    <n v="3.7054467984120942E-4"/>
    <x v="12"/>
    <x v="3"/>
    <s v="Retail"/>
    <s v="STKEVON"/>
    <n v="54"/>
    <n v="66"/>
    <n v="12"/>
  </r>
  <r>
    <x v="60"/>
    <x v="290"/>
    <x v="6"/>
    <x v="976"/>
    <n v="8.6105864758820544E-4"/>
    <n v="190"/>
    <n v="121"/>
    <n v="69"/>
    <n v="27.6"/>
    <n v="41.4"/>
    <x v="324"/>
    <n v="0.34214876033057851"/>
    <x v="222"/>
    <n v="0.36315789473684212"/>
    <n v="1.7536231884057971"/>
    <n v="0.63684210526315788"/>
    <n v="1.0996809853352021E-3"/>
    <x v="11"/>
    <x v="6"/>
    <s v="Retail"/>
    <s v="STKEVON"/>
    <n v="54"/>
    <n v="66"/>
    <n v="12"/>
  </r>
  <r>
    <x v="60"/>
    <x v="0"/>
    <x v="0"/>
    <x v="977"/>
    <n v="4.5318876188852913E-5"/>
    <n v="10"/>
    <n v="3"/>
    <n v="7"/>
    <n v="2.8000000000000003"/>
    <n v="4.1999999999999993"/>
    <x v="12"/>
    <n v="1.3999999999999997"/>
    <x v="12"/>
    <n v="0.7"/>
    <n v="0.42857142857142855"/>
    <n v="0.3"/>
    <n v="1.1156183909197704E-4"/>
    <x v="0"/>
    <x v="0"/>
    <s v="Retail"/>
    <s v="STKEVON"/>
    <n v="54"/>
    <n v="66"/>
    <n v="12"/>
  </r>
  <r>
    <x v="60"/>
    <x v="574"/>
    <x v="0"/>
    <x v="978"/>
    <n v="2.0393494284983812E-4"/>
    <n v="45"/>
    <n v="30"/>
    <n v="15"/>
    <n v="6"/>
    <n v="9"/>
    <x v="73"/>
    <n v="0.3"/>
    <x v="11"/>
    <n v="0.33333333333333331"/>
    <n v="2"/>
    <n v="0.66666666666666663"/>
    <n v="2.3906108376852222E-4"/>
    <x v="14"/>
    <x v="0"/>
    <s v="Retail"/>
    <s v="STKYOSEF"/>
    <n v="54"/>
    <n v="66"/>
    <n v="12"/>
  </r>
  <r>
    <x v="60"/>
    <x v="575"/>
    <x v="0"/>
    <x v="979"/>
    <n v="1.586160666609852E-4"/>
    <n v="35"/>
    <n v="22.5"/>
    <n v="12.5"/>
    <n v="5"/>
    <n v="7.5"/>
    <x v="325"/>
    <n v="0.33333333333333331"/>
    <x v="223"/>
    <n v="0.35714285714285715"/>
    <n v="1.8"/>
    <n v="0.6428571428571429"/>
    <n v="1.9921756980710185E-4"/>
    <x v="14"/>
    <x v="0"/>
    <s v="Retail"/>
    <s v="STKEVON"/>
    <n v="54"/>
    <n v="66"/>
    <n v="12"/>
  </r>
  <r>
    <x v="60"/>
    <x v="576"/>
    <x v="0"/>
    <x v="980"/>
    <n v="1.1329719047213228E-4"/>
    <n v="25"/>
    <n v="10"/>
    <n v="15"/>
    <n v="6"/>
    <n v="9"/>
    <x v="2"/>
    <n v="0.9"/>
    <x v="11"/>
    <n v="0.6"/>
    <n v="0.66666666666666663"/>
    <n v="0.4"/>
    <n v="2.3906108376852222E-4"/>
    <x v="0"/>
    <x v="0"/>
    <s v="Retail"/>
    <s v="STKEVON"/>
    <n v="54"/>
    <n v="66"/>
    <n v="12"/>
  </r>
  <r>
    <x v="60"/>
    <x v="577"/>
    <x v="0"/>
    <x v="981"/>
    <n v="9.0637752377705825E-5"/>
    <n v="20"/>
    <n v="12"/>
    <n v="8"/>
    <n v="3.2"/>
    <n v="4.8"/>
    <x v="5"/>
    <n v="0.39999999999999997"/>
    <x v="48"/>
    <n v="0.4"/>
    <n v="1.5"/>
    <n v="0.6"/>
    <n v="1.2749924467654519E-4"/>
    <x v="0"/>
    <x v="0"/>
    <s v="Retail"/>
    <s v="STKEVON"/>
    <n v="54"/>
    <n v="66"/>
    <n v="12"/>
  </r>
  <r>
    <x v="60"/>
    <x v="578"/>
    <x v="0"/>
    <x v="982"/>
    <n v="4.5318876188852913E-5"/>
    <n v="10"/>
    <n v="3"/>
    <n v="7"/>
    <n v="2.8000000000000003"/>
    <n v="4.1999999999999993"/>
    <x v="12"/>
    <n v="1.3999999999999997"/>
    <x v="12"/>
    <n v="0.7"/>
    <n v="0.42857142857142855"/>
    <n v="0.3"/>
    <n v="1.1156183909197704E-4"/>
    <x v="0"/>
    <x v="0"/>
    <s v="Retail"/>
    <s v="STKYOSEF"/>
    <n v="54"/>
    <n v="66"/>
    <n v="12"/>
  </r>
  <r>
    <x v="60"/>
    <x v="493"/>
    <x v="1"/>
    <x v="983"/>
    <n v="2.2659438094426456E-5"/>
    <n v="5"/>
    <n v="0"/>
    <n v="5"/>
    <n v="2"/>
    <n v="3"/>
    <x v="3"/>
    <e v="#DIV/0!"/>
    <x v="10"/>
    <n v="1"/>
    <n v="0"/>
    <n v="0"/>
    <n v="7.9687027922840741E-5"/>
    <x v="2"/>
    <x v="1"/>
    <s v="Retail"/>
    <s v="STKEVON"/>
    <n v="54"/>
    <n v="66"/>
    <n v="12"/>
  </r>
  <r>
    <x v="60"/>
    <x v="579"/>
    <x v="3"/>
    <x v="984"/>
    <n v="3.9880611046190566E-4"/>
    <n v="88"/>
    <n v="74.52"/>
    <n v="13.480000000000004"/>
    <n v="5.3920000000000021"/>
    <n v="8.088000000000001"/>
    <x v="225"/>
    <n v="0.10853462157809986"/>
    <x v="173"/>
    <n v="0.15318181818181822"/>
    <n v="5.5281899109792265"/>
    <n v="0.8468181818181818"/>
    <n v="2.1483622727997871E-4"/>
    <x v="5"/>
    <x v="3"/>
    <s v="Retail"/>
    <s v="STKYOSEF"/>
    <n v="54"/>
    <n v="66"/>
    <n v="12"/>
  </r>
  <r>
    <x v="60"/>
    <x v="580"/>
    <x v="0"/>
    <x v="985"/>
    <n v="4.5318876188852913E-5"/>
    <n v="10"/>
    <n v="2"/>
    <n v="8"/>
    <n v="3.2"/>
    <n v="4.8"/>
    <x v="0"/>
    <n v="2.4"/>
    <x v="48"/>
    <n v="0.8"/>
    <n v="0.25"/>
    <n v="0.2"/>
    <n v="1.2749924467654519E-4"/>
    <x v="15"/>
    <x v="0"/>
    <s v="Retail"/>
    <s v="STKEVON"/>
    <n v="54"/>
    <n v="66"/>
    <n v="12"/>
  </r>
  <r>
    <x v="60"/>
    <x v="581"/>
    <x v="0"/>
    <x v="986"/>
    <n v="2.0393494284983812E-4"/>
    <n v="45"/>
    <n v="15"/>
    <n v="30"/>
    <n v="12"/>
    <n v="18"/>
    <x v="77"/>
    <n v="1.2"/>
    <x v="53"/>
    <n v="0.66666666666666663"/>
    <n v="0.5"/>
    <n v="0.33333333333333331"/>
    <n v="4.7812216753704445E-4"/>
    <x v="0"/>
    <x v="0"/>
    <s v="Retail"/>
    <s v="STKEVON"/>
    <n v="54"/>
    <n v="66"/>
    <n v="12"/>
  </r>
  <r>
    <x v="60"/>
    <x v="112"/>
    <x v="3"/>
    <x v="987"/>
    <n v="2.0393494284983812E-4"/>
    <n v="45"/>
    <n v="25.25"/>
    <n v="19.75"/>
    <n v="7.9"/>
    <n v="11.85"/>
    <x v="284"/>
    <n v="0.46930693069306928"/>
    <x v="198"/>
    <n v="0.43888888888888888"/>
    <n v="1.2784810126582278"/>
    <n v="0.56111111111111112"/>
    <n v="3.147637602952209E-4"/>
    <x v="12"/>
    <x v="3"/>
    <s v="Retail"/>
    <s v="STKEVON"/>
    <n v="54"/>
    <n v="66"/>
    <n v="12"/>
  </r>
  <r>
    <x v="60"/>
    <x v="507"/>
    <x v="4"/>
    <x v="988"/>
    <n v="4.8038008760184093E-3"/>
    <n v="1060"/>
    <n v="960"/>
    <n v="100"/>
    <n v="40"/>
    <n v="60"/>
    <x v="296"/>
    <n v="6.25E-2"/>
    <x v="33"/>
    <n v="9.4339622641509441E-2"/>
    <n v="9.6"/>
    <n v="0.90566037735849059"/>
    <n v="1.5937405584568148E-3"/>
    <x v="1"/>
    <x v="4"/>
    <s v="Retail"/>
    <s v="STKEVON"/>
    <n v="54"/>
    <n v="66"/>
    <n v="12"/>
  </r>
  <r>
    <x v="60"/>
    <x v="508"/>
    <x v="3"/>
    <x v="989"/>
    <n v="9.0637752377705825E-5"/>
    <n v="20"/>
    <n v="10.120000000000001"/>
    <n v="9.879999999999999"/>
    <n v="3.952"/>
    <n v="5.927999999999999"/>
    <x v="297"/>
    <n v="0.58577075098814213"/>
    <x v="204"/>
    <n v="0.49399999999999994"/>
    <n v="1.0242914979757087"/>
    <n v="0.50600000000000001"/>
    <n v="1.5746156717553328E-4"/>
    <x v="5"/>
    <x v="3"/>
    <s v="Retail"/>
    <s v="STKEVON"/>
    <n v="54"/>
    <n v="66"/>
    <n v="12"/>
  </r>
  <r>
    <x v="61"/>
    <x v="358"/>
    <x v="3"/>
    <x v="990"/>
    <n v="2.5378570665757634E-4"/>
    <n v="56"/>
    <n v="51"/>
    <n v="5"/>
    <n v="2"/>
    <n v="3"/>
    <x v="220"/>
    <n v="5.8823529411764705E-2"/>
    <x v="10"/>
    <n v="8.9285714285714288E-2"/>
    <n v="10.199999999999999"/>
    <n v="0.9107142857142857"/>
    <n v="7.9687027922840741E-5"/>
    <x v="4"/>
    <x v="3"/>
    <s v="Retail"/>
    <s v="STKEVON"/>
    <n v="54"/>
    <n v="61"/>
    <n v="7"/>
  </r>
  <r>
    <x v="61"/>
    <x v="80"/>
    <x v="1"/>
    <x v="991"/>
    <n v="3.1723213332197041E-4"/>
    <n v="70"/>
    <n v="20"/>
    <n v="50"/>
    <n v="20"/>
    <n v="30"/>
    <x v="10"/>
    <n v="1.5"/>
    <x v="9"/>
    <n v="0.7142857142857143"/>
    <n v="0.4"/>
    <n v="0.2857142857142857"/>
    <n v="7.9687027922840741E-4"/>
    <x v="2"/>
    <x v="1"/>
    <s v="Retail"/>
    <s v="STKEVON"/>
    <n v="54"/>
    <n v="61"/>
    <n v="7"/>
  </r>
  <r>
    <x v="61"/>
    <x v="509"/>
    <x v="2"/>
    <x v="992"/>
    <n v="1.8127550475541165E-4"/>
    <n v="40"/>
    <n v="0"/>
    <n v="40"/>
    <n v="16"/>
    <n v="24"/>
    <x v="3"/>
    <e v="#DIV/0!"/>
    <x v="72"/>
    <n v="1"/>
    <n v="0"/>
    <n v="0"/>
    <n v="6.3749622338272593E-4"/>
    <x v="21"/>
    <x v="2"/>
    <s v="Retail"/>
    <s v="STKEVON"/>
    <n v="54"/>
    <n v="61"/>
    <n v="7"/>
  </r>
  <r>
    <x v="61"/>
    <x v="509"/>
    <x v="2"/>
    <x v="993"/>
    <n v="1.8127550475541165E-4"/>
    <n v="40"/>
    <n v="0"/>
    <n v="40"/>
    <n v="16"/>
    <n v="24"/>
    <x v="3"/>
    <e v="#DIV/0!"/>
    <x v="72"/>
    <n v="1"/>
    <n v="0"/>
    <n v="0"/>
    <n v="6.3749622338272593E-4"/>
    <x v="21"/>
    <x v="2"/>
    <s v="Retail"/>
    <s v="STKEVON"/>
    <n v="54"/>
    <n v="61"/>
    <n v="7"/>
  </r>
  <r>
    <x v="61"/>
    <x v="510"/>
    <x v="0"/>
    <x v="994"/>
    <n v="6.7978314283279379E-5"/>
    <n v="15"/>
    <n v="4"/>
    <n v="11"/>
    <n v="4.4000000000000004"/>
    <n v="6.6"/>
    <x v="149"/>
    <n v="1.65"/>
    <x v="130"/>
    <n v="0.73333333333333328"/>
    <n v="0.36363636363636365"/>
    <n v="0.26666666666666666"/>
    <n v="1.7531146143024963E-4"/>
    <x v="3"/>
    <x v="0"/>
    <s v="Retail"/>
    <s v="STKYOSEF"/>
    <n v="54"/>
    <n v="61"/>
    <n v="7"/>
  </r>
  <r>
    <x v="61"/>
    <x v="511"/>
    <x v="5"/>
    <x v="995"/>
    <n v="2.7191325713311751E-3"/>
    <n v="600"/>
    <n v="500"/>
    <n v="100"/>
    <n v="40"/>
    <n v="60"/>
    <x v="199"/>
    <n v="0.12"/>
    <x v="33"/>
    <n v="0.16666666666666666"/>
    <n v="5"/>
    <n v="0.83333333333333337"/>
    <n v="1.5937405584568148E-3"/>
    <x v="1"/>
    <x v="5"/>
    <s v="Retail"/>
    <s v="STKYOSEF"/>
    <n v="54"/>
    <n v="61"/>
    <n v="7"/>
  </r>
  <r>
    <x v="61"/>
    <x v="512"/>
    <x v="0"/>
    <x v="996"/>
    <n v="2.2659438094426456E-5"/>
    <n v="5"/>
    <n v="2"/>
    <n v="3"/>
    <n v="1.2000000000000002"/>
    <n v="1.7999999999999998"/>
    <x v="2"/>
    <n v="0.89999999999999991"/>
    <x v="36"/>
    <n v="0.6"/>
    <n v="0.66666666666666663"/>
    <n v="0.4"/>
    <n v="4.7812216753704445E-5"/>
    <x v="0"/>
    <x v="0"/>
    <s v="Retail"/>
    <s v="STKYOSEF"/>
    <n v="54"/>
    <n v="61"/>
    <n v="7"/>
  </r>
  <r>
    <x v="61"/>
    <x v="513"/>
    <x v="0"/>
    <x v="997"/>
    <n v="3.625510095108233E-4"/>
    <n v="80"/>
    <n v="20"/>
    <n v="60"/>
    <n v="24"/>
    <n v="36"/>
    <x v="64"/>
    <n v="1.8"/>
    <x v="4"/>
    <n v="0.75"/>
    <n v="0.33333333333333331"/>
    <n v="0.25"/>
    <n v="9.5624433507408889E-4"/>
    <x v="3"/>
    <x v="0"/>
    <s v="Retail"/>
    <s v="STKANSON"/>
    <n v="54"/>
    <n v="61"/>
    <n v="7"/>
  </r>
  <r>
    <x v="61"/>
    <x v="514"/>
    <x v="3"/>
    <x v="998"/>
    <n v="6.5259181711948199E-4"/>
    <n v="144"/>
    <n v="132"/>
    <n v="12"/>
    <n v="4.8000000000000007"/>
    <n v="7.1999999999999993"/>
    <x v="183"/>
    <n v="5.4545454545454543E-2"/>
    <x v="14"/>
    <n v="8.3333333333333329E-2"/>
    <n v="11"/>
    <n v="0.91666666666666663"/>
    <n v="1.9124886701481778E-4"/>
    <x v="4"/>
    <x v="3"/>
    <s v="Retail"/>
    <s v="STKANSON"/>
    <n v="54"/>
    <n v="61"/>
    <n v="7"/>
  </r>
  <r>
    <x v="61"/>
    <x v="515"/>
    <x v="3"/>
    <x v="999"/>
    <n v="1.4048851618544403E-4"/>
    <n v="31"/>
    <n v="26.52"/>
    <n v="4.4800000000000004"/>
    <n v="1.7920000000000003"/>
    <n v="2.6880000000000002"/>
    <x v="134"/>
    <n v="0.10135746606334843"/>
    <x v="119"/>
    <n v="0.14451612903225808"/>
    <n v="5.9196428571428568"/>
    <n v="0.85548387096774192"/>
    <n v="7.1399577018865304E-5"/>
    <x v="5"/>
    <x v="3"/>
    <s v="Retail"/>
    <s v="STKEVON"/>
    <n v="54"/>
    <n v="61"/>
    <n v="7"/>
  </r>
  <r>
    <x v="61"/>
    <x v="516"/>
    <x v="3"/>
    <x v="1000"/>
    <n v="3.9880611046190566E-4"/>
    <n v="88"/>
    <n v="74.52"/>
    <n v="13.480000000000004"/>
    <n v="5.3920000000000021"/>
    <n v="8.088000000000001"/>
    <x v="225"/>
    <n v="0.10853462157809986"/>
    <x v="173"/>
    <n v="0.15318181818181822"/>
    <n v="5.5281899109792265"/>
    <n v="0.8468181818181818"/>
    <n v="2.1483622727997871E-4"/>
    <x v="5"/>
    <x v="3"/>
    <s v="Retail"/>
    <s v="STKYOSEF"/>
    <n v="54"/>
    <n v="61"/>
    <n v="7"/>
  </r>
  <r>
    <x v="61"/>
    <x v="80"/>
    <x v="1"/>
    <x v="1001"/>
    <n v="1.3595662856655876E-4"/>
    <n v="30"/>
    <n v="0"/>
    <n v="30"/>
    <n v="12"/>
    <n v="18"/>
    <x v="3"/>
    <e v="#DIV/0!"/>
    <x v="53"/>
    <n v="1"/>
    <n v="0"/>
    <n v="0"/>
    <n v="4.7812216753704445E-4"/>
    <x v="2"/>
    <x v="1"/>
    <s v="Retail"/>
    <s v="STKEVON"/>
    <n v="54"/>
    <n v="61"/>
    <n v="7"/>
  </r>
  <r>
    <x v="61"/>
    <x v="517"/>
    <x v="3"/>
    <x v="1002"/>
    <n v="2.8550891998977335E-4"/>
    <n v="63"/>
    <n v="47.52"/>
    <n v="15.479999999999997"/>
    <n v="6.1919999999999993"/>
    <n v="9.2879999999999967"/>
    <x v="50"/>
    <n v="0.19545454545454538"/>
    <x v="49"/>
    <n v="0.24571428571428566"/>
    <n v="3.0697674418604661"/>
    <n v="0.75428571428571434"/>
    <n v="2.4671103844911487E-4"/>
    <x v="5"/>
    <x v="3"/>
    <s v="Retail"/>
    <s v="STKEVON"/>
    <n v="54"/>
    <n v="61"/>
    <n v="7"/>
  </r>
  <r>
    <x v="61"/>
    <x v="582"/>
    <x v="0"/>
    <x v="1003"/>
    <n v="3.1723213332197041E-4"/>
    <n v="70"/>
    <n v="20"/>
    <n v="50"/>
    <n v="20"/>
    <n v="30"/>
    <x v="10"/>
    <n v="1.5"/>
    <x v="9"/>
    <n v="0.7142857142857143"/>
    <n v="0.4"/>
    <n v="0.2857142857142857"/>
    <n v="7.9687027922840741E-4"/>
    <x v="0"/>
    <x v="0"/>
    <s v="Retail"/>
    <s v="STKYOSEF"/>
    <n v="54"/>
    <n v="61"/>
    <n v="7"/>
  </r>
  <r>
    <x v="61"/>
    <x v="152"/>
    <x v="6"/>
    <x v="1004"/>
    <n v="8.9731374853928769E-4"/>
    <n v="198"/>
    <n v="140"/>
    <n v="58"/>
    <n v="23.200000000000003"/>
    <n v="34.799999999999997"/>
    <x v="120"/>
    <n v="0.24857142857142855"/>
    <x v="106"/>
    <n v="0.29292929292929293"/>
    <n v="2.4137931034482758"/>
    <n v="0.70707070707070707"/>
    <n v="9.243695239049526E-4"/>
    <x v="8"/>
    <x v="6"/>
    <s v="Retail"/>
    <s v="STKEVON"/>
    <n v="54"/>
    <n v="61"/>
    <n v="7"/>
  </r>
  <r>
    <x v="61"/>
    <x v="583"/>
    <x v="1"/>
    <x v="1005"/>
    <n v="1.3595662856655874E-5"/>
    <n v="3"/>
    <n v="1"/>
    <n v="2"/>
    <n v="0.8"/>
    <n v="1.2"/>
    <x v="77"/>
    <n v="1.2"/>
    <x v="66"/>
    <n v="0.66666666666666663"/>
    <n v="0.5"/>
    <n v="0.33333333333333331"/>
    <n v="3.1874811169136296E-5"/>
    <x v="2"/>
    <x v="1"/>
    <s v="Retail"/>
    <s v="STKANSON"/>
    <n v="54"/>
    <n v="61"/>
    <n v="7"/>
  </r>
  <r>
    <x v="61"/>
    <x v="1"/>
    <x v="0"/>
    <x v="1006"/>
    <n v="4.5318876188852913E-5"/>
    <n v="10"/>
    <n v="2"/>
    <n v="8"/>
    <n v="3.2"/>
    <n v="4.8"/>
    <x v="0"/>
    <n v="2.4"/>
    <x v="48"/>
    <n v="0.8"/>
    <n v="0.25"/>
    <n v="0.2"/>
    <n v="1.2749924467654519E-4"/>
    <x v="0"/>
    <x v="0"/>
    <s v="Retail"/>
    <s v="STKYOSEF"/>
    <n v="54"/>
    <n v="61"/>
    <n v="7"/>
  </r>
  <r>
    <x v="62"/>
    <x v="584"/>
    <x v="3"/>
    <x v="1007"/>
    <n v="8.9731374853928769E-4"/>
    <n v="198"/>
    <n v="116"/>
    <n v="82"/>
    <n v="32.800000000000004"/>
    <n v="49.199999999999996"/>
    <x v="195"/>
    <n v="0.42413793103448272"/>
    <x v="193"/>
    <n v="0.41414141414141414"/>
    <n v="1.4146341463414633"/>
    <n v="0.58585858585858586"/>
    <n v="1.3068672579345882E-3"/>
    <x v="5"/>
    <x v="3"/>
    <s v="Retail"/>
    <s v="STKANSON"/>
    <n v="52"/>
    <n v="61"/>
    <n v="9"/>
  </r>
  <r>
    <x v="62"/>
    <x v="512"/>
    <x v="0"/>
    <x v="1008"/>
    <n v="2.2659438094426456E-5"/>
    <n v="5"/>
    <n v="2"/>
    <n v="3"/>
    <n v="1.2000000000000002"/>
    <n v="1.7999999999999998"/>
    <x v="2"/>
    <n v="0.89999999999999991"/>
    <x v="36"/>
    <n v="0.6"/>
    <n v="0.66666666666666663"/>
    <n v="0.4"/>
    <n v="4.7812216753704445E-5"/>
    <x v="0"/>
    <x v="0"/>
    <s v="Retail"/>
    <s v="STKANSON"/>
    <n v="52"/>
    <n v="61"/>
    <n v="9"/>
  </r>
  <r>
    <x v="62"/>
    <x v="386"/>
    <x v="3"/>
    <x v="1009"/>
    <n v="4.3052932379410272E-4"/>
    <n v="95"/>
    <n v="36"/>
    <n v="59"/>
    <n v="23.6"/>
    <n v="35.4"/>
    <x v="326"/>
    <n v="0.98333333333333328"/>
    <x v="224"/>
    <n v="0.62105263157894741"/>
    <n v="0.61016949152542377"/>
    <n v="0.37894736842105264"/>
    <n v="9.4030692948952074E-4"/>
    <x v="5"/>
    <x v="3"/>
    <s v="Retail"/>
    <s v="STKEVON"/>
    <n v="52"/>
    <n v="61"/>
    <n v="9"/>
  </r>
  <r>
    <x v="62"/>
    <x v="585"/>
    <x v="0"/>
    <x v="1010"/>
    <n v="4.5318876188852913E-5"/>
    <n v="10"/>
    <n v="2"/>
    <n v="8"/>
    <n v="3.2"/>
    <n v="4.8"/>
    <x v="0"/>
    <n v="2.4"/>
    <x v="48"/>
    <n v="0.8"/>
    <n v="0.25"/>
    <n v="0.2"/>
    <n v="1.2749924467654519E-4"/>
    <x v="0"/>
    <x v="0"/>
    <s v="Retail"/>
    <s v="STKYOSEF"/>
    <n v="52"/>
    <n v="61"/>
    <n v="9"/>
  </r>
  <r>
    <x v="62"/>
    <x v="586"/>
    <x v="0"/>
    <x v="1011"/>
    <n v="4.5318876188852913E-5"/>
    <n v="10"/>
    <n v="2"/>
    <n v="8"/>
    <n v="3.2"/>
    <n v="4.8"/>
    <x v="0"/>
    <n v="2.4"/>
    <x v="48"/>
    <n v="0.8"/>
    <n v="0.25"/>
    <n v="0.2"/>
    <n v="1.2749924467654519E-4"/>
    <x v="0"/>
    <x v="0"/>
    <s v="Retail"/>
    <s v="STKEVON"/>
    <n v="52"/>
    <n v="61"/>
    <n v="9"/>
  </r>
  <r>
    <x v="62"/>
    <x v="587"/>
    <x v="2"/>
    <x v="1012"/>
    <n v="1.8127550475541165E-4"/>
    <n v="40"/>
    <n v="20"/>
    <n v="20"/>
    <n v="8"/>
    <n v="12"/>
    <x v="57"/>
    <n v="0.6"/>
    <x v="0"/>
    <n v="0.5"/>
    <n v="1"/>
    <n v="0.5"/>
    <n v="3.1874811169136296E-4"/>
    <x v="15"/>
    <x v="2"/>
    <s v="Retail"/>
    <s v="STKEVON"/>
    <n v="52"/>
    <n v="61"/>
    <n v="9"/>
  </r>
  <r>
    <x v="62"/>
    <x v="4"/>
    <x v="2"/>
    <x v="1013"/>
    <n v="4.7584819998295561E-4"/>
    <n v="105"/>
    <n v="40"/>
    <n v="65"/>
    <n v="26"/>
    <n v="39"/>
    <x v="327"/>
    <n v="0.97499999999999998"/>
    <x v="191"/>
    <n v="0.61904761904761907"/>
    <n v="0.61538461538461542"/>
    <n v="0.38095238095238093"/>
    <n v="1.0359313629969295E-3"/>
    <x v="1"/>
    <x v="2"/>
    <s v="Retail"/>
    <s v="STKYOSEF"/>
    <n v="52"/>
    <n v="61"/>
    <n v="9"/>
  </r>
  <r>
    <x v="62"/>
    <x v="588"/>
    <x v="2"/>
    <x v="1014"/>
    <n v="1.3595662856655876E-4"/>
    <n v="30"/>
    <n v="0"/>
    <n v="30"/>
    <n v="12"/>
    <n v="18"/>
    <x v="3"/>
    <e v="#DIV/0!"/>
    <x v="53"/>
    <n v="1"/>
    <n v="0"/>
    <n v="0"/>
    <n v="4.7812216753704445E-4"/>
    <x v="15"/>
    <x v="2"/>
    <s v="Retail"/>
    <s v="STKEVON"/>
    <n v="52"/>
    <n v="61"/>
    <n v="9"/>
  </r>
  <r>
    <x v="62"/>
    <x v="589"/>
    <x v="3"/>
    <x v="1015"/>
    <n v="3.9880611046190566E-4"/>
    <n v="88"/>
    <n v="74.52"/>
    <n v="13.480000000000004"/>
    <n v="5.3920000000000021"/>
    <n v="8.088000000000001"/>
    <x v="225"/>
    <n v="0.10853462157809986"/>
    <x v="173"/>
    <n v="0.15318181818181822"/>
    <n v="5.5281899109792265"/>
    <n v="0.8468181818181818"/>
    <n v="2.1483622727997871E-4"/>
    <x v="5"/>
    <x v="3"/>
    <s v="Retail"/>
    <s v="STKANSON"/>
    <n v="52"/>
    <n v="61"/>
    <n v="9"/>
  </r>
  <r>
    <x v="62"/>
    <x v="386"/>
    <x v="3"/>
    <x v="1016"/>
    <n v="5.4382651426623503E-4"/>
    <n v="120"/>
    <n v="50"/>
    <n v="70"/>
    <n v="28"/>
    <n v="42"/>
    <x v="189"/>
    <n v="0.84"/>
    <x v="46"/>
    <n v="0.58333333333333337"/>
    <n v="0.7142857142857143"/>
    <n v="0.41666666666666669"/>
    <n v="1.1156183909197704E-3"/>
    <x v="5"/>
    <x v="3"/>
    <s v="Retail"/>
    <s v="STKEVON"/>
    <n v="52"/>
    <n v="61"/>
    <n v="9"/>
  </r>
  <r>
    <x v="62"/>
    <x v="590"/>
    <x v="3"/>
    <x v="1017"/>
    <n v="3.5801912189193801E-4"/>
    <n v="79"/>
    <n v="66.600000000000009"/>
    <n v="12.399999999999991"/>
    <n v="4.9599999999999973"/>
    <n v="7.4399999999999942"/>
    <x v="167"/>
    <n v="0.11171171171171161"/>
    <x v="144"/>
    <n v="0.15696202531645559"/>
    <n v="5.3709677419354884"/>
    <n v="0.84303797468354447"/>
    <n v="1.9762382924864489E-4"/>
    <x v="4"/>
    <x v="3"/>
    <s v="Retail"/>
    <s v="STKYOSEF"/>
    <n v="52"/>
    <n v="61"/>
    <n v="9"/>
  </r>
  <r>
    <x v="62"/>
    <x v="591"/>
    <x v="3"/>
    <x v="1018"/>
    <n v="2.4925381903869104E-4"/>
    <n v="55"/>
    <n v="51"/>
    <n v="4"/>
    <n v="1.6"/>
    <n v="2.4"/>
    <x v="263"/>
    <n v="4.7058823529411764E-2"/>
    <x v="21"/>
    <n v="7.2727272727272724E-2"/>
    <n v="12.75"/>
    <n v="0.92727272727272725"/>
    <n v="6.3749622338272593E-5"/>
    <x v="4"/>
    <x v="3"/>
    <s v="Retail"/>
    <s v="STKEVON"/>
    <n v="52"/>
    <n v="61"/>
    <n v="9"/>
  </r>
  <r>
    <x v="62"/>
    <x v="592"/>
    <x v="0"/>
    <x v="1019"/>
    <n v="4.5318876188852913E-5"/>
    <n v="10"/>
    <n v="3"/>
    <n v="7"/>
    <n v="2.8000000000000003"/>
    <n v="4.1999999999999993"/>
    <x v="12"/>
    <n v="1.3999999999999997"/>
    <x v="12"/>
    <n v="0.7"/>
    <n v="0.42857142857142855"/>
    <n v="0.3"/>
    <n v="1.1156183909197704E-4"/>
    <x v="0"/>
    <x v="0"/>
    <s v="Retail"/>
    <s v="STKYOSEF"/>
    <n v="52"/>
    <n v="61"/>
    <n v="9"/>
  </r>
  <r>
    <x v="62"/>
    <x v="532"/>
    <x v="3"/>
    <x v="1020"/>
    <n v="5.4382651426623495E-5"/>
    <n v="12"/>
    <n v="9.4"/>
    <n v="2.5999999999999996"/>
    <n v="1.0399999999999998"/>
    <n v="1.5599999999999998"/>
    <x v="141"/>
    <n v="0.1659574468085106"/>
    <x v="124"/>
    <n v="0.21666666666666665"/>
    <n v="3.6153846153846159"/>
    <n v="0.78333333333333333"/>
    <n v="4.1437254519877176E-5"/>
    <x v="9"/>
    <x v="3"/>
    <s v="Retail"/>
    <s v="STKANSON"/>
    <n v="52"/>
    <n v="61"/>
    <n v="9"/>
  </r>
  <r>
    <x v="62"/>
    <x v="318"/>
    <x v="3"/>
    <x v="1021"/>
    <n v="4.9850763807738209E-4"/>
    <n v="110"/>
    <n v="102"/>
    <n v="8"/>
    <n v="3.2"/>
    <n v="4.8"/>
    <x v="263"/>
    <n v="4.7058823529411764E-2"/>
    <x v="48"/>
    <n v="7.2727272727272724E-2"/>
    <n v="12.75"/>
    <n v="0.92727272727272725"/>
    <n v="1.2749924467654519E-4"/>
    <x v="5"/>
    <x v="3"/>
    <s v="Retail"/>
    <s v="STKANSON"/>
    <n v="52"/>
    <n v="61"/>
    <n v="9"/>
  </r>
  <r>
    <x v="62"/>
    <x v="558"/>
    <x v="3"/>
    <x v="1022"/>
    <n v="4.3052932379410272E-4"/>
    <n v="95"/>
    <n v="36"/>
    <n v="59"/>
    <n v="23.6"/>
    <n v="35.4"/>
    <x v="326"/>
    <n v="0.98333333333333328"/>
    <x v="224"/>
    <n v="0.62105263157894741"/>
    <n v="0.61016949152542377"/>
    <n v="0.37894736842105264"/>
    <n v="9.4030692948952074E-4"/>
    <x v="5"/>
    <x v="3"/>
    <s v="Retail"/>
    <s v="STKEVON"/>
    <n v="52"/>
    <n v="61"/>
    <n v="9"/>
  </r>
  <r>
    <x v="62"/>
    <x v="593"/>
    <x v="3"/>
    <x v="1023"/>
    <n v="2.8097703237088805E-4"/>
    <n v="62"/>
    <n v="56.52"/>
    <n v="5.4799999999999969"/>
    <n v="2.1919999999999988"/>
    <n v="3.287999999999998"/>
    <x v="328"/>
    <n v="5.8174097664543484E-2"/>
    <x v="113"/>
    <n v="8.8387096774193499E-2"/>
    <n v="10.313868613138693"/>
    <n v="0.91161290322580646"/>
    <n v="8.7336982603433398E-5"/>
    <x v="5"/>
    <x v="3"/>
    <s v="Retail"/>
    <s v="STKYOSEF"/>
    <n v="52"/>
    <n v="61"/>
    <n v="9"/>
  </r>
  <r>
    <x v="62"/>
    <x v="92"/>
    <x v="0"/>
    <x v="1024"/>
    <n v="8.1573977139935249E-5"/>
    <n v="18"/>
    <n v="5"/>
    <n v="13"/>
    <n v="5.2"/>
    <n v="7.8"/>
    <x v="65"/>
    <n v="1.56"/>
    <x v="61"/>
    <n v="0.72222222222222221"/>
    <n v="0.38461538461538464"/>
    <n v="0.27777777777777779"/>
    <n v="2.0718627259938593E-4"/>
    <x v="0"/>
    <x v="0"/>
    <s v="Retail"/>
    <s v="STKEVON"/>
    <n v="52"/>
    <n v="61"/>
    <n v="9"/>
  </r>
  <r>
    <x v="63"/>
    <x v="594"/>
    <x v="4"/>
    <x v="1025"/>
    <n v="7.2510201902164662E-3"/>
    <n v="1600"/>
    <n v="1450"/>
    <n v="150"/>
    <n v="60"/>
    <n v="90"/>
    <x v="206"/>
    <n v="6.2068965517241378E-2"/>
    <x v="177"/>
    <n v="9.375E-2"/>
    <n v="9.6666666666666661"/>
    <n v="0.90625"/>
    <n v="2.390610837685222E-3"/>
    <x v="1"/>
    <x v="4"/>
    <s v="Retail"/>
    <s v="STKEVON"/>
    <n v="52"/>
    <n v="61"/>
    <n v="9"/>
  </r>
  <r>
    <x v="63"/>
    <x v="595"/>
    <x v="4"/>
    <x v="1026"/>
    <n v="5.4835840188512024E-3"/>
    <n v="1210"/>
    <n v="1099"/>
    <n v="111"/>
    <n v="44.400000000000006"/>
    <n v="66.599999999999994"/>
    <x v="329"/>
    <n v="6.0600545950864414E-2"/>
    <x v="214"/>
    <n v="9.173553719008265E-2"/>
    <n v="9.9009009009009006"/>
    <n v="0.90826446280991735"/>
    <n v="1.7690520198870643E-3"/>
    <x v="1"/>
    <x v="4"/>
    <s v="Retail"/>
    <s v="STKYOSEF"/>
    <n v="52"/>
    <n v="61"/>
    <n v="9"/>
  </r>
  <r>
    <x v="63"/>
    <x v="596"/>
    <x v="4"/>
    <x v="1027"/>
    <n v="6.3446426664394082E-3"/>
    <n v="1400"/>
    <n v="1299"/>
    <n v="101"/>
    <n v="40.400000000000006"/>
    <n v="60.599999999999994"/>
    <x v="330"/>
    <n v="4.6651270207852188E-2"/>
    <x v="13"/>
    <n v="7.2142857142857147E-2"/>
    <n v="12.861386138613861"/>
    <n v="0.92785714285714282"/>
    <n v="1.6096779640413829E-3"/>
    <x v="1"/>
    <x v="4"/>
    <s v="Retail"/>
    <s v="STKEVON"/>
    <n v="52"/>
    <n v="61"/>
    <n v="9"/>
  </r>
  <r>
    <x v="63"/>
    <x v="597"/>
    <x v="3"/>
    <x v="1028"/>
    <n v="3.5801912189193801E-4"/>
    <n v="79"/>
    <n v="68.600000000000009"/>
    <n v="10.399999999999991"/>
    <n v="4.1599999999999966"/>
    <n v="6.2399999999999949"/>
    <x v="331"/>
    <n v="9.0962099125364348E-2"/>
    <x v="225"/>
    <n v="0.13164556962025306"/>
    <n v="6.596153846153852"/>
    <n v="0.86835443037974691"/>
    <n v="1.6574901807950859E-4"/>
    <x v="4"/>
    <x v="3"/>
    <s v="Retail"/>
    <s v="STKANSON"/>
    <n v="52"/>
    <n v="61"/>
    <n v="9"/>
  </r>
  <r>
    <x v="63"/>
    <x v="598"/>
    <x v="3"/>
    <x v="1029"/>
    <n v="2.5378570665757634E-4"/>
    <n v="56"/>
    <n v="29.540000000000003"/>
    <n v="26.459999999999997"/>
    <n v="10.584"/>
    <n v="15.875999999999998"/>
    <x v="332"/>
    <n v="0.53744075829383875"/>
    <x v="226"/>
    <n v="0.47249999999999998"/>
    <n v="1.1164021164021167"/>
    <n v="0.52750000000000008"/>
    <n v="4.2170375176767318E-4"/>
    <x v="4"/>
    <x v="3"/>
    <s v="Retail"/>
    <s v="STKYOSEF"/>
    <n v="52"/>
    <n v="61"/>
    <n v="9"/>
  </r>
  <r>
    <x v="63"/>
    <x v="401"/>
    <x v="3"/>
    <x v="1030"/>
    <n v="6.5259181711948199E-4"/>
    <n v="144"/>
    <n v="124.10000000000001"/>
    <n v="19.899999999999991"/>
    <n v="7.9599999999999973"/>
    <n v="11.939999999999994"/>
    <x v="333"/>
    <n v="9.6212731668009616E-2"/>
    <x v="227"/>
    <n v="0.1381944444444444"/>
    <n v="6.236180904522616"/>
    <n v="0.8618055555555556"/>
    <n v="3.1715437113290603E-4"/>
    <x v="4"/>
    <x v="3"/>
    <s v="Retail"/>
    <s v="STKANSON"/>
    <n v="52"/>
    <n v="61"/>
    <n v="9"/>
  </r>
  <r>
    <x v="63"/>
    <x v="544"/>
    <x v="3"/>
    <x v="1031"/>
    <n v="3.9880611046190566E-4"/>
    <n v="88"/>
    <n v="74.52"/>
    <n v="13.480000000000004"/>
    <n v="5.3920000000000021"/>
    <n v="8.088000000000001"/>
    <x v="225"/>
    <n v="0.10853462157809986"/>
    <x v="173"/>
    <n v="0.15318181818181822"/>
    <n v="5.5281899109792265"/>
    <n v="0.8468181818181818"/>
    <n v="2.1483622727997871E-4"/>
    <x v="5"/>
    <x v="3"/>
    <s v="Retail"/>
    <s v="STKANSON"/>
    <n v="52"/>
    <n v="61"/>
    <n v="9"/>
  </r>
  <r>
    <x v="63"/>
    <x v="557"/>
    <x v="5"/>
    <x v="1032"/>
    <n v="9.0637752377705828E-4"/>
    <n v="200"/>
    <n v="125"/>
    <n v="75"/>
    <n v="30"/>
    <n v="45"/>
    <x v="281"/>
    <n v="0.36"/>
    <x v="122"/>
    <n v="0.375"/>
    <n v="1.6666666666666667"/>
    <n v="0.625"/>
    <n v="1.195305418842611E-3"/>
    <x v="1"/>
    <x v="5"/>
    <s v="Retail"/>
    <s v="STKEVON"/>
    <n v="52"/>
    <n v="61"/>
    <n v="9"/>
  </r>
  <r>
    <x v="63"/>
    <x v="74"/>
    <x v="1"/>
    <x v="1033"/>
    <n v="2.2659438094426456E-5"/>
    <n v="5"/>
    <n v="0"/>
    <n v="5"/>
    <n v="2"/>
    <n v="3"/>
    <x v="3"/>
    <e v="#DIV/0!"/>
    <x v="10"/>
    <n v="1"/>
    <n v="0"/>
    <n v="0"/>
    <n v="7.9687027922840741E-5"/>
    <x v="2"/>
    <x v="1"/>
    <s v="Retail"/>
    <s v="STKYOSEF"/>
    <n v="52"/>
    <n v="61"/>
    <n v="9"/>
  </r>
  <r>
    <x v="63"/>
    <x v="67"/>
    <x v="3"/>
    <x v="1034"/>
    <n v="6.2540049140617023E-4"/>
    <n v="138"/>
    <n v="115"/>
    <n v="23"/>
    <n v="9.2000000000000011"/>
    <n v="13.799999999999999"/>
    <x v="199"/>
    <n v="0.12"/>
    <x v="93"/>
    <n v="0.16666666666666666"/>
    <n v="5"/>
    <n v="0.83333333333333337"/>
    <n v="3.6656032844506741E-4"/>
    <x v="10"/>
    <x v="3"/>
    <s v="Retail"/>
    <s v="STKEVON"/>
    <n v="52"/>
    <n v="61"/>
    <n v="9"/>
  </r>
  <r>
    <x v="63"/>
    <x v="599"/>
    <x v="3"/>
    <x v="1035"/>
    <n v="3.9880611046190566E-4"/>
    <n v="88"/>
    <n v="36"/>
    <n v="52"/>
    <n v="20.8"/>
    <n v="31.2"/>
    <x v="334"/>
    <n v="0.8666666666666667"/>
    <x v="138"/>
    <n v="0.59090909090909094"/>
    <n v="0.69230769230769229"/>
    <n v="0.40909090909090912"/>
    <n v="8.2874509039754371E-4"/>
    <x v="9"/>
    <x v="3"/>
    <s v="Retail"/>
    <s v="STKEVON"/>
    <n v="52"/>
    <n v="61"/>
    <n v="9"/>
  </r>
  <r>
    <x v="63"/>
    <x v="136"/>
    <x v="2"/>
    <x v="1036"/>
    <n v="2.7191325713311752E-4"/>
    <n v="60"/>
    <n v="20"/>
    <n v="40"/>
    <n v="16"/>
    <n v="24"/>
    <x v="77"/>
    <n v="1.2"/>
    <x v="72"/>
    <n v="0.66666666666666663"/>
    <n v="0.5"/>
    <n v="0.33333333333333331"/>
    <n v="6.3749622338272593E-4"/>
    <x v="2"/>
    <x v="2"/>
    <s v="Retail"/>
    <s v="STKYOSEF"/>
    <n v="52"/>
    <n v="61"/>
    <n v="9"/>
  </r>
  <r>
    <x v="63"/>
    <x v="600"/>
    <x v="0"/>
    <x v="1037"/>
    <n v="9.0637752377705825E-5"/>
    <n v="20"/>
    <n v="5"/>
    <n v="15"/>
    <n v="6"/>
    <n v="9"/>
    <x v="64"/>
    <n v="1.8"/>
    <x v="11"/>
    <n v="0.75"/>
    <n v="0.33333333333333331"/>
    <n v="0.25"/>
    <n v="2.3906108376852222E-4"/>
    <x v="0"/>
    <x v="0"/>
    <s v="Retail"/>
    <s v="STKEVON"/>
    <n v="52"/>
    <n v="61"/>
    <n v="9"/>
  </r>
  <r>
    <x v="63"/>
    <x v="601"/>
    <x v="2"/>
    <x v="1038"/>
    <n v="1.3595662856655876E-4"/>
    <n v="30"/>
    <n v="10"/>
    <n v="20"/>
    <n v="8"/>
    <n v="12"/>
    <x v="77"/>
    <n v="1.2"/>
    <x v="0"/>
    <n v="0.66666666666666663"/>
    <n v="0.5"/>
    <n v="0.33333333333333331"/>
    <n v="3.1874811169136296E-4"/>
    <x v="3"/>
    <x v="2"/>
    <s v="Retail"/>
    <s v="STKANSON"/>
    <n v="52"/>
    <n v="61"/>
    <n v="9"/>
  </r>
  <r>
    <x v="63"/>
    <x v="602"/>
    <x v="3"/>
    <x v="1039"/>
    <n v="9.0637752377705825E-5"/>
    <n v="20"/>
    <n v="2"/>
    <n v="18"/>
    <n v="7.2"/>
    <n v="10.8"/>
    <x v="1"/>
    <n v="5.4"/>
    <x v="1"/>
    <n v="0.9"/>
    <n v="0.1111111111111111"/>
    <n v="0.1"/>
    <n v="2.8687330052222667E-4"/>
    <x v="4"/>
    <x v="3"/>
    <s v="Retail"/>
    <s v="STKYOSEF"/>
    <n v="52"/>
    <n v="61"/>
    <n v="9"/>
  </r>
  <r>
    <x v="63"/>
    <x v="603"/>
    <x v="2"/>
    <x v="1040"/>
    <n v="2.7191325713311752E-4"/>
    <n v="60"/>
    <n v="5"/>
    <n v="55"/>
    <n v="22"/>
    <n v="33"/>
    <x v="335"/>
    <n v="6.6"/>
    <x v="178"/>
    <n v="0.91666666666666663"/>
    <n v="9.0909090909090912E-2"/>
    <n v="8.3333333333333329E-2"/>
    <n v="8.7655730715124815E-4"/>
    <x v="1"/>
    <x v="2"/>
    <s v="Retail"/>
    <s v="STKANSON"/>
    <n v="52"/>
    <n v="61"/>
    <n v="9"/>
  </r>
  <r>
    <x v="63"/>
    <x v="604"/>
    <x v="3"/>
    <x v="1041"/>
    <n v="5.7101783997954669E-4"/>
    <n v="126"/>
    <n v="87.2"/>
    <n v="38.799999999999997"/>
    <n v="15.52"/>
    <n v="23.279999999999998"/>
    <x v="336"/>
    <n v="0.26697247706422017"/>
    <x v="228"/>
    <n v="0.3079365079365079"/>
    <n v="2.2474226804123716"/>
    <n v="0.69206349206349205"/>
    <n v="6.1837133668124413E-4"/>
    <x v="9"/>
    <x v="3"/>
    <s v="Retail"/>
    <s v="STKANSON"/>
    <n v="52"/>
    <n v="61"/>
    <n v="9"/>
  </r>
  <r>
    <x v="63"/>
    <x v="605"/>
    <x v="3"/>
    <x v="1042"/>
    <n v="1.1420356799590934E-3"/>
    <n v="252"/>
    <n v="220"/>
    <n v="32"/>
    <n v="12.8"/>
    <n v="19.2"/>
    <x v="113"/>
    <n v="8.7272727272727266E-2"/>
    <x v="229"/>
    <n v="0.12698412698412698"/>
    <n v="6.875"/>
    <n v="0.87301587301587302"/>
    <n v="5.0999697870618074E-4"/>
    <x v="5"/>
    <x v="3"/>
    <s v="Retail"/>
    <s v="STKEVON"/>
    <n v="52"/>
    <n v="61"/>
    <n v="9"/>
  </r>
  <r>
    <x v="63"/>
    <x v="531"/>
    <x v="3"/>
    <x v="1043"/>
    <n v="8.3386732187489367E-4"/>
    <n v="184"/>
    <n v="155.4"/>
    <n v="28.599999999999994"/>
    <n v="11.439999999999998"/>
    <n v="17.159999999999997"/>
    <x v="157"/>
    <n v="0.1104247104247104"/>
    <x v="230"/>
    <n v="0.15543478260869562"/>
    <n v="5.4335664335664351"/>
    <n v="0.84456521739130441"/>
    <n v="4.5580979971864894E-4"/>
    <x v="4"/>
    <x v="3"/>
    <s v="Retail"/>
    <s v="STKYOSEF"/>
    <n v="52"/>
    <n v="61"/>
    <n v="9"/>
  </r>
  <r>
    <x v="63"/>
    <x v="606"/>
    <x v="5"/>
    <x v="1044"/>
    <n v="8.6105864758820544E-4"/>
    <n v="190"/>
    <n v="110"/>
    <n v="80"/>
    <n v="32"/>
    <n v="48"/>
    <x v="337"/>
    <n v="0.43636363636363634"/>
    <x v="30"/>
    <n v="0.42105263157894735"/>
    <n v="1.375"/>
    <n v="0.57894736842105265"/>
    <n v="1.2749924467654519E-3"/>
    <x v="6"/>
    <x v="5"/>
    <s v="Retail"/>
    <s v="STKEVON"/>
    <n v="52"/>
    <n v="61"/>
    <n v="9"/>
  </r>
  <r>
    <x v="63"/>
    <x v="607"/>
    <x v="2"/>
    <x v="1045"/>
    <n v="4.0786988569967625E-4"/>
    <n v="90"/>
    <n v="40"/>
    <n v="50"/>
    <n v="20"/>
    <n v="30"/>
    <x v="32"/>
    <n v="0.75"/>
    <x v="9"/>
    <n v="0.55555555555555558"/>
    <n v="0.8"/>
    <n v="0.44444444444444442"/>
    <n v="7.9687027922840741E-4"/>
    <x v="3"/>
    <x v="2"/>
    <s v="Retail"/>
    <s v="STKEVON"/>
    <n v="52"/>
    <n v="61"/>
    <n v="9"/>
  </r>
  <r>
    <x v="63"/>
    <x v="274"/>
    <x v="3"/>
    <x v="1046"/>
    <n v="3.9880611046190566E-4"/>
    <n v="88"/>
    <n v="71.52"/>
    <n v="16.480000000000004"/>
    <n v="6.5920000000000023"/>
    <n v="9.8880000000000017"/>
    <x v="338"/>
    <n v="0.13825503355704702"/>
    <x v="231"/>
    <n v="0.18727272727272731"/>
    <n v="4.339805825242717"/>
    <n v="0.81272727272727263"/>
    <n v="2.6264844403368312E-4"/>
    <x v="5"/>
    <x v="3"/>
    <s v="Retail"/>
    <s v="STKYOSEF"/>
    <n v="52"/>
    <n v="61"/>
    <n v="9"/>
  </r>
  <r>
    <x v="63"/>
    <x v="608"/>
    <x v="0"/>
    <x v="1047"/>
    <n v="3.625510095108233E-5"/>
    <n v="8"/>
    <n v="2"/>
    <n v="6"/>
    <n v="2.4000000000000004"/>
    <n v="3.5999999999999996"/>
    <x v="64"/>
    <n v="1.7999999999999998"/>
    <x v="116"/>
    <n v="0.75"/>
    <n v="0.33333333333333331"/>
    <n v="0.25"/>
    <n v="9.5624433507408889E-5"/>
    <x v="0"/>
    <x v="0"/>
    <s v="Retail"/>
    <s v="STKEVON"/>
    <n v="52"/>
    <n v="61"/>
    <n v="9"/>
  </r>
  <r>
    <x v="64"/>
    <x v="609"/>
    <x v="3"/>
    <x v="1048"/>
    <n v="9.9701527615476417E-4"/>
    <n v="220"/>
    <n v="190.08"/>
    <n v="29.919999999999987"/>
    <n v="11.967999999999996"/>
    <n v="17.951999999999991"/>
    <x v="307"/>
    <n v="9.4444444444444386E-2"/>
    <x v="232"/>
    <n v="0.13599999999999995"/>
    <n v="6.3529411764705914"/>
    <n v="0.8640000000000001"/>
    <n v="4.7684717509027878E-4"/>
    <x v="5"/>
    <x v="3"/>
    <s v="Retail"/>
    <s v="STKANSON"/>
    <n v="48"/>
    <n v="52"/>
    <n v="4"/>
  </r>
  <r>
    <x v="64"/>
    <x v="610"/>
    <x v="3"/>
    <x v="1049"/>
    <n v="9.516963999659112E-5"/>
    <n v="21"/>
    <n v="18.62"/>
    <n v="2.379999999999999"/>
    <n v="0.95199999999999962"/>
    <n v="1.4279999999999995"/>
    <x v="193"/>
    <n v="7.6691729323308241E-2"/>
    <x v="24"/>
    <n v="0.11333333333333329"/>
    <n v="7.8235294117647092"/>
    <n v="0.88666666666666671"/>
    <n v="3.7931025291272176E-5"/>
    <x v="5"/>
    <x v="3"/>
    <s v="Retail"/>
    <s v="STKYOSEF"/>
    <n v="48"/>
    <n v="52"/>
    <n v="4"/>
  </r>
  <r>
    <x v="64"/>
    <x v="611"/>
    <x v="0"/>
    <x v="1050"/>
    <n v="9.0637752377705825E-5"/>
    <n v="20"/>
    <n v="4.5"/>
    <n v="15.5"/>
    <n v="6.2"/>
    <n v="9.3000000000000007"/>
    <x v="339"/>
    <n v="2.0666666666666669"/>
    <x v="168"/>
    <n v="0.77500000000000002"/>
    <n v="0.29032258064516131"/>
    <n v="0.22500000000000001"/>
    <n v="2.470297865608063E-4"/>
    <x v="0"/>
    <x v="0"/>
    <s v="Retail"/>
    <s v="STKEVON"/>
    <n v="48"/>
    <n v="52"/>
    <n v="4"/>
  </r>
  <r>
    <x v="64"/>
    <x v="612"/>
    <x v="0"/>
    <x v="1051"/>
    <n v="3.625510095108233E-5"/>
    <n v="8"/>
    <n v="2"/>
    <n v="6"/>
    <n v="2.4000000000000004"/>
    <n v="3.5999999999999996"/>
    <x v="64"/>
    <n v="1.7999999999999998"/>
    <x v="116"/>
    <n v="0.75"/>
    <n v="0.33333333333333331"/>
    <n v="0.25"/>
    <n v="9.5624433507408889E-5"/>
    <x v="15"/>
    <x v="0"/>
    <s v="Retail"/>
    <s v="STKEVON"/>
    <n v="48"/>
    <n v="52"/>
    <n v="4"/>
  </r>
  <r>
    <x v="64"/>
    <x v="613"/>
    <x v="3"/>
    <x v="1052"/>
    <n v="3.4442345903528218E-4"/>
    <n v="76"/>
    <n v="63.825000000000003"/>
    <n v="12.174999999999997"/>
    <n v="4.8699999999999992"/>
    <n v="7.3049999999999979"/>
    <x v="137"/>
    <n v="0.11445358401880137"/>
    <x v="121"/>
    <n v="0.16019736842105259"/>
    <n v="5.242299794661192"/>
    <n v="0.83980263157894741"/>
    <n v="1.9403791299211717E-4"/>
    <x v="4"/>
    <x v="3"/>
    <s v="Retail"/>
    <s v="STKYOSEF"/>
    <n v="48"/>
    <n v="52"/>
    <n v="4"/>
  </r>
  <r>
    <x v="64"/>
    <x v="614"/>
    <x v="3"/>
    <x v="1053"/>
    <n v="6.7978314283279376E-4"/>
    <n v="150"/>
    <n v="73.94"/>
    <n v="76.06"/>
    <n v="30.424000000000003"/>
    <n v="45.635999999999996"/>
    <x v="340"/>
    <n v="0.61720313767919932"/>
    <x v="233"/>
    <n v="0.50706666666666667"/>
    <n v="0.97212726794635806"/>
    <n v="0.49293333333333333"/>
    <n v="1.2121990687622534E-3"/>
    <x v="5"/>
    <x v="3"/>
    <s v="Retail"/>
    <s v="STKYOSEF"/>
    <n v="48"/>
    <n v="52"/>
    <n v="4"/>
  </r>
  <r>
    <x v="64"/>
    <x v="614"/>
    <x v="3"/>
    <x v="1054"/>
    <n v="5.4382651426623503E-4"/>
    <n v="120"/>
    <n v="45.86"/>
    <n v="74.14"/>
    <n v="29.656000000000002"/>
    <n v="44.483999999999995"/>
    <x v="341"/>
    <n v="0.96999563890100293"/>
    <x v="234"/>
    <n v="0.61783333333333335"/>
    <n v="0.61855948206096578"/>
    <n v="0.38216666666666665"/>
    <n v="1.1815992500398824E-3"/>
    <x v="5"/>
    <x v="3"/>
    <s v="Retail"/>
    <s v="STKEVON"/>
    <n v="48"/>
    <n v="52"/>
    <n v="4"/>
  </r>
  <r>
    <x v="64"/>
    <x v="615"/>
    <x v="2"/>
    <x v="1055"/>
    <n v="8.1573977139935249E-4"/>
    <n v="180"/>
    <n v="80"/>
    <n v="100"/>
    <n v="40"/>
    <n v="60"/>
    <x v="32"/>
    <n v="0.75"/>
    <x v="33"/>
    <n v="0.55555555555555558"/>
    <n v="0.8"/>
    <n v="0.44444444444444442"/>
    <n v="1.5937405584568148E-3"/>
    <x v="2"/>
    <x v="2"/>
    <s v="Retail"/>
    <s v="STKYOSEF"/>
    <n v="48"/>
    <n v="52"/>
    <n v="4"/>
  </r>
  <r>
    <x v="64"/>
    <x v="616"/>
    <x v="3"/>
    <x v="1056"/>
    <n v="2.0846683046872342E-4"/>
    <n v="46"/>
    <n v="18"/>
    <n v="28"/>
    <n v="11.200000000000001"/>
    <n v="16.799999999999997"/>
    <x v="342"/>
    <n v="0.93333333333333313"/>
    <x v="197"/>
    <n v="0.60869565217391308"/>
    <n v="0.6428571428571429"/>
    <n v="0.39130434782608697"/>
    <n v="4.4624735636790815E-4"/>
    <x v="4"/>
    <x v="3"/>
    <s v="Retail"/>
    <s v="STKANSON"/>
    <n v="48"/>
    <n v="52"/>
    <n v="4"/>
  </r>
  <r>
    <x v="64"/>
    <x v="417"/>
    <x v="3"/>
    <x v="1057"/>
    <n v="3.1723213332197041E-4"/>
    <n v="70"/>
    <n v="57"/>
    <n v="13"/>
    <n v="5.2"/>
    <n v="7.8"/>
    <x v="227"/>
    <n v="0.1368421052631579"/>
    <x v="61"/>
    <n v="0.18571428571428572"/>
    <n v="4.384615384615385"/>
    <n v="0.81428571428571428"/>
    <n v="2.0718627259938593E-4"/>
    <x v="5"/>
    <x v="3"/>
    <s v="Retail"/>
    <s v="STKANSON"/>
    <n v="48"/>
    <n v="52"/>
    <n v="4"/>
  </r>
  <r>
    <x v="64"/>
    <x v="518"/>
    <x v="1"/>
    <x v="1058"/>
    <n v="9.0637752377705825E-5"/>
    <n v="20"/>
    <n v="0"/>
    <n v="20"/>
    <n v="8"/>
    <n v="12"/>
    <x v="3"/>
    <e v="#DIV/0!"/>
    <x v="0"/>
    <n v="1"/>
    <n v="0"/>
    <n v="0"/>
    <n v="3.1874811169136296E-4"/>
    <x v="2"/>
    <x v="1"/>
    <s v="Retail"/>
    <s v="STKEVON"/>
    <n v="48"/>
    <n v="52"/>
    <n v="4"/>
  </r>
  <r>
    <x v="64"/>
    <x v="617"/>
    <x v="3"/>
    <x v="1059"/>
    <n v="2.5378570665757634E-4"/>
    <n v="56"/>
    <n v="51"/>
    <n v="5"/>
    <n v="2"/>
    <n v="3"/>
    <x v="220"/>
    <n v="5.8823529411764705E-2"/>
    <x v="10"/>
    <n v="8.9285714285714288E-2"/>
    <n v="10.199999999999999"/>
    <n v="0.9107142857142857"/>
    <n v="7.9687027922840741E-5"/>
    <x v="4"/>
    <x v="3"/>
    <s v="Retail"/>
    <s v="STKYOSEF"/>
    <n v="48"/>
    <n v="52"/>
    <n v="4"/>
  </r>
  <r>
    <x v="64"/>
    <x v="618"/>
    <x v="0"/>
    <x v="1060"/>
    <n v="3.625510095108233E-5"/>
    <n v="8"/>
    <n v="8"/>
    <n v="0"/>
    <n v="0"/>
    <n v="0"/>
    <x v="343"/>
    <n v="0"/>
    <x v="235"/>
    <n v="0"/>
    <e v="#DIV/0!"/>
    <n v="1"/>
    <n v="0"/>
    <x v="1"/>
    <x v="0"/>
    <s v="Retail"/>
    <s v="STKEVON"/>
    <n v="48"/>
    <n v="52"/>
    <n v="4"/>
  </r>
  <r>
    <x v="64"/>
    <x v="200"/>
    <x v="3"/>
    <x v="1061"/>
    <n v="4.7584819998295561E-4"/>
    <n v="105"/>
    <n v="83.25"/>
    <n v="21.75"/>
    <n v="8.7000000000000011"/>
    <n v="13.049999999999999"/>
    <x v="148"/>
    <n v="0.15675675675675674"/>
    <x v="129"/>
    <n v="0.20714285714285716"/>
    <n v="3.8275862068965516"/>
    <n v="0.79285714285714282"/>
    <n v="3.466385714643572E-4"/>
    <x v="4"/>
    <x v="3"/>
    <s v="Retail"/>
    <s v="STKEVON"/>
    <n v="48"/>
    <n v="52"/>
    <n v="4"/>
  </r>
  <r>
    <x v="64"/>
    <x v="619"/>
    <x v="3"/>
    <x v="1062"/>
    <n v="4.5318876188852914E-4"/>
    <n v="100"/>
    <n v="48"/>
    <n v="52"/>
    <n v="20.8"/>
    <n v="31.2"/>
    <x v="160"/>
    <n v="0.65"/>
    <x v="138"/>
    <n v="0.52"/>
    <n v="0.92307692307692313"/>
    <n v="0.48"/>
    <n v="8.2874509039754371E-4"/>
    <x v="5"/>
    <x v="3"/>
    <s v="Retail"/>
    <s v="STKYOSEF"/>
    <n v="48"/>
    <n v="52"/>
    <n v="4"/>
  </r>
  <r>
    <x v="64"/>
    <x v="620"/>
    <x v="0"/>
    <x v="1063"/>
    <n v="4.5318876188852913E-5"/>
    <n v="10"/>
    <n v="2"/>
    <n v="8"/>
    <n v="3.2"/>
    <n v="4.8"/>
    <x v="0"/>
    <n v="2.4"/>
    <x v="48"/>
    <n v="0.8"/>
    <n v="0.25"/>
    <n v="0.2"/>
    <n v="1.2749924467654519E-4"/>
    <x v="0"/>
    <x v="0"/>
    <s v="Retail"/>
    <s v="STKEVON"/>
    <n v="48"/>
    <n v="52"/>
    <n v="4"/>
  </r>
  <r>
    <x v="64"/>
    <x v="621"/>
    <x v="2"/>
    <x v="1064"/>
    <n v="2.0393494284983812E-4"/>
    <n v="45"/>
    <n v="25"/>
    <n v="20"/>
    <n v="8"/>
    <n v="12"/>
    <x v="289"/>
    <n v="0.48"/>
    <x v="0"/>
    <n v="0.44444444444444442"/>
    <n v="1.25"/>
    <n v="0.55555555555555558"/>
    <n v="3.1874811169136296E-4"/>
    <x v="3"/>
    <x v="2"/>
    <s v="Retail"/>
    <s v="STKANSON"/>
    <n v="48"/>
    <n v="52"/>
    <n v="4"/>
  </r>
  <r>
    <x v="64"/>
    <x v="622"/>
    <x v="2"/>
    <x v="1065"/>
    <n v="1.8127550475541165E-4"/>
    <n v="40"/>
    <n v="20"/>
    <n v="20"/>
    <n v="8"/>
    <n v="12"/>
    <x v="57"/>
    <n v="0.6"/>
    <x v="0"/>
    <n v="0.5"/>
    <n v="1"/>
    <n v="0.5"/>
    <n v="3.1874811169136296E-4"/>
    <x v="3"/>
    <x v="2"/>
    <s v="Retail"/>
    <s v="STKEVON"/>
    <n v="48"/>
    <n v="52"/>
    <n v="4"/>
  </r>
  <r>
    <x v="64"/>
    <x v="384"/>
    <x v="3"/>
    <x v="1066"/>
    <n v="4.5318876188852914E-4"/>
    <n v="100"/>
    <n v="62"/>
    <n v="38"/>
    <n v="15.200000000000001"/>
    <n v="22.799999999999997"/>
    <x v="344"/>
    <n v="0.36774193548387091"/>
    <x v="3"/>
    <n v="0.38"/>
    <n v="1.631578947368421"/>
    <n v="0.62"/>
    <n v="6.0562141221358963E-4"/>
    <x v="9"/>
    <x v="3"/>
    <s v="Retail"/>
    <s v="STKYOSEF"/>
    <n v="48"/>
    <n v="52"/>
    <n v="4"/>
  </r>
  <r>
    <x v="65"/>
    <x v="623"/>
    <x v="3"/>
    <x v="1067"/>
    <n v="1.1329719047213228E-4"/>
    <n v="25"/>
    <n v="20.52"/>
    <n v="4.4800000000000004"/>
    <n v="1.7920000000000003"/>
    <n v="2.6880000000000002"/>
    <x v="345"/>
    <n v="0.13099415204678364"/>
    <x v="119"/>
    <n v="0.17920000000000003"/>
    <n v="4.5803571428571423"/>
    <n v="0.82079999999999997"/>
    <n v="7.1399577018865304E-5"/>
    <x v="5"/>
    <x v="3"/>
    <s v="Retail"/>
    <s v="STKYOSEF"/>
    <n v="46"/>
    <n v="55"/>
    <n v="9"/>
  </r>
  <r>
    <x v="65"/>
    <x v="423"/>
    <x v="3"/>
    <x v="1068"/>
    <n v="2.3112626856314986E-4"/>
    <n v="51"/>
    <n v="46.45"/>
    <n v="4.5499999999999972"/>
    <n v="1.819999999999999"/>
    <n v="2.7299999999999982"/>
    <x v="346"/>
    <n v="5.8772874058126978E-2"/>
    <x v="236"/>
    <n v="8.9215686274509751E-2"/>
    <n v="10.208791208791215"/>
    <n v="0.91078431372549029"/>
    <n v="7.2515195409785026E-5"/>
    <x v="5"/>
    <x v="3"/>
    <s v="Retail"/>
    <s v="STKYOSEF"/>
    <n v="46"/>
    <n v="55"/>
    <n v="9"/>
  </r>
  <r>
    <x v="65"/>
    <x v="423"/>
    <x v="3"/>
    <x v="1069"/>
    <n v="2.4925381903869104E-4"/>
    <n v="55"/>
    <n v="46.14"/>
    <n v="8.86"/>
    <n v="3.544"/>
    <n v="5.3159999999999989"/>
    <x v="347"/>
    <n v="0.11521456436931077"/>
    <x v="237"/>
    <n v="0.16109090909090909"/>
    <n v="5.2076749435665919"/>
    <n v="0.83890909090909094"/>
    <n v="1.4120541347927378E-4"/>
    <x v="5"/>
    <x v="3"/>
    <s v="Retail"/>
    <s v="STKYOSEF"/>
    <n v="46"/>
    <n v="55"/>
    <n v="9"/>
  </r>
  <r>
    <x v="65"/>
    <x v="624"/>
    <x v="2"/>
    <x v="1070"/>
    <n v="4.5318876188852914E-4"/>
    <n v="100"/>
    <n v="40"/>
    <n v="60"/>
    <n v="24"/>
    <n v="36"/>
    <x v="2"/>
    <n v="0.9"/>
    <x v="4"/>
    <n v="0.6"/>
    <n v="0.66666666666666663"/>
    <n v="0.4"/>
    <n v="9.5624433507408889E-4"/>
    <x v="3"/>
    <x v="2"/>
    <s v="Retail"/>
    <s v="STKANSON"/>
    <n v="46"/>
    <n v="55"/>
    <n v="9"/>
  </r>
  <r>
    <x v="65"/>
    <x v="625"/>
    <x v="0"/>
    <x v="1071"/>
    <n v="8.1573977139935249E-5"/>
    <n v="18"/>
    <n v="6"/>
    <n v="12"/>
    <n v="4.8000000000000007"/>
    <n v="7.1999999999999993"/>
    <x v="77"/>
    <n v="1.2"/>
    <x v="14"/>
    <n v="0.66666666666666663"/>
    <n v="0.5"/>
    <n v="0.33333333333333331"/>
    <n v="1.9124886701481778E-4"/>
    <x v="0"/>
    <x v="0"/>
    <s v="Retail"/>
    <s v="STKANSON"/>
    <n v="46"/>
    <n v="55"/>
    <n v="9"/>
  </r>
  <r>
    <x v="65"/>
    <x v="626"/>
    <x v="3"/>
    <x v="1072"/>
    <n v="7.4776145711607307E-4"/>
    <n v="165"/>
    <n v="150"/>
    <n v="15"/>
    <n v="6"/>
    <n v="9"/>
    <x v="70"/>
    <n v="0.06"/>
    <x v="11"/>
    <n v="9.0909090909090912E-2"/>
    <n v="10"/>
    <n v="0.90909090909090906"/>
    <n v="2.3906108376852222E-4"/>
    <x v="4"/>
    <x v="3"/>
    <s v="Retail"/>
    <s v="STKEVON"/>
    <n v="46"/>
    <n v="55"/>
    <n v="9"/>
  </r>
  <r>
    <x v="65"/>
    <x v="467"/>
    <x v="0"/>
    <x v="1073"/>
    <n v="8.6105864758820544E-5"/>
    <n v="19"/>
    <n v="5"/>
    <n v="14"/>
    <n v="5.6000000000000005"/>
    <n v="8.3999999999999986"/>
    <x v="348"/>
    <n v="1.6799999999999997"/>
    <x v="60"/>
    <n v="0.73684210526315785"/>
    <n v="0.35714285714285715"/>
    <n v="0.26315789473684209"/>
    <n v="2.2312367818395407E-4"/>
    <x v="21"/>
    <x v="0"/>
    <s v="Retail"/>
    <s v="STKYOSEF"/>
    <n v="46"/>
    <n v="55"/>
    <n v="9"/>
  </r>
  <r>
    <x v="65"/>
    <x v="627"/>
    <x v="0"/>
    <x v="1074"/>
    <n v="1.1329719047213228E-4"/>
    <n v="25"/>
    <n v="0"/>
    <n v="25"/>
    <n v="10"/>
    <n v="15"/>
    <x v="3"/>
    <e v="#DIV/0!"/>
    <x v="32"/>
    <n v="1"/>
    <n v="0"/>
    <n v="0"/>
    <n v="3.9843513961420371E-4"/>
    <x v="3"/>
    <x v="0"/>
    <s v="Retail"/>
    <s v="STKEVON"/>
    <n v="46"/>
    <n v="55"/>
    <n v="9"/>
  </r>
  <r>
    <x v="65"/>
    <x v="628"/>
    <x v="0"/>
    <x v="1075"/>
    <n v="4.5318876188852913E-5"/>
    <n v="10"/>
    <n v="5"/>
    <n v="5"/>
    <n v="2"/>
    <n v="3"/>
    <x v="57"/>
    <n v="0.6"/>
    <x v="10"/>
    <n v="0.5"/>
    <n v="1"/>
    <n v="0.5"/>
    <n v="7.9687027922840741E-5"/>
    <x v="21"/>
    <x v="0"/>
    <s v="Retail"/>
    <s v="STKEVON"/>
    <n v="46"/>
    <n v="55"/>
    <n v="9"/>
  </r>
  <r>
    <x v="65"/>
    <x v="128"/>
    <x v="0"/>
    <x v="1076"/>
    <n v="1.1329719047213228E-4"/>
    <n v="25"/>
    <n v="21"/>
    <n v="4"/>
    <n v="1.6"/>
    <n v="2.4"/>
    <x v="45"/>
    <n v="0.11428571428571428"/>
    <x v="21"/>
    <n v="0.16"/>
    <n v="5.25"/>
    <n v="0.84"/>
    <n v="6.3749622338272593E-5"/>
    <x v="21"/>
    <x v="0"/>
    <s v="Retail"/>
    <s v="STKYOSEF"/>
    <n v="46"/>
    <n v="55"/>
    <n v="9"/>
  </r>
  <r>
    <x v="65"/>
    <x v="629"/>
    <x v="1"/>
    <x v="1077"/>
    <n v="1.1329719047213228E-5"/>
    <n v="2.5"/>
    <n v="1"/>
    <n v="1.5"/>
    <n v="0.60000000000000009"/>
    <n v="0.89999999999999991"/>
    <x v="2"/>
    <n v="0.89999999999999991"/>
    <x v="238"/>
    <n v="0.6"/>
    <n v="0.66666666666666663"/>
    <n v="0.4"/>
    <n v="2.3906108376852222E-5"/>
    <x v="2"/>
    <x v="1"/>
    <s v="Retail"/>
    <s v="STKEVON"/>
    <n v="46"/>
    <n v="55"/>
    <n v="9"/>
  </r>
  <r>
    <x v="65"/>
    <x v="630"/>
    <x v="1"/>
    <x v="1078"/>
    <n v="9.0637752377705825E-5"/>
    <n v="20"/>
    <n v="0"/>
    <n v="20"/>
    <n v="8"/>
    <n v="12"/>
    <x v="3"/>
    <e v="#DIV/0!"/>
    <x v="0"/>
    <n v="1"/>
    <n v="0"/>
    <n v="0"/>
    <n v="3.1874811169136296E-4"/>
    <x v="2"/>
    <x v="1"/>
    <s v="Retail"/>
    <s v="STKANSON"/>
    <n v="46"/>
    <n v="55"/>
    <n v="9"/>
  </r>
  <r>
    <x v="65"/>
    <x v="631"/>
    <x v="0"/>
    <x v="1079"/>
    <n v="4.5318876188852913E-5"/>
    <n v="10"/>
    <n v="3"/>
    <n v="7"/>
    <n v="2.8000000000000003"/>
    <n v="4.1999999999999993"/>
    <x v="12"/>
    <n v="1.3999999999999997"/>
    <x v="12"/>
    <n v="0.7"/>
    <n v="0.42857142857142855"/>
    <n v="0.3"/>
    <n v="1.1156183909197704E-4"/>
    <x v="0"/>
    <x v="0"/>
    <s v="Retail"/>
    <s v="STKYOSEF"/>
    <n v="46"/>
    <n v="55"/>
    <n v="9"/>
  </r>
  <r>
    <x v="65"/>
    <x v="632"/>
    <x v="0"/>
    <x v="1080"/>
    <n v="6.7978314283279379E-5"/>
    <n v="15"/>
    <n v="8"/>
    <n v="7"/>
    <n v="2.8000000000000003"/>
    <n v="4.1999999999999993"/>
    <x v="246"/>
    <n v="0.52499999999999991"/>
    <x v="12"/>
    <n v="0.46666666666666667"/>
    <n v="1.1428571428571428"/>
    <n v="0.53333333333333333"/>
    <n v="1.1156183909197704E-4"/>
    <x v="0"/>
    <x v="0"/>
    <s v="Retail"/>
    <s v="STKANSON"/>
    <n v="46"/>
    <n v="55"/>
    <n v="9"/>
  </r>
  <r>
    <x v="65"/>
    <x v="616"/>
    <x v="3"/>
    <x v="1081"/>
    <n v="2.0846683046872342E-4"/>
    <n v="46"/>
    <n v="42"/>
    <n v="4"/>
    <n v="1.6"/>
    <n v="2.4"/>
    <x v="83"/>
    <n v="5.7142857142857141E-2"/>
    <x v="21"/>
    <n v="8.6956521739130432E-2"/>
    <n v="10.5"/>
    <n v="0.91304347826086951"/>
    <n v="6.3749622338272593E-5"/>
    <x v="4"/>
    <x v="3"/>
    <s v="Retail"/>
    <s v="STKANSON"/>
    <n v="46"/>
    <n v="55"/>
    <n v="9"/>
  </r>
  <r>
    <x v="65"/>
    <x v="633"/>
    <x v="0"/>
    <x v="1082"/>
    <n v="4.5318876188852913E-5"/>
    <n v="10"/>
    <n v="0"/>
    <n v="10"/>
    <n v="4"/>
    <n v="6"/>
    <x v="3"/>
    <e v="#DIV/0!"/>
    <x v="50"/>
    <n v="1"/>
    <n v="0"/>
    <n v="0"/>
    <n v="1.5937405584568148E-4"/>
    <x v="0"/>
    <x v="0"/>
    <s v="Retail"/>
    <s v="STKEVON"/>
    <n v="46"/>
    <n v="55"/>
    <n v="9"/>
  </r>
  <r>
    <x v="65"/>
    <x v="388"/>
    <x v="0"/>
    <x v="1083"/>
    <n v="2.4472193141980575E-4"/>
    <n v="54"/>
    <n v="24"/>
    <n v="30"/>
    <n v="12"/>
    <n v="18"/>
    <x v="32"/>
    <n v="0.75"/>
    <x v="53"/>
    <n v="0.55555555555555558"/>
    <n v="0.8"/>
    <n v="0.44444444444444442"/>
    <n v="4.7812216753704445E-4"/>
    <x v="0"/>
    <x v="0"/>
    <s v="Retail"/>
    <s v="STKYOSEF"/>
    <n v="46"/>
    <n v="55"/>
    <n v="9"/>
  </r>
  <r>
    <x v="65"/>
    <x v="547"/>
    <x v="1"/>
    <x v="1084"/>
    <n v="9.0637752377705825E-5"/>
    <n v="20"/>
    <n v="0"/>
    <n v="20"/>
    <n v="8"/>
    <n v="12"/>
    <x v="3"/>
    <e v="#DIV/0!"/>
    <x v="0"/>
    <n v="1"/>
    <n v="0"/>
    <n v="0"/>
    <n v="3.1874811169136296E-4"/>
    <x v="2"/>
    <x v="1"/>
    <s v="Retail"/>
    <s v="STKEVON"/>
    <n v="46"/>
    <n v="55"/>
    <n v="9"/>
  </r>
  <r>
    <x v="65"/>
    <x v="634"/>
    <x v="4"/>
    <x v="1085"/>
    <n v="6.3446426664394082E-3"/>
    <n v="1400"/>
    <n v="1199"/>
    <n v="201"/>
    <n v="80.400000000000006"/>
    <n v="120.6"/>
    <x v="349"/>
    <n v="0.1005838198498749"/>
    <x v="239"/>
    <n v="0.14357142857142857"/>
    <n v="5.9651741293532341"/>
    <n v="0.85642857142857143"/>
    <n v="3.2034185224981979E-3"/>
    <x v="1"/>
    <x v="4"/>
    <s v="Retail"/>
    <s v="STKEVON"/>
    <n v="46"/>
    <n v="55"/>
    <n v="9"/>
  </r>
  <r>
    <x v="65"/>
    <x v="635"/>
    <x v="1"/>
    <x v="1086"/>
    <n v="9.0637752377705825E-5"/>
    <n v="20"/>
    <n v="0"/>
    <n v="20"/>
    <n v="8"/>
    <n v="12"/>
    <x v="3"/>
    <e v="#DIV/0!"/>
    <x v="0"/>
    <n v="1"/>
    <n v="0"/>
    <n v="0"/>
    <n v="3.1874811169136296E-4"/>
    <x v="2"/>
    <x v="1"/>
    <s v="Retail"/>
    <s v="STKYOSEF"/>
    <n v="46"/>
    <n v="55"/>
    <n v="9"/>
  </r>
  <r>
    <x v="65"/>
    <x v="636"/>
    <x v="2"/>
    <x v="1087"/>
    <n v="1.586160666609852E-4"/>
    <n v="35"/>
    <n v="0"/>
    <n v="35"/>
    <n v="14"/>
    <n v="21"/>
    <x v="3"/>
    <e v="#DIV/0!"/>
    <x v="76"/>
    <n v="1"/>
    <n v="0"/>
    <n v="0"/>
    <n v="5.5780919545988519E-4"/>
    <x v="2"/>
    <x v="2"/>
    <s v="Retail"/>
    <s v="STKEVON"/>
    <n v="46"/>
    <n v="55"/>
    <n v="9"/>
  </r>
  <r>
    <x v="65"/>
    <x v="557"/>
    <x v="5"/>
    <x v="1088"/>
    <n v="9.5169639996591122E-4"/>
    <n v="210"/>
    <n v="150"/>
    <n v="60"/>
    <n v="24"/>
    <n v="36"/>
    <x v="350"/>
    <n v="0.24"/>
    <x v="4"/>
    <n v="0.2857142857142857"/>
    <n v="2.5"/>
    <n v="0.7142857142857143"/>
    <n v="9.5624433507408889E-4"/>
    <x v="1"/>
    <x v="5"/>
    <s v="Retail"/>
    <s v="STKANSON"/>
    <n v="46"/>
    <n v="55"/>
    <n v="9"/>
  </r>
  <r>
    <x v="65"/>
    <x v="423"/>
    <x v="3"/>
    <x v="1089"/>
    <n v="2.4925381903869104E-4"/>
    <n v="55"/>
    <n v="51"/>
    <n v="4"/>
    <n v="1.6"/>
    <n v="2.4"/>
    <x v="263"/>
    <n v="4.7058823529411764E-2"/>
    <x v="21"/>
    <n v="7.2727272727272724E-2"/>
    <n v="12.75"/>
    <n v="0.92727272727272725"/>
    <n v="6.3749622338272593E-5"/>
    <x v="5"/>
    <x v="3"/>
    <s v="Retail"/>
    <s v="STKANSON"/>
    <n v="46"/>
    <n v="55"/>
    <n v="9"/>
  </r>
  <r>
    <x v="65"/>
    <x v="637"/>
    <x v="3"/>
    <x v="1090"/>
    <n v="1.2236096570990287E-4"/>
    <n v="27"/>
    <n v="22"/>
    <n v="5"/>
    <n v="2"/>
    <n v="3"/>
    <x v="351"/>
    <n v="0.13636363636363635"/>
    <x v="10"/>
    <n v="0.18518518518518517"/>
    <n v="4.4000000000000004"/>
    <n v="0.81481481481481477"/>
    <n v="7.9687027922840741E-5"/>
    <x v="9"/>
    <x v="3"/>
    <s v="Retail"/>
    <s v="STKYOSEF"/>
    <n v="46"/>
    <n v="55"/>
    <n v="9"/>
  </r>
  <r>
    <x v="65"/>
    <x v="638"/>
    <x v="2"/>
    <x v="1091"/>
    <n v="1.586160666609852E-4"/>
    <n v="35"/>
    <n v="10"/>
    <n v="25"/>
    <n v="10"/>
    <n v="15"/>
    <x v="10"/>
    <n v="1.5"/>
    <x v="32"/>
    <n v="0.7142857142857143"/>
    <n v="0.4"/>
    <n v="0.2857142857142857"/>
    <n v="3.9843513961420371E-4"/>
    <x v="3"/>
    <x v="2"/>
    <s v="Retail"/>
    <s v="STKANSON"/>
    <n v="46"/>
    <n v="55"/>
    <n v="9"/>
  </r>
  <r>
    <x v="65"/>
    <x v="639"/>
    <x v="0"/>
    <x v="1092"/>
    <n v="6.7978314283279379E-5"/>
    <n v="15"/>
    <n v="6"/>
    <n v="9"/>
    <n v="3.6"/>
    <n v="5.4"/>
    <x v="2"/>
    <n v="0.9"/>
    <x v="2"/>
    <n v="0.6"/>
    <n v="0.66666666666666663"/>
    <n v="0.4"/>
    <n v="1.4343665026111333E-4"/>
    <x v="0"/>
    <x v="0"/>
    <s v="Retail"/>
    <s v="STKANSON"/>
    <n v="46"/>
    <n v="55"/>
    <n v="9"/>
  </r>
  <r>
    <x v="65"/>
    <x v="544"/>
    <x v="3"/>
    <x v="1093"/>
    <n v="3.9880611046190566E-4"/>
    <n v="88"/>
    <n v="69.089999999999989"/>
    <n v="18.910000000000011"/>
    <n v="7.5640000000000045"/>
    <n v="11.346000000000007"/>
    <x v="352"/>
    <n v="0.16422058184976132"/>
    <x v="240"/>
    <n v="0.21488636363636376"/>
    <n v="3.6536224219989397"/>
    <n v="0.78511363636363629"/>
    <n v="3.0137633960418387E-4"/>
    <x v="5"/>
    <x v="3"/>
    <s v="Retail"/>
    <s v="STKEVON"/>
    <n v="46"/>
    <n v="55"/>
    <n v="9"/>
  </r>
  <r>
    <x v="65"/>
    <x v="640"/>
    <x v="0"/>
    <x v="1094"/>
    <n v="9.0637752377705825E-5"/>
    <n v="20"/>
    <n v="6"/>
    <n v="14"/>
    <n v="5.6000000000000005"/>
    <n v="8.3999999999999986"/>
    <x v="12"/>
    <n v="1.3999999999999997"/>
    <x v="60"/>
    <n v="0.7"/>
    <n v="0.42857142857142855"/>
    <n v="0.3"/>
    <n v="2.2312367818395407E-4"/>
    <x v="0"/>
    <x v="0"/>
    <s v="Retail"/>
    <s v="STKYOSEF"/>
    <n v="46"/>
    <n v="55"/>
    <n v="9"/>
  </r>
  <r>
    <x v="65"/>
    <x v="547"/>
    <x v="1"/>
    <x v="1095"/>
    <n v="9.0637752377705825E-5"/>
    <n v="20"/>
    <n v="0"/>
    <n v="20"/>
    <n v="8"/>
    <n v="12"/>
    <x v="3"/>
    <e v="#DIV/0!"/>
    <x v="0"/>
    <n v="1"/>
    <n v="0"/>
    <n v="0"/>
    <n v="3.1874811169136296E-4"/>
    <x v="2"/>
    <x v="1"/>
    <s v="Retail"/>
    <s v="STKEVON"/>
    <n v="46"/>
    <n v="55"/>
    <n v="9"/>
  </r>
  <r>
    <x v="65"/>
    <x v="380"/>
    <x v="3"/>
    <x v="1096"/>
    <n v="2.5378570665757634E-4"/>
    <n v="56"/>
    <n v="47.175000000000004"/>
    <n v="8.8249999999999957"/>
    <n v="3.5299999999999985"/>
    <n v="5.2949999999999973"/>
    <x v="106"/>
    <n v="0.11224165341812394"/>
    <x v="94"/>
    <n v="0.15758928571428563"/>
    <n v="5.3456090651558101"/>
    <n v="0.84241071428571435"/>
    <n v="1.4064760428381383E-4"/>
    <x v="4"/>
    <x v="3"/>
    <s v="Retail"/>
    <s v="STKEVON"/>
    <n v="46"/>
    <n v="55"/>
    <n v="9"/>
  </r>
  <r>
    <x v="65"/>
    <x v="1"/>
    <x v="0"/>
    <x v="1097"/>
    <n v="2.7191325713311748E-5"/>
    <n v="6"/>
    <n v="4"/>
    <n v="2"/>
    <n v="0.8"/>
    <n v="1.2"/>
    <x v="73"/>
    <n v="0.3"/>
    <x v="66"/>
    <n v="0.33333333333333331"/>
    <n v="2"/>
    <n v="0.66666666666666663"/>
    <n v="3.1874811169136296E-5"/>
    <x v="0"/>
    <x v="0"/>
    <s v="Retail"/>
    <s v="STKYOSEF"/>
    <n v="46"/>
    <n v="55"/>
    <n v="9"/>
  </r>
  <r>
    <x v="65"/>
    <x v="547"/>
    <x v="1"/>
    <x v="1098"/>
    <n v="4.5318876188852913E-5"/>
    <n v="10"/>
    <n v="0"/>
    <n v="10"/>
    <n v="4"/>
    <n v="6"/>
    <x v="3"/>
    <e v="#DIV/0!"/>
    <x v="50"/>
    <n v="1"/>
    <n v="0"/>
    <n v="0"/>
    <n v="1.5937405584568148E-4"/>
    <x v="2"/>
    <x v="1"/>
    <s v="Retail"/>
    <s v="STKEVON"/>
    <n v="46"/>
    <n v="55"/>
    <n v="9"/>
  </r>
  <r>
    <x v="65"/>
    <x v="496"/>
    <x v="3"/>
    <x v="1099"/>
    <n v="2.2659438094426457E-4"/>
    <n v="50"/>
    <n v="43.14"/>
    <n v="6.8599999999999994"/>
    <n v="2.7439999999999998"/>
    <n v="4.1159999999999997"/>
    <x v="353"/>
    <n v="9.5410292072322656E-2"/>
    <x v="241"/>
    <n v="0.13719999999999999"/>
    <n v="6.2886297376093303"/>
    <n v="0.86280000000000001"/>
    <n v="1.0933060231013749E-4"/>
    <x v="5"/>
    <x v="3"/>
    <s v="Retail"/>
    <s v="STKANSON"/>
    <n v="46"/>
    <n v="55"/>
    <n v="9"/>
  </r>
  <r>
    <x v="65"/>
    <x v="641"/>
    <x v="2"/>
    <x v="1100"/>
    <n v="1.3595662856655876E-4"/>
    <n v="30"/>
    <n v="10"/>
    <n v="20"/>
    <n v="8"/>
    <n v="12"/>
    <x v="77"/>
    <n v="1.2"/>
    <x v="0"/>
    <n v="0.66666666666666663"/>
    <n v="0.5"/>
    <n v="0.33333333333333331"/>
    <n v="3.1874811169136296E-4"/>
    <x v="3"/>
    <x v="2"/>
    <s v="Retail"/>
    <s v="STKYOSEF"/>
    <n v="46"/>
    <n v="55"/>
    <n v="9"/>
  </r>
  <r>
    <x v="65"/>
    <x v="619"/>
    <x v="3"/>
    <x v="1101"/>
    <n v="4.4865687426964384E-4"/>
    <n v="99"/>
    <n v="48"/>
    <n v="51"/>
    <n v="20.400000000000002"/>
    <n v="30.599999999999998"/>
    <x v="354"/>
    <n v="0.63749999999999996"/>
    <x v="242"/>
    <n v="0.51515151515151514"/>
    <n v="0.94117647058823528"/>
    <n v="0.48484848484848486"/>
    <n v="8.1280768481297556E-4"/>
    <x v="5"/>
    <x v="3"/>
    <s v="Retail"/>
    <s v="STKYOSEF"/>
    <n v="46"/>
    <n v="55"/>
    <n v="9"/>
  </r>
  <r>
    <x v="65"/>
    <x v="224"/>
    <x v="3"/>
    <x v="1102"/>
    <n v="9.516963999659112E-5"/>
    <n v="21"/>
    <n v="18.62"/>
    <n v="2.379999999999999"/>
    <n v="0.95199999999999962"/>
    <n v="1.4279999999999995"/>
    <x v="193"/>
    <n v="7.6691729323308241E-2"/>
    <x v="24"/>
    <n v="0.11333333333333329"/>
    <n v="7.8235294117647092"/>
    <n v="0.88666666666666671"/>
    <n v="3.7931025291272176E-5"/>
    <x v="5"/>
    <x v="3"/>
    <s v="Retail"/>
    <s v="STKYOSEF"/>
    <n v="46"/>
    <n v="55"/>
    <n v="9"/>
  </r>
  <r>
    <x v="66"/>
    <x v="642"/>
    <x v="3"/>
    <x v="1103"/>
    <n v="4.3506121141298796E-4"/>
    <n v="96"/>
    <n v="82.35"/>
    <n v="13.650000000000006"/>
    <n v="5.4600000000000026"/>
    <n v="8.1900000000000031"/>
    <x v="355"/>
    <n v="9.9453551912568355E-2"/>
    <x v="243"/>
    <n v="0.14218750000000005"/>
    <n v="6.0329670329670302"/>
    <n v="0.85781249999999998"/>
    <n v="2.1754558622935532E-4"/>
    <x v="7"/>
    <x v="3"/>
    <s v="Retail"/>
    <s v="STKYOSEF"/>
    <n v="54"/>
    <n v="59"/>
    <n v="5"/>
  </r>
  <r>
    <x v="66"/>
    <x v="544"/>
    <x v="3"/>
    <x v="1104"/>
    <n v="3.9880611046190566E-4"/>
    <n v="88"/>
    <n v="74.52"/>
    <n v="13.480000000000004"/>
    <n v="5.3920000000000021"/>
    <n v="8.088000000000001"/>
    <x v="225"/>
    <n v="0.10853462157809986"/>
    <x v="173"/>
    <n v="0.15318181818181822"/>
    <n v="5.5281899109792265"/>
    <n v="0.8468181818181818"/>
    <n v="2.1483622727997871E-4"/>
    <x v="5"/>
    <x v="3"/>
    <s v="Retail"/>
    <s v="STKYOSEF"/>
    <n v="54"/>
    <n v="59"/>
    <n v="5"/>
  </r>
  <r>
    <x v="66"/>
    <x v="613"/>
    <x v="3"/>
    <x v="1105"/>
    <n v="3.4442345903528218E-4"/>
    <n v="76"/>
    <n v="63.825000000000003"/>
    <n v="12.174999999999997"/>
    <n v="4.8699999999999992"/>
    <n v="7.3049999999999979"/>
    <x v="137"/>
    <n v="0.11445358401880137"/>
    <x v="121"/>
    <n v="0.16019736842105259"/>
    <n v="5.242299794661192"/>
    <n v="0.83980263157894741"/>
    <n v="1.9403791299211717E-4"/>
    <x v="4"/>
    <x v="3"/>
    <s v="Retail"/>
    <s v="STKANSON"/>
    <n v="54"/>
    <n v="59"/>
    <n v="5"/>
  </r>
  <r>
    <x v="66"/>
    <x v="643"/>
    <x v="0"/>
    <x v="1106"/>
    <n v="3.625510095108233E-5"/>
    <n v="8"/>
    <n v="2"/>
    <n v="6"/>
    <n v="2.4000000000000004"/>
    <n v="3.5999999999999996"/>
    <x v="64"/>
    <n v="1.7999999999999998"/>
    <x v="116"/>
    <n v="0.75"/>
    <n v="0.33333333333333331"/>
    <n v="0.25"/>
    <n v="9.5624433507408889E-5"/>
    <x v="0"/>
    <x v="0"/>
    <s v="Retail"/>
    <s v="STKANSON"/>
    <n v="54"/>
    <n v="59"/>
    <n v="5"/>
  </r>
  <r>
    <x v="66"/>
    <x v="456"/>
    <x v="3"/>
    <x v="1107"/>
    <n v="6.1180482854951434E-4"/>
    <n v="135"/>
    <n v="117.77"/>
    <n v="17.230000000000004"/>
    <n v="6.8920000000000021"/>
    <n v="10.338000000000001"/>
    <x v="356"/>
    <n v="8.7781268574339821E-2"/>
    <x v="244"/>
    <n v="0.12762962962962965"/>
    <n v="6.8351712130005788"/>
    <n v="0.87237037037037035"/>
    <n v="2.7460149822210926E-4"/>
    <x v="5"/>
    <x v="3"/>
    <s v="Retail"/>
    <s v="STKEVON"/>
    <n v="54"/>
    <n v="59"/>
    <n v="5"/>
  </r>
  <r>
    <x v="66"/>
    <x v="533"/>
    <x v="3"/>
    <x v="1108"/>
    <n v="1.4502040380432932E-4"/>
    <n v="32"/>
    <n v="27.55"/>
    <n v="4.4499999999999993"/>
    <n v="1.7799999999999998"/>
    <n v="2.6699999999999995"/>
    <x v="357"/>
    <n v="9.6914700544464591E-2"/>
    <x v="245"/>
    <n v="0.13906249999999998"/>
    <n v="6.1910112359550578"/>
    <n v="0.86093750000000002"/>
    <n v="7.0921454851328241E-5"/>
    <x v="7"/>
    <x v="3"/>
    <s v="Retail"/>
    <s v="STKYOSEF"/>
    <n v="54"/>
    <n v="59"/>
    <n v="5"/>
  </r>
  <r>
    <x v="66"/>
    <x v="384"/>
    <x v="3"/>
    <x v="1109"/>
    <n v="4.5318876188852914E-4"/>
    <n v="100"/>
    <n v="57"/>
    <n v="43"/>
    <n v="17.2"/>
    <n v="25.8"/>
    <x v="210"/>
    <n v="0.45263157894736844"/>
    <x v="165"/>
    <n v="0.43"/>
    <n v="1.3255813953488371"/>
    <n v="0.56999999999999995"/>
    <n v="6.8530844013643037E-4"/>
    <x v="9"/>
    <x v="3"/>
    <s v="Retail"/>
    <s v="STKYOSEF"/>
    <n v="54"/>
    <n v="59"/>
    <n v="5"/>
  </r>
  <r>
    <x v="66"/>
    <x v="644"/>
    <x v="3"/>
    <x v="1110"/>
    <n v="9.9701527615476414E-5"/>
    <n v="22"/>
    <n v="18.2"/>
    <n v="3.8000000000000007"/>
    <n v="1.5200000000000005"/>
    <n v="2.2800000000000002"/>
    <x v="358"/>
    <n v="0.1252747252747253"/>
    <x v="209"/>
    <n v="0.17272727272727276"/>
    <n v="4.7894736842105257"/>
    <n v="0.82727272727272727"/>
    <n v="6.0562141221358975E-5"/>
    <x v="9"/>
    <x v="3"/>
    <s v="Retail"/>
    <s v="STKYOSEF"/>
    <n v="54"/>
    <n v="59"/>
    <n v="5"/>
  </r>
  <r>
    <x v="66"/>
    <x v="644"/>
    <x v="3"/>
    <x v="1111"/>
    <n v="9.9701527615476414E-5"/>
    <n v="22"/>
    <n v="18.2"/>
    <n v="3.8000000000000007"/>
    <n v="1.5200000000000005"/>
    <n v="2.2800000000000002"/>
    <x v="358"/>
    <n v="0.1252747252747253"/>
    <x v="209"/>
    <n v="0.17272727272727276"/>
    <n v="4.7894736842105257"/>
    <n v="0.82727272727272727"/>
    <n v="6.0562141221358975E-5"/>
    <x v="9"/>
    <x v="3"/>
    <s v="Retail"/>
    <s v="STKYOSEF"/>
    <n v="54"/>
    <n v="59"/>
    <n v="5"/>
  </r>
  <r>
    <x v="66"/>
    <x v="619"/>
    <x v="3"/>
    <x v="1112"/>
    <n v="4.5318876188852914E-4"/>
    <n v="100"/>
    <n v="48"/>
    <n v="52"/>
    <n v="20.8"/>
    <n v="31.2"/>
    <x v="160"/>
    <n v="0.65"/>
    <x v="138"/>
    <n v="0.52"/>
    <n v="0.92307692307692313"/>
    <n v="0.48"/>
    <n v="8.2874509039754371E-4"/>
    <x v="5"/>
    <x v="3"/>
    <s v="Retail"/>
    <s v="STKYOSEF"/>
    <n v="54"/>
    <n v="59"/>
    <n v="5"/>
  </r>
  <r>
    <x v="66"/>
    <x v="520"/>
    <x v="3"/>
    <x v="1113"/>
    <n v="3.5801912189193801E-4"/>
    <n v="79"/>
    <n v="66.600000000000009"/>
    <n v="12.399999999999991"/>
    <n v="4.9599999999999973"/>
    <n v="7.4399999999999942"/>
    <x v="167"/>
    <n v="0.11171171171171161"/>
    <x v="144"/>
    <n v="0.15696202531645559"/>
    <n v="5.3709677419354884"/>
    <n v="0.84303797468354447"/>
    <n v="1.9762382924864489E-4"/>
    <x v="4"/>
    <x v="3"/>
    <s v="Retail"/>
    <s v="STKANSON"/>
    <n v="54"/>
    <n v="59"/>
    <n v="5"/>
  </r>
  <r>
    <x v="66"/>
    <x v="512"/>
    <x v="0"/>
    <x v="1114"/>
    <n v="2.2659438094426456E-5"/>
    <n v="5"/>
    <n v="2"/>
    <n v="3"/>
    <n v="1.2000000000000002"/>
    <n v="1.7999999999999998"/>
    <x v="2"/>
    <n v="0.89999999999999991"/>
    <x v="36"/>
    <n v="0.6"/>
    <n v="0.66666666666666663"/>
    <n v="0.4"/>
    <n v="4.7812216753704445E-5"/>
    <x v="0"/>
    <x v="0"/>
    <s v="Retail"/>
    <s v="STKANSON"/>
    <n v="54"/>
    <n v="59"/>
    <n v="5"/>
  </r>
  <r>
    <x v="66"/>
    <x v="637"/>
    <x v="3"/>
    <x v="1115"/>
    <n v="1.4502040380432932E-4"/>
    <n v="32"/>
    <n v="28.5"/>
    <n v="3.5"/>
    <n v="1.4000000000000001"/>
    <n v="2.0999999999999996"/>
    <x v="232"/>
    <n v="7.3684210526315783E-2"/>
    <x v="163"/>
    <n v="0.109375"/>
    <n v="8.1428571428571423"/>
    <n v="0.890625"/>
    <n v="5.5780919545988519E-5"/>
    <x v="9"/>
    <x v="3"/>
    <s v="Retail"/>
    <s v="STKYOSEF"/>
    <n v="54"/>
    <n v="59"/>
    <n v="5"/>
  </r>
  <r>
    <x v="66"/>
    <x v="645"/>
    <x v="3"/>
    <x v="1116"/>
    <n v="2.3565815618203516E-4"/>
    <n v="52"/>
    <n v="28.5"/>
    <n v="23.5"/>
    <n v="9.4"/>
    <n v="14.1"/>
    <x v="359"/>
    <n v="0.49473684210526314"/>
    <x v="246"/>
    <n v="0.45192307692307693"/>
    <n v="1.2127659574468086"/>
    <n v="0.54807692307692313"/>
    <n v="3.7452903123735148E-4"/>
    <x v="4"/>
    <x v="3"/>
    <s v="Retail"/>
    <s v="STKANSON"/>
    <n v="54"/>
    <n v="59"/>
    <n v="5"/>
  </r>
  <r>
    <x v="66"/>
    <x v="646"/>
    <x v="3"/>
    <x v="1117"/>
    <n v="9.9701527615476414E-5"/>
    <n v="22"/>
    <n v="18.5"/>
    <n v="3.5"/>
    <n v="1.4000000000000001"/>
    <n v="2.0999999999999996"/>
    <x v="39"/>
    <n v="0.11351351351351349"/>
    <x v="163"/>
    <n v="0.15909090909090909"/>
    <n v="5.2857142857142856"/>
    <n v="0.84090909090909094"/>
    <n v="5.5780919545988519E-5"/>
    <x v="9"/>
    <x v="3"/>
    <s v="Retail"/>
    <s v="STKANSON"/>
    <n v="54"/>
    <n v="59"/>
    <n v="5"/>
  </r>
  <r>
    <x v="66"/>
    <x v="533"/>
    <x v="3"/>
    <x v="1118"/>
    <n v="1.2236096570990287E-4"/>
    <n v="27"/>
    <n v="15.5"/>
    <n v="11.5"/>
    <n v="4.6000000000000005"/>
    <n v="6.8999999999999995"/>
    <x v="360"/>
    <n v="0.44516129032258062"/>
    <x v="247"/>
    <n v="0.42592592592592593"/>
    <n v="1.3478260869565217"/>
    <n v="0.57407407407407407"/>
    <n v="1.832801642225337E-4"/>
    <x v="7"/>
    <x v="3"/>
    <s v="Retail"/>
    <s v="STKEVON"/>
    <n v="54"/>
    <n v="59"/>
    <n v="5"/>
  </r>
  <r>
    <x v="66"/>
    <x v="647"/>
    <x v="2"/>
    <x v="1119"/>
    <n v="1.8127550475541165E-4"/>
    <n v="40"/>
    <n v="15"/>
    <n v="25"/>
    <n v="10"/>
    <n v="15"/>
    <x v="91"/>
    <n v="1"/>
    <x v="32"/>
    <n v="0.625"/>
    <n v="0.6"/>
    <n v="0.375"/>
    <n v="3.9843513961420371E-4"/>
    <x v="3"/>
    <x v="2"/>
    <s v="Retail"/>
    <s v="STKYOSEF"/>
    <n v="54"/>
    <n v="59"/>
    <n v="5"/>
  </r>
  <r>
    <x v="66"/>
    <x v="648"/>
    <x v="2"/>
    <x v="1120"/>
    <n v="1.586160666609852E-4"/>
    <n v="35"/>
    <n v="15"/>
    <n v="20"/>
    <n v="8"/>
    <n v="12"/>
    <x v="121"/>
    <n v="0.8"/>
    <x v="0"/>
    <n v="0.5714285714285714"/>
    <n v="0.75"/>
    <n v="0.42857142857142855"/>
    <n v="3.1874811169136296E-4"/>
    <x v="3"/>
    <x v="2"/>
    <s v="Retail"/>
    <s v="STKEVON"/>
    <n v="54"/>
    <n v="59"/>
    <n v="5"/>
  </r>
  <r>
    <x v="66"/>
    <x v="649"/>
    <x v="2"/>
    <x v="1121"/>
    <n v="1.1782907809101758E-4"/>
    <n v="26"/>
    <n v="22.200000000000003"/>
    <n v="3.7999999999999972"/>
    <n v="1.5199999999999989"/>
    <n v="2.2799999999999985"/>
    <x v="361"/>
    <n v="0.10270270270270263"/>
    <x v="248"/>
    <n v="0.14615384615384605"/>
    <n v="5.8421052631579"/>
    <n v="0.85384615384615392"/>
    <n v="6.0562141221358914E-5"/>
    <x v="3"/>
    <x v="2"/>
    <s v="Retail"/>
    <s v="STKEVON"/>
    <n v="54"/>
    <n v="59"/>
    <n v="5"/>
  </r>
  <r>
    <x v="66"/>
    <x v="423"/>
    <x v="3"/>
    <x v="1122"/>
    <n v="2.8550891998977335E-4"/>
    <n v="63"/>
    <n v="55.86"/>
    <n v="7.1400000000000006"/>
    <n v="2.8560000000000003"/>
    <n v="4.2840000000000007"/>
    <x v="362"/>
    <n v="7.6691729323308283E-2"/>
    <x v="249"/>
    <n v="0.11333333333333334"/>
    <n v="7.8235294117647056"/>
    <n v="0.8866666666666666"/>
    <n v="1.1379307587381659E-4"/>
    <x v="5"/>
    <x v="3"/>
    <s v="Retail"/>
    <s v="STKYOSEF"/>
    <n v="54"/>
    <n v="59"/>
    <n v="5"/>
  </r>
  <r>
    <x v="66"/>
    <x v="426"/>
    <x v="2"/>
    <x v="1123"/>
    <n v="4.0786988569967625E-4"/>
    <n v="90"/>
    <n v="50"/>
    <n v="40"/>
    <n v="16"/>
    <n v="24"/>
    <x v="289"/>
    <n v="0.48"/>
    <x v="72"/>
    <n v="0.44444444444444442"/>
    <n v="1.25"/>
    <n v="0.55555555555555558"/>
    <n v="6.3749622338272593E-4"/>
    <x v="3"/>
    <x v="2"/>
    <s v="Retail"/>
    <s v="STKEVON"/>
    <n v="54"/>
    <n v="59"/>
    <n v="5"/>
  </r>
  <r>
    <x v="67"/>
    <x v="650"/>
    <x v="0"/>
    <x v="1124"/>
    <n v="4.5318876188852913E-5"/>
    <n v="10"/>
    <n v="3"/>
    <n v="7"/>
    <n v="2.8000000000000003"/>
    <n v="4.1999999999999993"/>
    <x v="12"/>
    <n v="1.3999999999999997"/>
    <x v="12"/>
    <n v="0.7"/>
    <n v="0.42857142857142855"/>
    <n v="0.3"/>
    <n v="1.1156183909197704E-4"/>
    <x v="0"/>
    <x v="0"/>
    <s v="Retail"/>
    <s v="STKANSON"/>
    <n v="54"/>
    <n v="73"/>
    <n v="19"/>
  </r>
  <r>
    <x v="67"/>
    <x v="1"/>
    <x v="0"/>
    <x v="1125"/>
    <n v="2.7191325713311748E-5"/>
    <n v="6"/>
    <n v="2"/>
    <n v="4"/>
    <n v="1.6"/>
    <n v="2.4"/>
    <x v="77"/>
    <n v="1.2"/>
    <x v="21"/>
    <n v="0.66666666666666663"/>
    <n v="0.5"/>
    <n v="0.33333333333333331"/>
    <n v="6.3749622338272593E-5"/>
    <x v="0"/>
    <x v="0"/>
    <s v="Retail"/>
    <s v="STKYOSEF"/>
    <n v="54"/>
    <n v="73"/>
    <n v="19"/>
  </r>
  <r>
    <x v="67"/>
    <x v="651"/>
    <x v="0"/>
    <x v="1126"/>
    <n v="9.0637752377705825E-5"/>
    <n v="20"/>
    <n v="6"/>
    <n v="14"/>
    <n v="5.6000000000000005"/>
    <n v="8.3999999999999986"/>
    <x v="12"/>
    <n v="1.3999999999999997"/>
    <x v="60"/>
    <n v="0.7"/>
    <n v="0.42857142857142855"/>
    <n v="0.3"/>
    <n v="2.2312367818395407E-4"/>
    <x v="0"/>
    <x v="0"/>
    <s v="Retail"/>
    <s v="STKYOSEF"/>
    <n v="54"/>
    <n v="73"/>
    <n v="19"/>
  </r>
  <r>
    <x v="67"/>
    <x v="652"/>
    <x v="0"/>
    <x v="1127"/>
    <n v="2.2659438094426457E-4"/>
    <n v="50"/>
    <n v="35"/>
    <n v="15"/>
    <n v="6"/>
    <n v="9"/>
    <x v="145"/>
    <n v="0.25714285714285712"/>
    <x v="11"/>
    <n v="0.3"/>
    <n v="2.3333333333333335"/>
    <n v="0.7"/>
    <n v="2.3906108376852222E-4"/>
    <x v="1"/>
    <x v="0"/>
    <s v="Retail"/>
    <s v="STKYOSEF"/>
    <n v="54"/>
    <n v="73"/>
    <n v="19"/>
  </r>
  <r>
    <x v="67"/>
    <x v="653"/>
    <x v="0"/>
    <x v="1128"/>
    <n v="9.0637752377705825E-5"/>
    <n v="20"/>
    <n v="6"/>
    <n v="14"/>
    <n v="5.6000000000000005"/>
    <n v="8.3999999999999986"/>
    <x v="12"/>
    <n v="1.3999999999999997"/>
    <x v="60"/>
    <n v="0.7"/>
    <n v="0.42857142857142855"/>
    <n v="0.3"/>
    <n v="2.2312367818395407E-4"/>
    <x v="1"/>
    <x v="0"/>
    <s v="Retail"/>
    <s v="STKEVON"/>
    <n v="54"/>
    <n v="73"/>
    <n v="19"/>
  </r>
  <r>
    <x v="67"/>
    <x v="500"/>
    <x v="3"/>
    <x v="1129"/>
    <n v="2.4925381903869104E-4"/>
    <n v="55"/>
    <n v="47.175000000000004"/>
    <n v="7.8249999999999957"/>
    <n v="3.1299999999999986"/>
    <n v="4.6949999999999967"/>
    <x v="127"/>
    <n v="9.9523052464228851E-2"/>
    <x v="111"/>
    <n v="0.14227272727272719"/>
    <n v="6.0287539936102279"/>
    <n v="0.85772727272727278"/>
    <n v="1.2471019869924569E-4"/>
    <x v="4"/>
    <x v="3"/>
    <s v="Retail"/>
    <s v="STKYOSEF"/>
    <n v="54"/>
    <n v="73"/>
    <n v="19"/>
  </r>
  <r>
    <x v="67"/>
    <x v="654"/>
    <x v="3"/>
    <x v="1130"/>
    <n v="2.3112626856314986E-4"/>
    <n v="51"/>
    <n v="31.450000000000003"/>
    <n v="19.549999999999997"/>
    <n v="7.8199999999999994"/>
    <n v="11.729999999999997"/>
    <x v="363"/>
    <n v="0.37297297297297283"/>
    <x v="250"/>
    <n v="0.3833333333333333"/>
    <n v="1.6086956521739135"/>
    <n v="0.6166666666666667"/>
    <n v="3.1157627917830725E-4"/>
    <x v="5"/>
    <x v="3"/>
    <s v="Retail"/>
    <s v="STKANSON"/>
    <n v="54"/>
    <n v="73"/>
    <n v="19"/>
  </r>
  <r>
    <x v="67"/>
    <x v="655"/>
    <x v="0"/>
    <x v="1131"/>
    <n v="3.1723213332197041E-4"/>
    <n v="70"/>
    <n v="20"/>
    <n v="50"/>
    <n v="20"/>
    <n v="30"/>
    <x v="10"/>
    <n v="1.5"/>
    <x v="9"/>
    <n v="0.7142857142857143"/>
    <n v="0.4"/>
    <n v="0.2857142857142857"/>
    <n v="7.9687027922840741E-4"/>
    <x v="0"/>
    <x v="0"/>
    <s v="Retail"/>
    <s v="STKEVON"/>
    <n v="54"/>
    <n v="73"/>
    <n v="19"/>
  </r>
  <r>
    <x v="67"/>
    <x v="656"/>
    <x v="5"/>
    <x v="1132"/>
    <n v="8.1573977139935249E-4"/>
    <n v="180"/>
    <n v="100"/>
    <n v="80"/>
    <n v="32"/>
    <n v="48"/>
    <x v="289"/>
    <n v="0.48"/>
    <x v="30"/>
    <n v="0.44444444444444442"/>
    <n v="1.25"/>
    <n v="0.55555555555555558"/>
    <n v="1.2749924467654519E-3"/>
    <x v="1"/>
    <x v="5"/>
    <s v="Retail"/>
    <s v="STKYOSEF"/>
    <n v="54"/>
    <n v="73"/>
    <n v="19"/>
  </r>
  <r>
    <x v="67"/>
    <x v="657"/>
    <x v="0"/>
    <x v="1133"/>
    <n v="4.5318876188852913E-5"/>
    <n v="10"/>
    <n v="2"/>
    <n v="8"/>
    <n v="3.2"/>
    <n v="4.8"/>
    <x v="0"/>
    <n v="2.4"/>
    <x v="48"/>
    <n v="0.8"/>
    <n v="0.25"/>
    <n v="0.2"/>
    <n v="1.2749924467654519E-4"/>
    <x v="0"/>
    <x v="0"/>
    <s v="Retail"/>
    <s v="STKYOSEF"/>
    <n v="54"/>
    <n v="73"/>
    <n v="19"/>
  </r>
  <r>
    <x v="67"/>
    <x v="401"/>
    <x v="3"/>
    <x v="1134"/>
    <n v="6.5259181711948199E-4"/>
    <n v="144"/>
    <n v="122.10000000000001"/>
    <n v="21.899999999999991"/>
    <n v="8.7599999999999962"/>
    <n v="13.139999999999995"/>
    <x v="171"/>
    <n v="0.10761670761670757"/>
    <x v="148"/>
    <n v="0.15208333333333326"/>
    <n v="5.575342465753427"/>
    <n v="0.84791666666666676"/>
    <n v="3.4902918230204233E-4"/>
    <x v="4"/>
    <x v="3"/>
    <s v="Retail"/>
    <s v="STKYOSEF"/>
    <n v="54"/>
    <n v="73"/>
    <n v="19"/>
  </r>
  <r>
    <x v="67"/>
    <x v="658"/>
    <x v="3"/>
    <x v="1135"/>
    <n v="2.5378570665757634E-4"/>
    <n v="56"/>
    <n v="51"/>
    <n v="5"/>
    <n v="2"/>
    <n v="3"/>
    <x v="220"/>
    <n v="5.8823529411764705E-2"/>
    <x v="10"/>
    <n v="8.9285714285714288E-2"/>
    <n v="10.199999999999999"/>
    <n v="0.9107142857142857"/>
    <n v="7.9687027922840741E-5"/>
    <x v="4"/>
    <x v="3"/>
    <s v="Retail"/>
    <s v="STKEVON"/>
    <n v="54"/>
    <n v="73"/>
    <n v="19"/>
  </r>
  <r>
    <x v="67"/>
    <x v="659"/>
    <x v="3"/>
    <x v="1136"/>
    <n v="4.3506121141298796E-4"/>
    <n v="96"/>
    <n v="80.475000000000009"/>
    <n v="15.524999999999991"/>
    <n v="6.2099999999999973"/>
    <n v="9.3149999999999942"/>
    <x v="364"/>
    <n v="0.11575023299161222"/>
    <x v="251"/>
    <n v="0.16171874999999991"/>
    <n v="5.1835748792270566"/>
    <n v="0.83828125000000009"/>
    <n v="2.4742822170042034E-4"/>
    <x v="4"/>
    <x v="3"/>
    <s v="Retail"/>
    <s v="STKYOSEF"/>
    <n v="54"/>
    <n v="73"/>
    <n v="19"/>
  </r>
  <r>
    <x v="67"/>
    <x v="36"/>
    <x v="3"/>
    <x v="1137"/>
    <n v="8.882499733015171E-4"/>
    <n v="196"/>
    <n v="168.5"/>
    <n v="27.5"/>
    <n v="11"/>
    <n v="16.5"/>
    <x v="365"/>
    <n v="9.7922848664688422E-2"/>
    <x v="252"/>
    <n v="0.14030612244897958"/>
    <n v="6.127272727272727"/>
    <n v="0.85969387755102045"/>
    <n v="4.3827865357562408E-4"/>
    <x v="4"/>
    <x v="3"/>
    <s v="Retail"/>
    <s v="STKANSON"/>
    <n v="54"/>
    <n v="73"/>
    <n v="19"/>
  </r>
  <r>
    <x v="67"/>
    <x v="637"/>
    <x v="3"/>
    <x v="1138"/>
    <n v="1.4502040380432932E-4"/>
    <n v="32"/>
    <n v="28.2"/>
    <n v="3.8000000000000007"/>
    <n v="1.5200000000000005"/>
    <n v="2.2800000000000002"/>
    <x v="306"/>
    <n v="8.085106382978724E-2"/>
    <x v="209"/>
    <n v="0.11875000000000002"/>
    <n v="7.421052631578946"/>
    <n v="0.88124999999999998"/>
    <n v="6.0562141221358975E-5"/>
    <x v="9"/>
    <x v="3"/>
    <s v="Retail"/>
    <s v="STKYOSEF"/>
    <n v="54"/>
    <n v="73"/>
    <n v="19"/>
  </r>
  <r>
    <x v="67"/>
    <x v="219"/>
    <x v="0"/>
    <x v="1139"/>
    <n v="4.5318876188852913E-5"/>
    <n v="10"/>
    <n v="3"/>
    <n v="7"/>
    <n v="2.8000000000000003"/>
    <n v="4.1999999999999993"/>
    <x v="12"/>
    <n v="1.3999999999999997"/>
    <x v="12"/>
    <n v="0.7"/>
    <n v="0.42857142857142855"/>
    <n v="0.3"/>
    <n v="1.1156183909197704E-4"/>
    <x v="0"/>
    <x v="0"/>
    <s v="Retail"/>
    <s v="STKANSON"/>
    <n v="54"/>
    <n v="73"/>
    <n v="19"/>
  </r>
  <r>
    <x v="67"/>
    <x v="616"/>
    <x v="3"/>
    <x v="1140"/>
    <n v="2.0846683046872342E-4"/>
    <n v="46"/>
    <n v="28"/>
    <n v="18"/>
    <n v="7.2"/>
    <n v="10.8"/>
    <x v="130"/>
    <n v="0.38571428571428573"/>
    <x v="1"/>
    <n v="0.39130434782608697"/>
    <n v="1.5555555555555556"/>
    <n v="0.60869565217391308"/>
    <n v="2.8687330052222667E-4"/>
    <x v="4"/>
    <x v="3"/>
    <s v="Retail"/>
    <s v="STKANSON"/>
    <n v="54"/>
    <n v="73"/>
    <n v="19"/>
  </r>
  <r>
    <x v="67"/>
    <x v="518"/>
    <x v="1"/>
    <x v="1141"/>
    <n v="9.0637752377705825E-5"/>
    <n v="20"/>
    <n v="0"/>
    <n v="20"/>
    <n v="8"/>
    <n v="12"/>
    <x v="3"/>
    <e v="#DIV/0!"/>
    <x v="0"/>
    <n v="1"/>
    <n v="0"/>
    <n v="0"/>
    <n v="3.1874811169136296E-4"/>
    <x v="2"/>
    <x v="1"/>
    <s v="Retail"/>
    <s v="STKEVON"/>
    <n v="54"/>
    <n v="73"/>
    <n v="19"/>
  </r>
  <r>
    <x v="68"/>
    <x v="660"/>
    <x v="2"/>
    <x v="1142"/>
    <n v="5.8914539045508787E-4"/>
    <n v="130"/>
    <n v="43"/>
    <n v="87"/>
    <n v="34.800000000000004"/>
    <n v="52.199999999999996"/>
    <x v="366"/>
    <n v="1.2139534883720928"/>
    <x v="253"/>
    <n v="0.66923076923076918"/>
    <n v="0.4942528735632184"/>
    <n v="0.33076923076923076"/>
    <n v="1.3865542858574288E-3"/>
    <x v="3"/>
    <x v="2"/>
    <s v="Retail"/>
    <s v="STKYOSEF"/>
    <n v="61"/>
    <n v="75"/>
    <n v="14"/>
  </r>
  <r>
    <x v="68"/>
    <x v="661"/>
    <x v="0"/>
    <x v="1143"/>
    <n v="2.2659438094426457E-4"/>
    <n v="50"/>
    <n v="15"/>
    <n v="35"/>
    <n v="14"/>
    <n v="21"/>
    <x v="12"/>
    <n v="1.4"/>
    <x v="76"/>
    <n v="0.7"/>
    <n v="0.42857142857142855"/>
    <n v="0.3"/>
    <n v="5.5780919545988519E-4"/>
    <x v="0"/>
    <x v="0"/>
    <s v="Retail"/>
    <s v="STKEVON"/>
    <n v="61"/>
    <n v="75"/>
    <n v="14"/>
  </r>
  <r>
    <x v="68"/>
    <x v="662"/>
    <x v="2"/>
    <x v="1144"/>
    <n v="4.5318876188852914E-4"/>
    <n v="100"/>
    <n v="50"/>
    <n v="50"/>
    <n v="20"/>
    <n v="30"/>
    <x v="57"/>
    <n v="0.6"/>
    <x v="9"/>
    <n v="0.5"/>
    <n v="1"/>
    <n v="0.5"/>
    <n v="7.9687027922840741E-4"/>
    <x v="15"/>
    <x v="2"/>
    <s v="Retail"/>
    <s v="STKEVON"/>
    <n v="61"/>
    <n v="75"/>
    <n v="14"/>
  </r>
  <r>
    <x v="68"/>
    <x v="303"/>
    <x v="2"/>
    <x v="1145"/>
    <n v="3.625510095108233E-4"/>
    <n v="80"/>
    <n v="40"/>
    <n v="40"/>
    <n v="16"/>
    <n v="24"/>
    <x v="57"/>
    <n v="0.6"/>
    <x v="72"/>
    <n v="0.5"/>
    <n v="1"/>
    <n v="0.5"/>
    <n v="6.3749622338272593E-4"/>
    <x v="3"/>
    <x v="2"/>
    <s v="Retail"/>
    <s v="STKYOSEF"/>
    <n v="61"/>
    <n v="75"/>
    <n v="14"/>
  </r>
  <r>
    <x v="68"/>
    <x v="0"/>
    <x v="0"/>
    <x v="1146"/>
    <n v="1.3595662856655876E-4"/>
    <n v="30"/>
    <n v="9"/>
    <n v="21"/>
    <n v="8.4"/>
    <n v="12.6"/>
    <x v="12"/>
    <n v="1.4"/>
    <x v="7"/>
    <n v="0.7"/>
    <n v="0.42857142857142855"/>
    <n v="0.3"/>
    <n v="3.3468551727593111E-4"/>
    <x v="0"/>
    <x v="0"/>
    <s v="Retail"/>
    <s v="STKEVON"/>
    <n v="61"/>
    <n v="75"/>
    <n v="14"/>
  </r>
  <r>
    <x v="68"/>
    <x v="0"/>
    <x v="0"/>
    <x v="1147"/>
    <n v="4.5318876188852913E-5"/>
    <n v="10"/>
    <n v="3"/>
    <n v="7"/>
    <n v="2.8000000000000003"/>
    <n v="4.1999999999999993"/>
    <x v="12"/>
    <n v="1.3999999999999997"/>
    <x v="12"/>
    <n v="0.7"/>
    <n v="0.42857142857142855"/>
    <n v="0.3"/>
    <n v="1.1156183909197704E-4"/>
    <x v="0"/>
    <x v="0"/>
    <s v="Retail"/>
    <s v="STKANSON"/>
    <n v="61"/>
    <n v="75"/>
    <n v="14"/>
  </r>
  <r>
    <x v="68"/>
    <x v="514"/>
    <x v="3"/>
    <x v="1148"/>
    <n v="6.5712370473836729E-4"/>
    <n v="145"/>
    <n v="124.10000000000001"/>
    <n v="20.899999999999991"/>
    <n v="8.3599999999999977"/>
    <n v="12.539999999999994"/>
    <x v="367"/>
    <n v="0.10104754230459301"/>
    <x v="254"/>
    <n v="0.14413793103448269"/>
    <n v="5.9377990430622036"/>
    <n v="0.85586206896551731"/>
    <n v="3.3309177671747418E-4"/>
    <x v="4"/>
    <x v="3"/>
    <s v="Retail"/>
    <s v="STKYOSEF"/>
    <n v="61"/>
    <n v="75"/>
    <n v="14"/>
  </r>
  <r>
    <x v="68"/>
    <x v="92"/>
    <x v="0"/>
    <x v="1149"/>
    <n v="9.0637752377705825E-5"/>
    <n v="20"/>
    <n v="4"/>
    <n v="16"/>
    <n v="6.4"/>
    <n v="9.6"/>
    <x v="0"/>
    <n v="2.4"/>
    <x v="44"/>
    <n v="0.8"/>
    <n v="0.25"/>
    <n v="0.2"/>
    <n v="2.5499848935309037E-4"/>
    <x v="0"/>
    <x v="0"/>
    <s v="Retail"/>
    <s v="STKANSON"/>
    <n v="61"/>
    <n v="75"/>
    <n v="14"/>
  </r>
  <r>
    <x v="68"/>
    <x v="380"/>
    <x v="3"/>
    <x v="1150"/>
    <n v="2.5378570665757634E-4"/>
    <n v="56"/>
    <n v="47.175000000000004"/>
    <n v="8.8249999999999957"/>
    <n v="3.5299999999999985"/>
    <n v="5.2949999999999973"/>
    <x v="106"/>
    <n v="0.11224165341812394"/>
    <x v="94"/>
    <n v="0.15758928571428563"/>
    <n v="5.3456090651558101"/>
    <n v="0.84241071428571435"/>
    <n v="1.4064760428381383E-4"/>
    <x v="4"/>
    <x v="3"/>
    <s v="Retail"/>
    <s v="STKANSON"/>
    <n v="61"/>
    <n v="75"/>
    <n v="14"/>
  </r>
  <r>
    <x v="68"/>
    <x v="663"/>
    <x v="5"/>
    <x v="1151"/>
    <n v="5.4382651426623501E-3"/>
    <n v="1200"/>
    <n v="1099"/>
    <n v="101"/>
    <n v="40.400000000000006"/>
    <n v="60.599999999999994"/>
    <x v="368"/>
    <n v="5.5141037306642396E-2"/>
    <x v="13"/>
    <n v="8.4166666666666667E-2"/>
    <n v="10.881188118811881"/>
    <n v="0.91583333333333339"/>
    <n v="1.6096779640413829E-3"/>
    <x v="1"/>
    <x v="5"/>
    <s v="Retail"/>
    <s v="STKEVON"/>
    <n v="61"/>
    <n v="75"/>
    <n v="14"/>
  </r>
  <r>
    <x v="68"/>
    <x v="515"/>
    <x v="3"/>
    <x v="1152"/>
    <n v="1.4048851618544403E-4"/>
    <n v="31"/>
    <n v="27.9"/>
    <n v="3.1000000000000014"/>
    <n v="1.2400000000000007"/>
    <n v="1.8600000000000008"/>
    <x v="369"/>
    <n v="6.6666666666666693E-2"/>
    <x v="255"/>
    <n v="0.10000000000000005"/>
    <n v="8.9999999999999947"/>
    <n v="0.89999999999999991"/>
    <n v="4.9405957312161284E-5"/>
    <x v="5"/>
    <x v="3"/>
    <s v="Retail"/>
    <s v="STKYOSEF"/>
    <n v="61"/>
    <n v="75"/>
    <n v="14"/>
  </r>
  <r>
    <x v="68"/>
    <x v="572"/>
    <x v="0"/>
    <x v="1153"/>
    <n v="6.7978314283279379E-5"/>
    <n v="15"/>
    <n v="5"/>
    <n v="10"/>
    <n v="4"/>
    <n v="6"/>
    <x v="77"/>
    <n v="1.2"/>
    <x v="50"/>
    <n v="0.66666666666666663"/>
    <n v="0.5"/>
    <n v="0.33333333333333331"/>
    <n v="1.5937405584568148E-4"/>
    <x v="0"/>
    <x v="0"/>
    <s v="Retail"/>
    <s v="STKEVON"/>
    <n v="61"/>
    <n v="75"/>
    <n v="14"/>
  </r>
  <r>
    <x v="68"/>
    <x v="571"/>
    <x v="1"/>
    <x v="1154"/>
    <n v="2.2659438094426456E-5"/>
    <n v="5"/>
    <n v="0"/>
    <n v="5"/>
    <n v="2"/>
    <n v="3"/>
    <x v="3"/>
    <e v="#DIV/0!"/>
    <x v="10"/>
    <n v="1"/>
    <n v="0"/>
    <n v="0"/>
    <n v="7.9687027922840741E-5"/>
    <x v="2"/>
    <x v="1"/>
    <s v="Retail"/>
    <s v="STKEVON"/>
    <n v="61"/>
    <n v="75"/>
    <n v="14"/>
  </r>
  <r>
    <x v="68"/>
    <x v="516"/>
    <x v="3"/>
    <x v="1155"/>
    <n v="3.9880611046190566E-4"/>
    <n v="88"/>
    <n v="74.52"/>
    <n v="13.480000000000004"/>
    <n v="5.3920000000000021"/>
    <n v="8.088000000000001"/>
    <x v="225"/>
    <n v="0.10853462157809986"/>
    <x v="173"/>
    <n v="0.15318181818181822"/>
    <n v="5.5281899109792265"/>
    <n v="0.8468181818181818"/>
    <n v="2.1483622727997871E-4"/>
    <x v="5"/>
    <x v="3"/>
    <s v="Retail"/>
    <s v="STKYOSEF"/>
    <n v="61"/>
    <n v="75"/>
    <n v="14"/>
  </r>
  <r>
    <x v="68"/>
    <x v="516"/>
    <x v="3"/>
    <x v="1156"/>
    <n v="3.9880611046190566E-4"/>
    <n v="88"/>
    <n v="74.52"/>
    <n v="13.480000000000004"/>
    <n v="5.3920000000000021"/>
    <n v="8.088000000000001"/>
    <x v="225"/>
    <n v="0.10853462157809986"/>
    <x v="173"/>
    <n v="0.15318181818181822"/>
    <n v="5.5281899109792265"/>
    <n v="0.8468181818181818"/>
    <n v="2.1483622727997871E-4"/>
    <x v="5"/>
    <x v="3"/>
    <s v="Retail"/>
    <s v="STKEVON"/>
    <n v="61"/>
    <n v="75"/>
    <n v="14"/>
  </r>
  <r>
    <x v="68"/>
    <x v="664"/>
    <x v="0"/>
    <x v="1157"/>
    <n v="4.5318876188852913E-5"/>
    <n v="10"/>
    <n v="3"/>
    <n v="7"/>
    <n v="2.8000000000000003"/>
    <n v="4.1999999999999993"/>
    <x v="12"/>
    <n v="1.3999999999999997"/>
    <x v="12"/>
    <n v="0.7"/>
    <n v="0.42857142857142855"/>
    <n v="0.3"/>
    <n v="1.1156183909197704E-4"/>
    <x v="13"/>
    <x v="0"/>
    <s v="Retail"/>
    <s v="STKANSON"/>
    <n v="61"/>
    <n v="75"/>
    <n v="14"/>
  </r>
  <r>
    <x v="68"/>
    <x v="665"/>
    <x v="0"/>
    <x v="1158"/>
    <n v="4.5318876188852913E-5"/>
    <n v="10"/>
    <n v="2"/>
    <n v="8"/>
    <n v="3.2"/>
    <n v="4.8"/>
    <x v="0"/>
    <n v="2.4"/>
    <x v="48"/>
    <n v="0.8"/>
    <n v="0.25"/>
    <n v="0.2"/>
    <n v="1.2749924467654519E-4"/>
    <x v="0"/>
    <x v="0"/>
    <s v="Retail"/>
    <s v="STKEVON"/>
    <n v="61"/>
    <n v="75"/>
    <n v="14"/>
  </r>
  <r>
    <x v="68"/>
    <x v="179"/>
    <x v="0"/>
    <x v="1159"/>
    <n v="4.5318876188852913E-5"/>
    <n v="10"/>
    <n v="2"/>
    <n v="8"/>
    <n v="3.2"/>
    <n v="4.8"/>
    <x v="0"/>
    <n v="2.4"/>
    <x v="48"/>
    <n v="0.8"/>
    <n v="0.25"/>
    <n v="0.2"/>
    <n v="1.2749924467654519E-4"/>
    <x v="0"/>
    <x v="0"/>
    <s v="Retail"/>
    <s v="STKEVON"/>
    <n v="61"/>
    <n v="75"/>
    <n v="14"/>
  </r>
  <r>
    <x v="68"/>
    <x v="666"/>
    <x v="0"/>
    <x v="1160"/>
    <n v="1.3595662856655876E-4"/>
    <n v="30"/>
    <n v="12"/>
    <n v="18"/>
    <n v="7.2"/>
    <n v="10.8"/>
    <x v="2"/>
    <n v="0.9"/>
    <x v="1"/>
    <n v="0.6"/>
    <n v="0.66666666666666663"/>
    <n v="0.4"/>
    <n v="2.8687330052222667E-4"/>
    <x v="0"/>
    <x v="0"/>
    <s v="Retail"/>
    <s v="STKEVON"/>
    <n v="61"/>
    <n v="75"/>
    <n v="14"/>
  </r>
  <r>
    <x v="68"/>
    <x v="667"/>
    <x v="0"/>
    <x v="1161"/>
    <n v="3.1723213332197042E-5"/>
    <n v="7"/>
    <n v="3"/>
    <n v="4"/>
    <n v="1.6"/>
    <n v="2.4"/>
    <x v="121"/>
    <n v="0.79999999999999993"/>
    <x v="21"/>
    <n v="0.5714285714285714"/>
    <n v="0.75"/>
    <n v="0.42857142857142855"/>
    <n v="6.3749622338272593E-5"/>
    <x v="13"/>
    <x v="0"/>
    <s v="Retail"/>
    <s v="STKEVON"/>
    <n v="61"/>
    <n v="75"/>
    <n v="14"/>
  </r>
  <r>
    <x v="68"/>
    <x v="668"/>
    <x v="0"/>
    <x v="1162"/>
    <n v="1.586160666609852E-4"/>
    <n v="35"/>
    <n v="18"/>
    <n v="17"/>
    <n v="6.8000000000000007"/>
    <n v="10.199999999999999"/>
    <x v="370"/>
    <n v="0.56666666666666665"/>
    <x v="62"/>
    <n v="0.48571428571428571"/>
    <n v="1.0588235294117647"/>
    <n v="0.51428571428571423"/>
    <n v="2.7093589493765852E-4"/>
    <x v="13"/>
    <x v="0"/>
    <s v="Retail"/>
    <s v="STKEVON"/>
    <n v="61"/>
    <n v="75"/>
    <n v="14"/>
  </r>
  <r>
    <x v="68"/>
    <x v="540"/>
    <x v="0"/>
    <x v="1163"/>
    <n v="3.625510095108233E-5"/>
    <n v="8"/>
    <n v="5"/>
    <n v="3"/>
    <n v="1.2000000000000002"/>
    <n v="1.7999999999999998"/>
    <x v="281"/>
    <n v="0.36"/>
    <x v="36"/>
    <n v="0.375"/>
    <n v="1.6666666666666667"/>
    <n v="0.625"/>
    <n v="4.7812216753704445E-5"/>
    <x v="0"/>
    <x v="0"/>
    <s v="Retail"/>
    <s v="STKYOSEF"/>
    <n v="61"/>
    <n v="75"/>
    <n v="14"/>
  </r>
  <r>
    <x v="68"/>
    <x v="417"/>
    <x v="3"/>
    <x v="1164"/>
    <n v="3.3989157141639688E-4"/>
    <n v="75"/>
    <n v="53.07"/>
    <n v="21.93"/>
    <n v="8.7720000000000002"/>
    <n v="13.157999999999999"/>
    <x v="371"/>
    <n v="0.2479366873940079"/>
    <x v="256"/>
    <n v="0.29239999999999999"/>
    <n v="2.4199726402188784"/>
    <n v="0.70760000000000001"/>
    <n v="3.4950730446957947E-4"/>
    <x v="5"/>
    <x v="3"/>
    <s v="Retail"/>
    <s v="STKANSON"/>
    <n v="61"/>
    <n v="75"/>
    <n v="14"/>
  </r>
  <r>
    <x v="68"/>
    <x v="345"/>
    <x v="3"/>
    <x v="1165"/>
    <n v="1.586160666609852E-4"/>
    <n v="35"/>
    <n v="31.62"/>
    <n v="3.379999999999999"/>
    <n v="1.3519999999999996"/>
    <n v="2.0279999999999996"/>
    <x v="92"/>
    <n v="6.4136622390891823E-2"/>
    <x v="18"/>
    <n v="9.6571428571428544E-2"/>
    <n v="9.3550295857988193"/>
    <n v="0.90342857142857147"/>
    <n v="5.3868430875840324E-5"/>
    <x v="5"/>
    <x v="3"/>
    <s v="Retail"/>
    <s v="STKANSON"/>
    <n v="61"/>
    <n v="75"/>
    <n v="14"/>
  </r>
  <r>
    <x v="68"/>
    <x v="619"/>
    <x v="3"/>
    <x v="1166"/>
    <n v="4.5318876188852914E-4"/>
    <n v="100"/>
    <n v="48"/>
    <n v="52"/>
    <n v="20.8"/>
    <n v="31.2"/>
    <x v="160"/>
    <n v="0.65"/>
    <x v="138"/>
    <n v="0.52"/>
    <n v="0.92307692307692313"/>
    <n v="0.48"/>
    <n v="8.2874509039754371E-4"/>
    <x v="5"/>
    <x v="3"/>
    <s v="Retail"/>
    <s v="STKEVON"/>
    <n v="61"/>
    <n v="75"/>
    <n v="14"/>
  </r>
  <r>
    <x v="68"/>
    <x v="467"/>
    <x v="0"/>
    <x v="1167"/>
    <n v="6.7978314283279379E-5"/>
    <n v="15"/>
    <n v="10"/>
    <n v="5"/>
    <n v="2"/>
    <n v="3"/>
    <x v="73"/>
    <n v="0.3"/>
    <x v="10"/>
    <n v="0.33333333333333331"/>
    <n v="2"/>
    <n v="0.66666666666666663"/>
    <n v="7.9687027922840741E-5"/>
    <x v="0"/>
    <x v="0"/>
    <s v="Retail"/>
    <s v="STKYOSEF"/>
    <n v="61"/>
    <n v="75"/>
    <n v="14"/>
  </r>
  <r>
    <x v="68"/>
    <x v="669"/>
    <x v="3"/>
    <x v="1168"/>
    <n v="5.4382651426623495E-5"/>
    <n v="12"/>
    <n v="10"/>
    <n v="2"/>
    <n v="0.8"/>
    <n v="1.2"/>
    <x v="199"/>
    <n v="0.12"/>
    <x v="66"/>
    <n v="0.16666666666666666"/>
    <n v="5"/>
    <n v="0.83333333333333337"/>
    <n v="3.1874811169136296E-5"/>
    <x v="5"/>
    <x v="3"/>
    <s v="Retail"/>
    <s v="STKEVON"/>
    <n v="61"/>
    <n v="75"/>
    <n v="14"/>
  </r>
  <r>
    <x v="68"/>
    <x v="1"/>
    <x v="0"/>
    <x v="1169"/>
    <n v="2.2659438094426456E-5"/>
    <n v="5"/>
    <n v="2"/>
    <n v="3"/>
    <n v="1.2000000000000002"/>
    <n v="1.7999999999999998"/>
    <x v="2"/>
    <n v="0.89999999999999991"/>
    <x v="36"/>
    <n v="0.6"/>
    <n v="0.66666666666666663"/>
    <n v="0.4"/>
    <n v="4.7812216753704445E-5"/>
    <x v="0"/>
    <x v="0"/>
    <s v="Retail"/>
    <s v="STKEVON"/>
    <n v="61"/>
    <n v="75"/>
    <n v="14"/>
  </r>
  <r>
    <x v="68"/>
    <x v="1"/>
    <x v="0"/>
    <x v="1170"/>
    <n v="4.5318876188852913E-5"/>
    <n v="10"/>
    <n v="2"/>
    <n v="8"/>
    <n v="3.2"/>
    <n v="4.8"/>
    <x v="0"/>
    <n v="2.4"/>
    <x v="48"/>
    <n v="0.8"/>
    <n v="0.25"/>
    <n v="0.2"/>
    <n v="1.2749924467654519E-4"/>
    <x v="0"/>
    <x v="0"/>
    <s v="Retail"/>
    <s v="STKYOSEF"/>
    <n v="61"/>
    <n v="75"/>
    <n v="14"/>
  </r>
  <r>
    <x v="68"/>
    <x v="4"/>
    <x v="2"/>
    <x v="1171"/>
    <n v="3.625510095108233E-4"/>
    <n v="80"/>
    <n v="35"/>
    <n v="45"/>
    <n v="18"/>
    <n v="27"/>
    <x v="285"/>
    <n v="0.77142857142857146"/>
    <x v="114"/>
    <n v="0.5625"/>
    <n v="0.77777777777777779"/>
    <n v="0.4375"/>
    <n v="7.1718325130556667E-4"/>
    <x v="3"/>
    <x v="2"/>
    <s v="Retail"/>
    <s v="STKEVON"/>
    <n v="61"/>
    <n v="75"/>
    <n v="14"/>
  </r>
  <r>
    <x v="68"/>
    <x v="92"/>
    <x v="0"/>
    <x v="1172"/>
    <n v="2.2659438094426456E-5"/>
    <n v="5"/>
    <n v="2"/>
    <n v="3"/>
    <n v="1.2000000000000002"/>
    <n v="1.7999999999999998"/>
    <x v="2"/>
    <n v="0.89999999999999991"/>
    <x v="36"/>
    <n v="0.6"/>
    <n v="0.66666666666666663"/>
    <n v="0.4"/>
    <n v="4.7812216753704445E-5"/>
    <x v="0"/>
    <x v="0"/>
    <s v="Retail"/>
    <s v="STKANSON"/>
    <n v="61"/>
    <n v="75"/>
    <n v="14"/>
  </r>
  <r>
    <x v="69"/>
    <x v="303"/>
    <x v="2"/>
    <x v="1173"/>
    <n v="4.5318876188852914E-4"/>
    <n v="100"/>
    <n v="40"/>
    <n v="60"/>
    <n v="24"/>
    <n v="36"/>
    <x v="2"/>
    <n v="0.9"/>
    <x v="4"/>
    <n v="0.6"/>
    <n v="0.66666666666666663"/>
    <n v="0.4"/>
    <n v="9.5624433507408889E-4"/>
    <x v="3"/>
    <x v="2"/>
    <s v="Retail"/>
    <s v="STKANSON"/>
    <n v="48"/>
    <n v="57"/>
    <n v="9"/>
  </r>
  <r>
    <x v="69"/>
    <x v="426"/>
    <x v="2"/>
    <x v="1174"/>
    <n v="4.0786988569967625E-4"/>
    <n v="90"/>
    <n v="40"/>
    <n v="50"/>
    <n v="20"/>
    <n v="30"/>
    <x v="32"/>
    <n v="0.75"/>
    <x v="9"/>
    <n v="0.55555555555555558"/>
    <n v="0.8"/>
    <n v="0.44444444444444442"/>
    <n v="7.9687027922840741E-4"/>
    <x v="3"/>
    <x v="2"/>
    <s v="Retail"/>
    <s v="STKEVON"/>
    <n v="48"/>
    <n v="57"/>
    <n v="9"/>
  </r>
  <r>
    <x v="69"/>
    <x v="332"/>
    <x v="0"/>
    <x v="1175"/>
    <n v="1.586160666609852E-4"/>
    <n v="35"/>
    <n v="15"/>
    <n v="20"/>
    <n v="8"/>
    <n v="12"/>
    <x v="121"/>
    <n v="0.8"/>
    <x v="0"/>
    <n v="0.5714285714285714"/>
    <n v="0.75"/>
    <n v="0.42857142857142855"/>
    <n v="3.1874811169136296E-4"/>
    <x v="0"/>
    <x v="0"/>
    <s v="Retail"/>
    <s v="STKYOSEF"/>
    <n v="48"/>
    <n v="57"/>
    <n v="9"/>
  </r>
  <r>
    <x v="69"/>
    <x v="670"/>
    <x v="5"/>
    <x v="1176"/>
    <n v="1.7674361713652636E-3"/>
    <n v="390"/>
    <n v="304"/>
    <n v="86"/>
    <n v="34.4"/>
    <n v="51.6"/>
    <x v="372"/>
    <n v="0.16973684210526316"/>
    <x v="257"/>
    <n v="0.22051282051282051"/>
    <n v="3.5348837209302326"/>
    <n v="0.77948717948717949"/>
    <n v="1.3706168802728607E-3"/>
    <x v="1"/>
    <x v="5"/>
    <s v="Retail"/>
    <s v="STKEVON"/>
    <n v="48"/>
    <n v="57"/>
    <n v="9"/>
  </r>
  <r>
    <x v="69"/>
    <x v="671"/>
    <x v="5"/>
    <x v="1177"/>
    <n v="7.251020190216466E-4"/>
    <n v="160"/>
    <n v="100"/>
    <n v="60"/>
    <n v="24"/>
    <n v="36"/>
    <x v="281"/>
    <n v="0.36"/>
    <x v="4"/>
    <n v="0.375"/>
    <n v="1.6666666666666667"/>
    <n v="0.625"/>
    <n v="9.5624433507408889E-4"/>
    <x v="1"/>
    <x v="5"/>
    <s v="Retail"/>
    <s v="STKYOSEF"/>
    <n v="48"/>
    <n v="57"/>
    <n v="9"/>
  </r>
  <r>
    <x v="69"/>
    <x v="424"/>
    <x v="3"/>
    <x v="1178"/>
    <n v="1.4048851618544403E-4"/>
    <n v="31"/>
    <n v="26.14"/>
    <n v="4.8599999999999994"/>
    <n v="1.944"/>
    <n v="2.9159999999999995"/>
    <x v="373"/>
    <n v="0.11155317521040549"/>
    <x v="258"/>
    <n v="0.15677419354838709"/>
    <n v="5.378600823045268"/>
    <n v="0.84322580645161294"/>
    <n v="7.7455791141001191E-5"/>
    <x v="5"/>
    <x v="3"/>
    <s v="Retail"/>
    <s v="STKEVON"/>
    <n v="48"/>
    <n v="57"/>
    <n v="9"/>
  </r>
  <r>
    <x v="69"/>
    <x v="672"/>
    <x v="3"/>
    <x v="1179"/>
    <n v="3.5801912189193801E-4"/>
    <n v="79"/>
    <n v="66.600000000000009"/>
    <n v="12.399999999999991"/>
    <n v="4.9599999999999973"/>
    <n v="7.4399999999999942"/>
    <x v="167"/>
    <n v="0.11171171171171161"/>
    <x v="144"/>
    <n v="0.15696202531645559"/>
    <n v="5.3709677419354884"/>
    <n v="0.84303797468354447"/>
    <n v="1.9762382924864489E-4"/>
    <x v="4"/>
    <x v="3"/>
    <s v="Retail"/>
    <s v="STKYOSEF"/>
    <n v="48"/>
    <n v="57"/>
    <n v="9"/>
  </r>
  <r>
    <x v="69"/>
    <x v="672"/>
    <x v="3"/>
    <x v="1180"/>
    <n v="3.5801912189193801E-4"/>
    <n v="79"/>
    <n v="66.600000000000009"/>
    <n v="12.399999999999991"/>
    <n v="4.9599999999999973"/>
    <n v="7.4399999999999942"/>
    <x v="167"/>
    <n v="0.11171171171171161"/>
    <x v="144"/>
    <n v="0.15696202531645559"/>
    <n v="5.3709677419354884"/>
    <n v="0.84303797468354447"/>
    <n v="1.9762382924864489E-4"/>
    <x v="4"/>
    <x v="3"/>
    <s v="Retail"/>
    <s v="STKEVON"/>
    <n v="48"/>
    <n v="57"/>
    <n v="9"/>
  </r>
  <r>
    <x v="69"/>
    <x v="673"/>
    <x v="5"/>
    <x v="1181"/>
    <n v="5.8008161521731728E-3"/>
    <n v="1280"/>
    <n v="1099"/>
    <n v="181"/>
    <n v="72.400000000000006"/>
    <n v="108.6"/>
    <x v="374"/>
    <n v="9.8817106460418552E-2"/>
    <x v="259"/>
    <n v="0.14140625000000001"/>
    <n v="6.0718232044198892"/>
    <n v="0.85859375000000004"/>
    <n v="2.8846704108068349E-3"/>
    <x v="1"/>
    <x v="5"/>
    <s v="Retail"/>
    <s v="STKEVON"/>
    <n v="48"/>
    <n v="57"/>
    <n v="9"/>
  </r>
  <r>
    <x v="69"/>
    <x v="674"/>
    <x v="5"/>
    <x v="1182"/>
    <n v="5.8008161521731728E-3"/>
    <n v="1280"/>
    <n v="1099"/>
    <n v="181"/>
    <n v="72.400000000000006"/>
    <n v="108.6"/>
    <x v="374"/>
    <n v="9.8817106460418552E-2"/>
    <x v="259"/>
    <n v="0.14140625000000001"/>
    <n v="6.0718232044198892"/>
    <n v="0.85859375000000004"/>
    <n v="2.8846704108068349E-3"/>
    <x v="1"/>
    <x v="5"/>
    <s v="Retail"/>
    <s v="STKYOSEF"/>
    <n v="48"/>
    <n v="57"/>
    <n v="9"/>
  </r>
  <r>
    <x v="69"/>
    <x v="675"/>
    <x v="3"/>
    <x v="1183"/>
    <n v="1.4502040380432932E-4"/>
    <n v="32"/>
    <n v="15.45"/>
    <n v="16.55"/>
    <n v="6.620000000000001"/>
    <n v="9.93"/>
    <x v="375"/>
    <n v="0.64271844660194177"/>
    <x v="260"/>
    <n v="0.51718750000000002"/>
    <n v="0.93353474320241681"/>
    <n v="0.48281249999999998"/>
    <n v="2.6376406242460286E-4"/>
    <x v="7"/>
    <x v="3"/>
    <s v="Retail"/>
    <s v="STKEVON"/>
    <n v="48"/>
    <n v="57"/>
    <n v="9"/>
  </r>
  <r>
    <x v="69"/>
    <x v="74"/>
    <x v="1"/>
    <x v="1184"/>
    <n v="2.2659438094426456E-5"/>
    <n v="5"/>
    <n v="0"/>
    <n v="5"/>
    <n v="2"/>
    <n v="3"/>
    <x v="3"/>
    <e v="#DIV/0!"/>
    <x v="10"/>
    <n v="1"/>
    <n v="0"/>
    <n v="0"/>
    <n v="7.9687027922840741E-5"/>
    <x v="2"/>
    <x v="1"/>
    <s v="Retail"/>
    <s v="STKANSON"/>
    <n v="48"/>
    <n v="57"/>
    <n v="9"/>
  </r>
  <r>
    <x v="69"/>
    <x v="364"/>
    <x v="3"/>
    <x v="1185"/>
    <n v="2.4925381903869104E-4"/>
    <n v="55"/>
    <n v="32.192000000000007"/>
    <n v="22.807999999999993"/>
    <n v="9.1231999999999971"/>
    <n v="13.684799999999996"/>
    <x v="376"/>
    <n v="0.4250994035785286"/>
    <x v="261"/>
    <n v="0.41469090909090894"/>
    <n v="1.4114345843563669"/>
    <n v="0.585309090909091"/>
    <n v="3.6350034657283022E-4"/>
    <x v="4"/>
    <x v="3"/>
    <s v="Retail"/>
    <s v="STKYOSEF"/>
    <n v="48"/>
    <n v="57"/>
    <n v="9"/>
  </r>
  <r>
    <x v="69"/>
    <x v="616"/>
    <x v="3"/>
    <x v="1186"/>
    <n v="2.0393494284983812E-4"/>
    <n v="45"/>
    <n v="37.925000000000004"/>
    <n v="7.0749999999999957"/>
    <n v="2.8299999999999983"/>
    <n v="4.2449999999999974"/>
    <x v="377"/>
    <n v="0.11193144363876063"/>
    <x v="262"/>
    <n v="0.15722222222222212"/>
    <n v="5.3604240282685547"/>
    <n v="0.84277777777777785"/>
    <n v="1.1275714451081958E-4"/>
    <x v="4"/>
    <x v="3"/>
    <s v="Retail"/>
    <s v="STKANSON"/>
    <n v="48"/>
    <n v="57"/>
    <n v="9"/>
  </r>
  <r>
    <x v="69"/>
    <x v="152"/>
    <x v="6"/>
    <x v="1187"/>
    <n v="8.6105864758820544E-4"/>
    <n v="190"/>
    <n v="141"/>
    <n v="49"/>
    <n v="19.600000000000001"/>
    <n v="29.4"/>
    <x v="378"/>
    <n v="0.20851063829787234"/>
    <x v="205"/>
    <n v="0.25789473684210529"/>
    <n v="2.8775510204081631"/>
    <n v="0.74210526315789471"/>
    <n v="7.8093287364383926E-4"/>
    <x v="8"/>
    <x v="6"/>
    <s v="Retail"/>
    <s v="STKANSON"/>
    <n v="48"/>
    <n v="57"/>
    <n v="9"/>
  </r>
  <r>
    <x v="69"/>
    <x v="152"/>
    <x v="6"/>
    <x v="1188"/>
    <n v="7.7042089521049955E-4"/>
    <n v="170"/>
    <n v="141"/>
    <n v="29"/>
    <n v="11.600000000000001"/>
    <n v="17.399999999999999"/>
    <x v="379"/>
    <n v="0.12340425531914892"/>
    <x v="263"/>
    <n v="0.17058823529411765"/>
    <n v="4.8620689655172411"/>
    <n v="0.8294117647058824"/>
    <n v="4.621847619524763E-4"/>
    <x v="8"/>
    <x v="6"/>
    <s v="Retail"/>
    <s v="STKANSON"/>
    <n v="48"/>
    <n v="57"/>
    <n v="9"/>
  </r>
  <r>
    <x v="69"/>
    <x v="92"/>
    <x v="0"/>
    <x v="1189"/>
    <n v="9.0637752377705825E-5"/>
    <n v="20"/>
    <n v="5"/>
    <n v="15"/>
    <n v="6"/>
    <n v="9"/>
    <x v="64"/>
    <n v="1.8"/>
    <x v="11"/>
    <n v="0.75"/>
    <n v="0.33333333333333331"/>
    <n v="0.25"/>
    <n v="2.3906108376852222E-4"/>
    <x v="0"/>
    <x v="0"/>
    <s v="Retail"/>
    <s v="STKANSON"/>
    <n v="48"/>
    <n v="57"/>
    <n v="9"/>
  </r>
  <r>
    <x v="69"/>
    <x v="547"/>
    <x v="1"/>
    <x v="1190"/>
    <n v="9.0637752377705825E-5"/>
    <n v="20"/>
    <n v="0"/>
    <n v="20"/>
    <n v="8"/>
    <n v="12"/>
    <x v="3"/>
    <e v="#DIV/0!"/>
    <x v="0"/>
    <n v="1"/>
    <n v="0"/>
    <n v="0"/>
    <n v="3.1874811169136296E-4"/>
    <x v="2"/>
    <x v="1"/>
    <s v="Retail"/>
    <s v="STKEVON"/>
    <n v="48"/>
    <n v="57"/>
    <n v="9"/>
  </r>
  <r>
    <x v="69"/>
    <x v="676"/>
    <x v="3"/>
    <x v="1191"/>
    <n v="1.9033927999318224E-4"/>
    <n v="42"/>
    <n v="37.9"/>
    <n v="4.1000000000000014"/>
    <n v="1.6400000000000006"/>
    <n v="2.4600000000000009"/>
    <x v="380"/>
    <n v="6.4907651715039608E-2"/>
    <x v="264"/>
    <n v="9.7619047619047647E-2"/>
    <n v="9.2439024390243869"/>
    <n v="0.90238095238095239"/>
    <n v="6.5343362896729432E-5"/>
    <x v="5"/>
    <x v="3"/>
    <s v="Retail"/>
    <s v="STKYOSEF"/>
    <n v="48"/>
    <n v="57"/>
    <n v="9"/>
  </r>
  <r>
    <x v="69"/>
    <x v="380"/>
    <x v="3"/>
    <x v="1192"/>
    <n v="2.5378570665757634E-4"/>
    <n v="56"/>
    <n v="47.175000000000004"/>
    <n v="8.8249999999999957"/>
    <n v="3.5299999999999985"/>
    <n v="5.2949999999999973"/>
    <x v="106"/>
    <n v="0.11224165341812394"/>
    <x v="94"/>
    <n v="0.15758928571428563"/>
    <n v="5.3456090651558101"/>
    <n v="0.84241071428571435"/>
    <n v="1.4064760428381383E-4"/>
    <x v="4"/>
    <x v="3"/>
    <s v="Retail"/>
    <s v="STKYOSEF"/>
    <n v="48"/>
    <n v="57"/>
    <n v="9"/>
  </r>
  <r>
    <x v="69"/>
    <x v="544"/>
    <x v="3"/>
    <x v="1193"/>
    <n v="3.9880611046190566E-4"/>
    <n v="88"/>
    <n v="74.52"/>
    <n v="13.480000000000004"/>
    <n v="5.3920000000000021"/>
    <n v="8.088000000000001"/>
    <x v="225"/>
    <n v="0.10853462157809986"/>
    <x v="173"/>
    <n v="0.15318181818181822"/>
    <n v="5.5281899109792265"/>
    <n v="0.8468181818181818"/>
    <n v="2.1483622727997871E-4"/>
    <x v="5"/>
    <x v="3"/>
    <s v="Retail"/>
    <s v="STKEVON"/>
    <n v="48"/>
    <n v="57"/>
    <n v="9"/>
  </r>
  <r>
    <x v="69"/>
    <x v="588"/>
    <x v="2"/>
    <x v="1194"/>
    <n v="1.8127550475541165E-4"/>
    <n v="40"/>
    <m/>
    <n v="40"/>
    <n v="16"/>
    <n v="24"/>
    <x v="3"/>
    <e v="#DIV/0!"/>
    <x v="72"/>
    <n v="1"/>
    <n v="0"/>
    <n v="0"/>
    <n v="6.3749622338272593E-4"/>
    <x v="15"/>
    <x v="2"/>
    <s v="Retail"/>
    <s v="STKYOSEF"/>
    <n v="48"/>
    <n v="57"/>
    <n v="9"/>
  </r>
  <r>
    <x v="69"/>
    <x v="677"/>
    <x v="3"/>
    <x v="1195"/>
    <n v="6.5259181711948199E-4"/>
    <n v="144"/>
    <n v="123.95"/>
    <n v="20.049999999999997"/>
    <n v="8.02"/>
    <n v="12.029999999999998"/>
    <x v="381"/>
    <n v="9.7055264219443299E-2"/>
    <x v="265"/>
    <n v="0.13923611111111109"/>
    <n v="6.1820448877805498"/>
    <n v="0.86076388888888888"/>
    <n v="3.1954498197059132E-4"/>
    <x v="4"/>
    <x v="3"/>
    <s v="Retail"/>
    <s v="STKANSON"/>
    <n v="48"/>
    <n v="57"/>
    <n v="9"/>
  </r>
  <r>
    <x v="69"/>
    <x v="1"/>
    <x v="0"/>
    <x v="1196"/>
    <n v="2.2659438094426456E-5"/>
    <n v="5"/>
    <n v="0"/>
    <n v="5"/>
    <n v="2"/>
    <n v="3"/>
    <x v="3"/>
    <e v="#DIV/0!"/>
    <x v="10"/>
    <n v="1"/>
    <n v="0"/>
    <n v="0"/>
    <n v="7.9687027922840741E-5"/>
    <x v="0"/>
    <x v="0"/>
    <s v="Retail"/>
    <s v="STKANSON"/>
    <n v="48"/>
    <n v="57"/>
    <n v="9"/>
  </r>
  <r>
    <x v="69"/>
    <x v="571"/>
    <x v="1"/>
    <x v="1197"/>
    <n v="2.2659438094426456E-5"/>
    <n v="5"/>
    <n v="0"/>
    <n v="5"/>
    <n v="2"/>
    <n v="3"/>
    <x v="3"/>
    <e v="#DIV/0!"/>
    <x v="10"/>
    <n v="1"/>
    <n v="0"/>
    <n v="0"/>
    <n v="7.9687027922840741E-5"/>
    <x v="2"/>
    <x v="1"/>
    <s v="Retail"/>
    <s v="STKANSON"/>
    <n v="48"/>
    <n v="57"/>
    <n v="9"/>
  </r>
  <r>
    <x v="69"/>
    <x v="516"/>
    <x v="3"/>
    <x v="1198"/>
    <n v="3.9880611046190566E-4"/>
    <n v="88"/>
    <n v="74.52"/>
    <n v="13.480000000000004"/>
    <n v="5.3920000000000021"/>
    <n v="8.088000000000001"/>
    <x v="225"/>
    <n v="0.10853462157809986"/>
    <x v="173"/>
    <n v="0.15318181818181822"/>
    <n v="5.5281899109792265"/>
    <n v="0.8468181818181818"/>
    <n v="2.1483622727997871E-4"/>
    <x v="5"/>
    <x v="3"/>
    <s v="Retail"/>
    <s v="STKANSON"/>
    <n v="48"/>
    <n v="57"/>
    <n v="9"/>
  </r>
  <r>
    <x v="69"/>
    <x v="678"/>
    <x v="3"/>
    <x v="1199"/>
    <n v="1.2689285332878817E-4"/>
    <n v="28"/>
    <n v="25"/>
    <n v="3"/>
    <n v="1.2000000000000002"/>
    <n v="1.7999999999999998"/>
    <x v="71"/>
    <n v="7.1999999999999995E-2"/>
    <x v="36"/>
    <n v="0.10714285714285714"/>
    <n v="8.3333333333333339"/>
    <n v="0.8928571428571429"/>
    <n v="4.7812216753704445E-5"/>
    <x v="4"/>
    <x v="3"/>
    <s v="Retail"/>
    <s v="STKANSON"/>
    <n v="48"/>
    <n v="57"/>
    <n v="9"/>
  </r>
  <r>
    <x v="69"/>
    <x v="544"/>
    <x v="3"/>
    <x v="1200"/>
    <n v="3.9880611046190566E-4"/>
    <n v="88"/>
    <n v="72.569999999999993"/>
    <n v="15.430000000000007"/>
    <n v="6.1720000000000033"/>
    <n v="9.2580000000000027"/>
    <x v="382"/>
    <n v="0.1275733774286896"/>
    <x v="266"/>
    <n v="0.17534090909090916"/>
    <n v="4.7031756318859337"/>
    <n v="0.82465909090909084"/>
    <n v="2.4591416816988662E-4"/>
    <x v="5"/>
    <x v="3"/>
    <s v="Retail"/>
    <s v="STKEVON"/>
    <n v="48"/>
    <n v="57"/>
    <n v="9"/>
  </r>
  <r>
    <x v="70"/>
    <x v="582"/>
    <x v="2"/>
    <x v="1201"/>
    <n v="2.7191325713311752E-4"/>
    <n v="60"/>
    <n v="20"/>
    <n v="40"/>
    <n v="16"/>
    <n v="24"/>
    <x v="77"/>
    <n v="1.2"/>
    <x v="72"/>
    <n v="0.66666666666666663"/>
    <n v="0.5"/>
    <n v="0.33333333333333331"/>
    <n v="6.3749622338272593E-4"/>
    <x v="3"/>
    <x v="2"/>
    <s v="Retail"/>
    <s v="STKYOSEF"/>
    <n v="45"/>
    <n v="61"/>
    <n v="16"/>
  </r>
  <r>
    <x v="70"/>
    <x v="615"/>
    <x v="2"/>
    <x v="1202"/>
    <n v="3.1723213332197041E-4"/>
    <n v="70"/>
    <n v="30"/>
    <n v="40"/>
    <n v="16"/>
    <n v="24"/>
    <x v="121"/>
    <n v="0.8"/>
    <x v="72"/>
    <n v="0.5714285714285714"/>
    <n v="0.75"/>
    <n v="0.42857142857142855"/>
    <n v="6.3749622338272593E-4"/>
    <x v="3"/>
    <x v="2"/>
    <s v="Retail"/>
    <s v="STKANSON"/>
    <n v="45"/>
    <n v="61"/>
    <n v="16"/>
  </r>
  <r>
    <x v="70"/>
    <x v="679"/>
    <x v="4"/>
    <x v="1203"/>
    <n v="3.3989157141639686E-3"/>
    <n v="750"/>
    <n v="625"/>
    <n v="125"/>
    <n v="50"/>
    <n v="75"/>
    <x v="199"/>
    <n v="0.12"/>
    <x v="91"/>
    <n v="0.16666666666666666"/>
    <n v="5"/>
    <n v="0.83333333333333337"/>
    <n v="1.9921756980710186E-3"/>
    <x v="1"/>
    <x v="4"/>
    <s v="Retail"/>
    <s v="STKANSON"/>
    <n v="45"/>
    <n v="61"/>
    <n v="16"/>
  </r>
  <r>
    <x v="70"/>
    <x v="680"/>
    <x v="5"/>
    <x v="1204"/>
    <n v="8.6105864758820544E-4"/>
    <n v="190"/>
    <n v="105"/>
    <n v="85"/>
    <n v="34"/>
    <n v="51"/>
    <x v="383"/>
    <n v="0.48571428571428571"/>
    <x v="187"/>
    <n v="0.44736842105263158"/>
    <n v="1.2352941176470589"/>
    <n v="0.55263157894736847"/>
    <n v="1.3546794746882925E-3"/>
    <x v="1"/>
    <x v="5"/>
    <s v="Retail"/>
    <s v="STKEVON"/>
    <n v="45"/>
    <n v="61"/>
    <n v="16"/>
  </r>
  <r>
    <x v="70"/>
    <x v="614"/>
    <x v="3"/>
    <x v="1205"/>
    <n v="6.3446426664394082E-4"/>
    <n v="140"/>
    <n v="123.07000000000001"/>
    <n v="16.929999999999993"/>
    <n v="6.7719999999999976"/>
    <n v="10.157999999999994"/>
    <x v="384"/>
    <n v="8.2538392784594086E-2"/>
    <x v="267"/>
    <n v="0.12092857142857137"/>
    <n v="7.2693443591258156"/>
    <n v="0.87907142857142861"/>
    <n v="2.6982027654673862E-4"/>
    <x v="5"/>
    <x v="3"/>
    <s v="Retail"/>
    <s v="STKANSON"/>
    <n v="45"/>
    <n v="61"/>
    <n v="16"/>
  </r>
  <r>
    <x v="70"/>
    <x v="92"/>
    <x v="0"/>
    <x v="1206"/>
    <n v="6.7978314283279379E-5"/>
    <n v="15"/>
    <n v="5"/>
    <n v="10"/>
    <n v="4"/>
    <n v="6"/>
    <x v="77"/>
    <n v="1.2"/>
    <x v="50"/>
    <n v="0.66666666666666663"/>
    <n v="0.5"/>
    <n v="0.33333333333333331"/>
    <n v="1.5937405584568148E-4"/>
    <x v="0"/>
    <x v="0"/>
    <s v="Retail"/>
    <s v="STKANSON"/>
    <n v="45"/>
    <n v="61"/>
    <n v="16"/>
  </r>
  <r>
    <x v="70"/>
    <x v="681"/>
    <x v="0"/>
    <x v="1207"/>
    <n v="9.0637752377705825E-5"/>
    <n v="20"/>
    <n v="5"/>
    <n v="15"/>
    <n v="6"/>
    <n v="9"/>
    <x v="64"/>
    <n v="1.8"/>
    <x v="11"/>
    <n v="0.75"/>
    <n v="0.33333333333333331"/>
    <n v="0.25"/>
    <n v="2.3906108376852222E-4"/>
    <x v="0"/>
    <x v="0"/>
    <s v="Retail"/>
    <s v="STKANSON"/>
    <n v="45"/>
    <n v="61"/>
    <n v="16"/>
  </r>
  <r>
    <x v="70"/>
    <x v="682"/>
    <x v="3"/>
    <x v="1208"/>
    <n v="1.4502040380432932E-4"/>
    <n v="32"/>
    <n v="28.8"/>
    <n v="3.1999999999999993"/>
    <n v="1.2799999999999998"/>
    <n v="1.9199999999999995"/>
    <x v="385"/>
    <n v="6.6666666666666652E-2"/>
    <x v="268"/>
    <n v="9.9999999999999978E-2"/>
    <n v="9.0000000000000018"/>
    <n v="0.9"/>
    <n v="5.0999697870618062E-5"/>
    <x v="7"/>
    <x v="3"/>
    <s v="Retail"/>
    <s v="STKEVON"/>
    <n v="45"/>
    <n v="61"/>
    <n v="16"/>
  </r>
  <r>
    <x v="70"/>
    <x v="683"/>
    <x v="0"/>
    <x v="1209"/>
    <n v="8.1573977139935249E-5"/>
    <n v="18"/>
    <n v="9"/>
    <n v="9"/>
    <n v="3.6"/>
    <n v="5.4"/>
    <x v="57"/>
    <n v="0.60000000000000009"/>
    <x v="2"/>
    <n v="0.5"/>
    <n v="1"/>
    <n v="0.5"/>
    <n v="1.4343665026111333E-4"/>
    <x v="0"/>
    <x v="0"/>
    <s v="Retail"/>
    <s v="STKANSON"/>
    <n v="45"/>
    <n v="61"/>
    <n v="16"/>
  </r>
  <r>
    <x v="70"/>
    <x v="396"/>
    <x v="3"/>
    <x v="1210"/>
    <n v="4.5318876188852914E-4"/>
    <n v="100"/>
    <n v="89.52"/>
    <n v="10.480000000000004"/>
    <n v="4.1920000000000019"/>
    <n v="6.288000000000002"/>
    <x v="386"/>
    <n v="7.0241286863270802E-2"/>
    <x v="162"/>
    <n v="0.10480000000000005"/>
    <n v="8.5419847328244245"/>
    <n v="0.8952"/>
    <n v="1.6702401052627426E-4"/>
    <x v="5"/>
    <x v="3"/>
    <s v="Retail"/>
    <s v="STKANSON"/>
    <n v="45"/>
    <n v="61"/>
    <n v="16"/>
  </r>
  <r>
    <x v="70"/>
    <x v="441"/>
    <x v="3"/>
    <x v="1211"/>
    <n v="9.516963999659112E-5"/>
    <n v="21"/>
    <n v="14.07"/>
    <n v="6.93"/>
    <n v="2.7720000000000002"/>
    <n v="4.1579999999999995"/>
    <x v="387"/>
    <n v="0.29552238805970144"/>
    <x v="269"/>
    <n v="0.32999999999999996"/>
    <n v="2.0303030303030303"/>
    <n v="0.67"/>
    <n v="1.1044622070105726E-4"/>
    <x v="5"/>
    <x v="3"/>
    <s v="Retail"/>
    <s v="STKYOSEF"/>
    <n v="45"/>
    <n v="61"/>
    <n v="16"/>
  </r>
  <r>
    <x v="70"/>
    <x v="364"/>
    <x v="3"/>
    <x v="1212"/>
    <n v="2.5378570665757634E-4"/>
    <n v="56"/>
    <n v="47.175000000000004"/>
    <n v="8.8249999999999957"/>
    <n v="3.5299999999999985"/>
    <n v="5.2949999999999973"/>
    <x v="106"/>
    <n v="0.11224165341812394"/>
    <x v="94"/>
    <n v="0.15758928571428563"/>
    <n v="5.3456090651558101"/>
    <n v="0.84241071428571435"/>
    <n v="1.4064760428381383E-4"/>
    <x v="4"/>
    <x v="3"/>
    <s v="Retail"/>
    <s v="STKYOSEF"/>
    <n v="45"/>
    <n v="61"/>
    <n v="16"/>
  </r>
  <r>
    <x v="70"/>
    <x v="684"/>
    <x v="0"/>
    <x v="1213"/>
    <n v="1.1329719047213228E-4"/>
    <n v="25"/>
    <n v="21"/>
    <n v="4"/>
    <n v="1.6"/>
    <n v="2.4"/>
    <x v="45"/>
    <n v="0.11428571428571428"/>
    <x v="21"/>
    <n v="0.16"/>
    <n v="5.25"/>
    <n v="0.84"/>
    <n v="6.3749622338272593E-5"/>
    <x v="1"/>
    <x v="0"/>
    <s v="Retail"/>
    <s v="STKEVON"/>
    <n v="45"/>
    <n v="61"/>
    <n v="16"/>
  </r>
  <r>
    <x v="70"/>
    <x v="685"/>
    <x v="3"/>
    <x v="1214"/>
    <n v="9.516963999659112E-5"/>
    <n v="21"/>
    <n v="19"/>
    <n v="2"/>
    <n v="0.8"/>
    <n v="1.2"/>
    <x v="98"/>
    <n v="6.3157894736842107E-2"/>
    <x v="66"/>
    <n v="9.5238095238095233E-2"/>
    <n v="9.5"/>
    <n v="0.90476190476190477"/>
    <n v="3.1874811169136296E-5"/>
    <x v="4"/>
    <x v="3"/>
    <s v="Retail"/>
    <s v="STKYOSEF"/>
    <n v="45"/>
    <n v="61"/>
    <n v="16"/>
  </r>
  <r>
    <x v="70"/>
    <x v="686"/>
    <x v="0"/>
    <x v="1215"/>
    <n v="1.1329719047213228E-4"/>
    <n v="25"/>
    <n v="21"/>
    <n v="4"/>
    <n v="1.6"/>
    <n v="2.4"/>
    <x v="45"/>
    <n v="0.11428571428571428"/>
    <x v="21"/>
    <n v="0.16"/>
    <n v="5.25"/>
    <n v="0.84"/>
    <n v="6.3749622338272593E-5"/>
    <x v="1"/>
    <x v="0"/>
    <s v="Retail"/>
    <s v="STKANSON"/>
    <n v="45"/>
    <n v="61"/>
    <n v="16"/>
  </r>
  <r>
    <x v="70"/>
    <x v="685"/>
    <x v="3"/>
    <x v="1216"/>
    <n v="9.516963999659112E-5"/>
    <n v="21"/>
    <n v="18.5"/>
    <n v="2.5"/>
    <n v="1"/>
    <n v="1.5"/>
    <x v="388"/>
    <n v="8.1081081081081086E-2"/>
    <x v="97"/>
    <n v="0.11904761904761904"/>
    <n v="7.4"/>
    <n v="0.88095238095238093"/>
    <n v="3.9843513961420371E-5"/>
    <x v="4"/>
    <x v="3"/>
    <s v="Retail"/>
    <s v="STKANSON"/>
    <n v="45"/>
    <n v="61"/>
    <n v="16"/>
  </r>
  <r>
    <x v="70"/>
    <x v="687"/>
    <x v="0"/>
    <x v="1217"/>
    <n v="9.0637752377705825E-5"/>
    <n v="20"/>
    <n v="5"/>
    <n v="15"/>
    <n v="6"/>
    <n v="9"/>
    <x v="64"/>
    <n v="1.8"/>
    <x v="11"/>
    <n v="0.75"/>
    <n v="0.33333333333333331"/>
    <n v="0.25"/>
    <n v="2.3906108376852222E-4"/>
    <x v="0"/>
    <x v="0"/>
    <s v="Retail"/>
    <s v="STKYOSEF"/>
    <n v="45"/>
    <n v="61"/>
    <n v="16"/>
  </r>
  <r>
    <x v="70"/>
    <x v="682"/>
    <x v="3"/>
    <x v="1218"/>
    <n v="1.4502040380432932E-4"/>
    <n v="32"/>
    <n v="27.45"/>
    <n v="4.5500000000000007"/>
    <n v="1.8200000000000003"/>
    <n v="2.7300000000000004"/>
    <x v="37"/>
    <n v="9.9453551912568328E-2"/>
    <x v="37"/>
    <n v="0.14218750000000002"/>
    <n v="6.032967032967032"/>
    <n v="0.85781249999999998"/>
    <n v="7.251519540978508E-5"/>
    <x v="7"/>
    <x v="3"/>
    <s v="Retail"/>
    <s v="STKANSON"/>
    <n v="45"/>
    <n v="61"/>
    <n v="16"/>
  </r>
  <r>
    <x v="70"/>
    <x v="224"/>
    <x v="3"/>
    <x v="1219"/>
    <n v="9.516963999659112E-5"/>
    <n v="21"/>
    <n v="17.62"/>
    <n v="3.379999999999999"/>
    <n v="1.3519999999999996"/>
    <n v="2.0279999999999996"/>
    <x v="41"/>
    <n v="0.11509648127128261"/>
    <x v="18"/>
    <n v="0.1609523809523809"/>
    <n v="5.2130177514792919"/>
    <n v="0.83904761904761904"/>
    <n v="5.3868430875840324E-5"/>
    <x v="5"/>
    <x v="3"/>
    <s v="Retail"/>
    <s v="STKANSON"/>
    <n v="45"/>
    <n v="61"/>
    <n v="16"/>
  </r>
  <r>
    <x v="70"/>
    <x v="199"/>
    <x v="0"/>
    <x v="1220"/>
    <n v="1.1329719047213228E-4"/>
    <n v="25"/>
    <n v="15"/>
    <n v="10"/>
    <n v="4"/>
    <n v="6"/>
    <x v="5"/>
    <n v="0.4"/>
    <x v="50"/>
    <n v="0.4"/>
    <n v="1.5"/>
    <n v="0.6"/>
    <n v="1.5937405584568148E-4"/>
    <x v="1"/>
    <x v="0"/>
    <s v="Retail"/>
    <s v="STKEVON"/>
    <n v="45"/>
    <n v="61"/>
    <n v="16"/>
  </r>
  <r>
    <x v="70"/>
    <x v="688"/>
    <x v="0"/>
    <x v="1221"/>
    <n v="2.7191325713311748E-5"/>
    <n v="6"/>
    <n v="1"/>
    <n v="5"/>
    <n v="2"/>
    <n v="3"/>
    <x v="389"/>
    <n v="3"/>
    <x v="10"/>
    <n v="0.83333333333333337"/>
    <n v="0.2"/>
    <n v="0.16666666666666666"/>
    <n v="7.9687027922840741E-5"/>
    <x v="0"/>
    <x v="0"/>
    <s v="Retail"/>
    <s v="STKYOSEF"/>
    <n v="45"/>
    <n v="61"/>
    <n v="16"/>
  </r>
  <r>
    <x v="70"/>
    <x v="665"/>
    <x v="0"/>
    <x v="1222"/>
    <n v="4.0786988569967625E-5"/>
    <n v="9"/>
    <n v="2"/>
    <n v="7"/>
    <n v="2.8000000000000003"/>
    <n v="4.1999999999999993"/>
    <x v="8"/>
    <n v="2.0999999999999996"/>
    <x v="12"/>
    <n v="0.77777777777777779"/>
    <n v="0.2857142857142857"/>
    <n v="0.22222222222222221"/>
    <n v="1.1156183909197704E-4"/>
    <x v="0"/>
    <x v="0"/>
    <s v="Retail"/>
    <s v="STKEVON"/>
    <n v="45"/>
    <n v="61"/>
    <n v="16"/>
  </r>
  <r>
    <x v="70"/>
    <x v="496"/>
    <x v="3"/>
    <x v="1223"/>
    <n v="2.1753060570649398E-4"/>
    <n v="48"/>
    <n v="26.239999999999995"/>
    <n v="21.760000000000005"/>
    <n v="8.7040000000000024"/>
    <n v="13.056000000000003"/>
    <x v="390"/>
    <n v="0.49756097560975632"/>
    <x v="270"/>
    <n v="0.45333333333333342"/>
    <n v="1.205882352941176"/>
    <n v="0.54666666666666652"/>
    <n v="3.4679794552020297E-4"/>
    <x v="5"/>
    <x v="3"/>
    <s v="Retail"/>
    <s v="STKEVON"/>
    <n v="45"/>
    <n v="61"/>
    <n v="16"/>
  </r>
  <r>
    <x v="70"/>
    <x v="689"/>
    <x v="2"/>
    <x v="1224"/>
    <n v="3.1723213332197041E-4"/>
    <n v="70"/>
    <n v="28.739999999999995"/>
    <n v="41.260000000000005"/>
    <n v="16.504000000000001"/>
    <n v="24.756000000000004"/>
    <x v="391"/>
    <n v="0.86137787056367465"/>
    <x v="271"/>
    <n v="0.58942857142857152"/>
    <n v="0.69655841008240404"/>
    <n v="0.41057142857142848"/>
    <n v="6.5757735441928191E-4"/>
    <x v="3"/>
    <x v="2"/>
    <s v="Retail"/>
    <s v="STKYOSEF"/>
    <n v="45"/>
    <n v="61"/>
    <n v="16"/>
  </r>
  <r>
    <x v="70"/>
    <x v="364"/>
    <x v="3"/>
    <x v="1225"/>
    <n v="2.5378570665757634E-4"/>
    <n v="56"/>
    <n v="28"/>
    <n v="28"/>
    <n v="11.200000000000001"/>
    <n v="16.799999999999997"/>
    <x v="57"/>
    <n v="0.59999999999999987"/>
    <x v="197"/>
    <n v="0.5"/>
    <n v="1"/>
    <n v="0.5"/>
    <n v="4.4624735636790815E-4"/>
    <x v="4"/>
    <x v="3"/>
    <s v="Retail"/>
    <s v="STKEVON"/>
    <n v="45"/>
    <n v="61"/>
    <n v="16"/>
  </r>
  <r>
    <x v="71"/>
    <x v="690"/>
    <x v="4"/>
    <x v="1226"/>
    <n v="5.8914539045508791E-3"/>
    <n v="1300"/>
    <n v="1102"/>
    <n v="198"/>
    <n v="79.2"/>
    <n v="118.8"/>
    <x v="392"/>
    <n v="0.10780399274047187"/>
    <x v="272"/>
    <n v="0.15230769230769231"/>
    <n v="5.5656565656565657"/>
    <n v="0.84769230769230774"/>
    <n v="3.1556063057444931E-3"/>
    <x v="1"/>
    <x v="4"/>
    <s v="Retail"/>
    <s v="STKANSON"/>
    <n v="54"/>
    <n v="66"/>
    <n v="12"/>
  </r>
  <r>
    <x v="71"/>
    <x v="303"/>
    <x v="2"/>
    <x v="1227"/>
    <n v="3.8521044760524977E-4"/>
    <n v="85"/>
    <n v="40"/>
    <n v="45"/>
    <n v="18"/>
    <n v="27"/>
    <x v="165"/>
    <n v="0.67500000000000004"/>
    <x v="114"/>
    <n v="0.52941176470588236"/>
    <n v="0.88888888888888884"/>
    <n v="0.47058823529411764"/>
    <n v="7.1718325130556667E-4"/>
    <x v="1"/>
    <x v="2"/>
    <s v="Retail"/>
    <s v="STKEVON"/>
    <n v="54"/>
    <n v="66"/>
    <n v="12"/>
  </r>
  <r>
    <x v="71"/>
    <x v="691"/>
    <x v="4"/>
    <x v="1228"/>
    <n v="4.3052932379410271E-3"/>
    <n v="950"/>
    <n v="804"/>
    <n v="146"/>
    <n v="58.400000000000006"/>
    <n v="87.6"/>
    <x v="393"/>
    <n v="0.108955223880597"/>
    <x v="81"/>
    <n v="0.15368421052631578"/>
    <n v="5.506849315068493"/>
    <n v="0.84631578947368424"/>
    <n v="2.3268612153469494E-3"/>
    <x v="1"/>
    <x v="4"/>
    <s v="Retail"/>
    <s v="STKWAN"/>
    <n v="54"/>
    <n v="66"/>
    <n v="12"/>
  </r>
  <r>
    <x v="71"/>
    <x v="544"/>
    <x v="3"/>
    <x v="1229"/>
    <n v="3.9880611046190566E-4"/>
    <n v="88"/>
    <n v="74.52"/>
    <n v="13.480000000000004"/>
    <n v="5.3920000000000021"/>
    <n v="8.088000000000001"/>
    <x v="225"/>
    <n v="0.10853462157809986"/>
    <x v="173"/>
    <n v="0.15318181818181822"/>
    <n v="5.5281899109792265"/>
    <n v="0.8468181818181818"/>
    <n v="2.1483622727997871E-4"/>
    <x v="5"/>
    <x v="3"/>
    <s v="Retail"/>
    <s v="STKEVON"/>
    <n v="54"/>
    <n v="66"/>
    <n v="12"/>
  </r>
  <r>
    <x v="71"/>
    <x v="364"/>
    <x v="3"/>
    <x v="1230"/>
    <n v="2.5378570665757634E-4"/>
    <n v="56"/>
    <n v="47.175000000000004"/>
    <n v="8.8249999999999957"/>
    <n v="3.5299999999999985"/>
    <n v="5.2949999999999973"/>
    <x v="106"/>
    <n v="0.11224165341812394"/>
    <x v="94"/>
    <n v="0.15758928571428563"/>
    <n v="5.3456090651558101"/>
    <n v="0.84241071428571435"/>
    <n v="1.4064760428381383E-4"/>
    <x v="4"/>
    <x v="3"/>
    <s v="Retail"/>
    <s v="STKANSON"/>
    <n v="54"/>
    <n v="66"/>
    <n v="12"/>
  </r>
  <r>
    <x v="71"/>
    <x v="623"/>
    <x v="3"/>
    <x v="1231"/>
    <n v="1.0423341523436171E-4"/>
    <n v="23"/>
    <n v="18.62"/>
    <n v="4.379999999999999"/>
    <n v="1.7519999999999998"/>
    <n v="2.6279999999999992"/>
    <x v="394"/>
    <n v="0.14113856068743283"/>
    <x v="8"/>
    <n v="0.19043478260869562"/>
    <n v="4.2511415525114167"/>
    <n v="0.80956521739130438"/>
    <n v="6.9805836460408479E-5"/>
    <x v="5"/>
    <x v="3"/>
    <s v="Retail"/>
    <s v="STKANSON"/>
    <n v="54"/>
    <n v="66"/>
    <n v="12"/>
  </r>
  <r>
    <x v="71"/>
    <x v="4"/>
    <x v="2"/>
    <x v="1232"/>
    <n v="3.8521044760524977E-4"/>
    <n v="85"/>
    <n v="35"/>
    <n v="50"/>
    <n v="20"/>
    <n v="30"/>
    <x v="395"/>
    <n v="0.8571428571428571"/>
    <x v="9"/>
    <n v="0.58823529411764708"/>
    <n v="0.7"/>
    <n v="0.41176470588235292"/>
    <n v="7.9687027922840741E-4"/>
    <x v="3"/>
    <x v="2"/>
    <s v="Retail"/>
    <s v="STKYOSEF"/>
    <n v="54"/>
    <n v="66"/>
    <n v="12"/>
  </r>
  <r>
    <x v="71"/>
    <x v="685"/>
    <x v="3"/>
    <x v="1233"/>
    <n v="8.3839920949377897E-5"/>
    <n v="18.5"/>
    <n v="16"/>
    <n v="2.5"/>
    <n v="1"/>
    <n v="1.5"/>
    <x v="109"/>
    <n v="9.375E-2"/>
    <x v="97"/>
    <n v="0.13513513513513514"/>
    <n v="6.4"/>
    <n v="0.86486486486486491"/>
    <n v="3.9843513961420371E-5"/>
    <x v="4"/>
    <x v="3"/>
    <s v="Retail"/>
    <s v="STKANSON"/>
    <n v="54"/>
    <n v="66"/>
    <n v="12"/>
  </r>
  <r>
    <x v="71"/>
    <x v="426"/>
    <x v="2"/>
    <x v="1234"/>
    <n v="6.3446426664394082E-4"/>
    <n v="140"/>
    <n v="40"/>
    <n v="100"/>
    <n v="40"/>
    <n v="60"/>
    <x v="10"/>
    <n v="1.5"/>
    <x v="33"/>
    <n v="0.7142857142857143"/>
    <n v="0.4"/>
    <n v="0.2857142857142857"/>
    <n v="1.5937405584568148E-3"/>
    <x v="1"/>
    <x v="2"/>
    <s v="Retail"/>
    <s v="STKEVON"/>
    <n v="54"/>
    <n v="66"/>
    <n v="12"/>
  </r>
  <r>
    <x v="71"/>
    <x v="692"/>
    <x v="0"/>
    <x v="1235"/>
    <n v="2.2659438094426456E-5"/>
    <n v="5"/>
    <n v="2"/>
    <n v="3"/>
    <n v="1.2000000000000002"/>
    <n v="1.7999999999999998"/>
    <x v="2"/>
    <n v="0.89999999999999991"/>
    <x v="36"/>
    <n v="0.6"/>
    <n v="0.66666666666666663"/>
    <n v="0.4"/>
    <n v="4.7812216753704445E-5"/>
    <x v="3"/>
    <x v="0"/>
    <s v="Retail"/>
    <s v="STKYOSEF"/>
    <n v="54"/>
    <n v="66"/>
    <n v="12"/>
  </r>
  <r>
    <x v="71"/>
    <x v="637"/>
    <x v="3"/>
    <x v="1236"/>
    <n v="1.4502040380432932E-4"/>
    <n v="32"/>
    <n v="28.8"/>
    <n v="3.1999999999999993"/>
    <n v="1.2799999999999998"/>
    <n v="1.9199999999999995"/>
    <x v="385"/>
    <n v="6.6666666666666652E-2"/>
    <x v="268"/>
    <n v="9.9999999999999978E-2"/>
    <n v="9.0000000000000018"/>
    <n v="0.9"/>
    <n v="5.0999697870618062E-5"/>
    <x v="9"/>
    <x v="3"/>
    <s v="Retail"/>
    <s v="STKANSON"/>
    <n v="54"/>
    <n v="66"/>
    <n v="12"/>
  </r>
  <r>
    <x v="71"/>
    <x v="152"/>
    <x v="6"/>
    <x v="1237"/>
    <n v="8.1573977139935249E-4"/>
    <n v="180"/>
    <n v="140"/>
    <n v="40"/>
    <n v="16"/>
    <n v="24"/>
    <x v="396"/>
    <n v="0.17142857142857143"/>
    <x v="72"/>
    <n v="0.22222222222222221"/>
    <n v="3.5"/>
    <n v="0.77777777777777779"/>
    <n v="6.3749622338272593E-4"/>
    <x v="8"/>
    <x v="6"/>
    <s v="Retail"/>
    <s v="STKANSON"/>
    <n v="54"/>
    <n v="66"/>
    <n v="12"/>
  </r>
  <r>
    <x v="71"/>
    <x v="502"/>
    <x v="3"/>
    <x v="1238"/>
    <n v="9.516963999659112E-5"/>
    <n v="21"/>
    <n v="17.62"/>
    <n v="3.379999999999999"/>
    <n v="1.3519999999999996"/>
    <n v="2.0279999999999996"/>
    <x v="41"/>
    <n v="0.11509648127128261"/>
    <x v="18"/>
    <n v="0.1609523809523809"/>
    <n v="5.2130177514792919"/>
    <n v="0.83904761904761904"/>
    <n v="5.3868430875840324E-5"/>
    <x v="5"/>
    <x v="3"/>
    <s v="Retail"/>
    <s v="STKEVON"/>
    <n v="54"/>
    <n v="66"/>
    <n v="12"/>
  </r>
  <r>
    <x v="71"/>
    <x v="693"/>
    <x v="1"/>
    <x v="1239"/>
    <n v="9.0637752377705825E-5"/>
    <n v="20"/>
    <n v="13"/>
    <n v="7"/>
    <n v="2.8000000000000003"/>
    <n v="4.1999999999999993"/>
    <x v="243"/>
    <n v="0.32307692307692304"/>
    <x v="12"/>
    <n v="0.35"/>
    <n v="1.8571428571428572"/>
    <n v="0.65"/>
    <n v="1.1156183909197704E-4"/>
    <x v="2"/>
    <x v="1"/>
    <s v="Retail"/>
    <s v="STKYOSEF"/>
    <n v="54"/>
    <n v="66"/>
    <n v="12"/>
  </r>
  <r>
    <x v="71"/>
    <x v="547"/>
    <x v="1"/>
    <x v="1240"/>
    <n v="4.5318876188852913E-5"/>
    <n v="10"/>
    <n v="0"/>
    <n v="10"/>
    <n v="4"/>
    <n v="6"/>
    <x v="3"/>
    <e v="#DIV/0!"/>
    <x v="50"/>
    <n v="1"/>
    <n v="0"/>
    <n v="0"/>
    <n v="1.5937405584568148E-4"/>
    <x v="2"/>
    <x v="1"/>
    <s v="Retail"/>
    <s v="STKEVON"/>
    <n v="54"/>
    <n v="66"/>
    <n v="12"/>
  </r>
  <r>
    <x v="71"/>
    <x v="648"/>
    <x v="3"/>
    <x v="1241"/>
    <n v="1.586160666609852E-4"/>
    <n v="35"/>
    <n v="15"/>
    <n v="20"/>
    <n v="8"/>
    <n v="12"/>
    <x v="121"/>
    <n v="0.8"/>
    <x v="0"/>
    <n v="0.5714285714285714"/>
    <n v="0.75"/>
    <n v="0.42857142857142855"/>
    <n v="3.1874811169136296E-4"/>
    <x v="5"/>
    <x v="3"/>
    <s v="Retail"/>
    <s v="STKEVON"/>
    <n v="54"/>
    <n v="66"/>
    <n v="12"/>
  </r>
  <r>
    <x v="71"/>
    <x v="637"/>
    <x v="3"/>
    <x v="1242"/>
    <n v="1.4502040380432932E-4"/>
    <n v="32"/>
    <n v="28.8"/>
    <n v="3.1999999999999993"/>
    <n v="1.2799999999999998"/>
    <n v="1.9199999999999995"/>
    <x v="385"/>
    <n v="6.6666666666666652E-2"/>
    <x v="268"/>
    <n v="9.9999999999999978E-2"/>
    <n v="9.0000000000000018"/>
    <n v="0.9"/>
    <n v="5.0999697870618062E-5"/>
    <x v="9"/>
    <x v="3"/>
    <s v="Retail"/>
    <s v="STKYOSEF"/>
    <n v="54"/>
    <n v="66"/>
    <n v="12"/>
  </r>
  <r>
    <x v="71"/>
    <x v="694"/>
    <x v="0"/>
    <x v="1243"/>
    <n v="6.7978314283279379E-5"/>
    <n v="15"/>
    <n v="3.75"/>
    <n v="11.25"/>
    <n v="4.5"/>
    <n v="6.75"/>
    <x v="64"/>
    <n v="1.8"/>
    <x v="273"/>
    <n v="0.75"/>
    <n v="0.33333333333333331"/>
    <n v="0.25"/>
    <n v="1.7929581282639167E-4"/>
    <x v="0"/>
    <x v="0"/>
    <s v="Retail"/>
    <s v="STKEVON"/>
    <n v="54"/>
    <n v="66"/>
    <n v="12"/>
  </r>
  <r>
    <x v="71"/>
    <x v="294"/>
    <x v="0"/>
    <x v="1244"/>
    <n v="5.4382651426623495E-5"/>
    <n v="12"/>
    <n v="3"/>
    <n v="9"/>
    <n v="3.6"/>
    <n v="5.4"/>
    <x v="64"/>
    <n v="1.8"/>
    <x v="2"/>
    <n v="0.75"/>
    <n v="0.33333333333333331"/>
    <n v="0.25"/>
    <n v="1.4343665026111333E-4"/>
    <x v="13"/>
    <x v="0"/>
    <s v="Retail"/>
    <s v="STKANSON"/>
    <n v="54"/>
    <n v="66"/>
    <n v="12"/>
  </r>
  <r>
    <x v="71"/>
    <x v="695"/>
    <x v="0"/>
    <x v="1245"/>
    <n v="9.0637752377705825E-5"/>
    <n v="20"/>
    <n v="5"/>
    <n v="15"/>
    <n v="6"/>
    <n v="9"/>
    <x v="64"/>
    <n v="1.8"/>
    <x v="11"/>
    <n v="0.75"/>
    <n v="0.33333333333333331"/>
    <n v="0.25"/>
    <n v="2.3906108376852222E-4"/>
    <x v="13"/>
    <x v="0"/>
    <s v="Retail"/>
    <s v="STKEVON"/>
    <n v="54"/>
    <n v="66"/>
    <n v="12"/>
  </r>
  <r>
    <x v="71"/>
    <x v="696"/>
    <x v="3"/>
    <x v="1246"/>
    <n v="8.6105864758820544E-5"/>
    <n v="19"/>
    <n v="14.100000000000001"/>
    <n v="4.8999999999999986"/>
    <n v="1.9599999999999995"/>
    <n v="2.9399999999999991"/>
    <x v="397"/>
    <n v="0.20851063829787225"/>
    <x v="274"/>
    <n v="0.25789473684210518"/>
    <n v="2.8775510204081645"/>
    <n v="0.74210526315789482"/>
    <n v="7.8093287364383902E-5"/>
    <x v="5"/>
    <x v="3"/>
    <s v="Retail"/>
    <s v="STKEVON"/>
    <n v="54"/>
    <n v="66"/>
    <n v="12"/>
  </r>
  <r>
    <x v="71"/>
    <x v="642"/>
    <x v="3"/>
    <x v="1247"/>
    <n v="3.3989157141639688E-4"/>
    <n v="75"/>
    <n v="68.63"/>
    <n v="6.3700000000000045"/>
    <n v="2.5480000000000018"/>
    <n v="3.8220000000000027"/>
    <x v="398"/>
    <n v="5.5689931516829418E-2"/>
    <x v="275"/>
    <n v="8.4933333333333388E-2"/>
    <n v="10.773940345368908"/>
    <n v="0.91506666666666658"/>
    <n v="1.0152127357369917E-4"/>
    <x v="7"/>
    <x v="3"/>
    <s v="Retail"/>
    <s v="STKEVON"/>
    <n v="54"/>
    <n v="66"/>
    <n v="12"/>
  </r>
  <r>
    <x v="71"/>
    <x v="697"/>
    <x v="5"/>
    <x v="1248"/>
    <n v="8.1573977139935249E-4"/>
    <n v="180"/>
    <n v="110"/>
    <n v="70"/>
    <n v="28"/>
    <n v="42"/>
    <x v="291"/>
    <n v="0.38181818181818183"/>
    <x v="46"/>
    <n v="0.3888888888888889"/>
    <n v="1.5714285714285714"/>
    <n v="0.61111111111111116"/>
    <n v="1.1156183909197704E-3"/>
    <x v="1"/>
    <x v="5"/>
    <s v="Retail"/>
    <s v="STKEVON"/>
    <n v="54"/>
    <n v="66"/>
    <n v="12"/>
  </r>
  <r>
    <x v="71"/>
    <x v="303"/>
    <x v="2"/>
    <x v="1249"/>
    <n v="3.8521044760524977E-4"/>
    <n v="85"/>
    <n v="40"/>
    <n v="45"/>
    <n v="18"/>
    <n v="27"/>
    <x v="165"/>
    <n v="0.67500000000000004"/>
    <x v="114"/>
    <n v="0.52941176470588236"/>
    <n v="0.88888888888888884"/>
    <n v="0.47058823529411764"/>
    <n v="7.1718325130556667E-4"/>
    <x v="3"/>
    <x v="2"/>
    <s v="Retail"/>
    <s v="STKEVON"/>
    <n v="54"/>
    <n v="66"/>
    <n v="12"/>
  </r>
  <r>
    <x v="72"/>
    <x v="613"/>
    <x v="3"/>
    <x v="1250"/>
    <n v="3.9880611046190566E-4"/>
    <n v="88"/>
    <n v="74.924999999999997"/>
    <n v="13.075000000000003"/>
    <n v="5.2300000000000013"/>
    <n v="7.8450000000000015"/>
    <x v="399"/>
    <n v="0.10470470470470473"/>
    <x v="276"/>
    <n v="0.14857954545454549"/>
    <n v="5.7304015296367101"/>
    <n v="0.85142045454545456"/>
    <n v="2.0838157801822857E-4"/>
    <x v="4"/>
    <x v="3"/>
    <s v="Retail"/>
    <s v="STKANSON"/>
    <n v="52"/>
    <n v="70"/>
    <n v="18"/>
  </r>
  <r>
    <x v="72"/>
    <x v="698"/>
    <x v="3"/>
    <x v="1251"/>
    <n v="1.4502040380432932E-4"/>
    <n v="32"/>
    <n v="28.8"/>
    <n v="3.1999999999999993"/>
    <n v="1.2799999999999998"/>
    <n v="1.9199999999999995"/>
    <x v="385"/>
    <n v="6.6666666666666652E-2"/>
    <x v="268"/>
    <n v="9.9999999999999978E-2"/>
    <n v="9.0000000000000018"/>
    <n v="0.9"/>
    <n v="5.0999697870618062E-5"/>
    <x v="9"/>
    <x v="3"/>
    <s v="Retail"/>
    <s v="STKEVON"/>
    <n v="52"/>
    <n v="70"/>
    <n v="18"/>
  </r>
  <r>
    <x v="72"/>
    <x v="699"/>
    <x v="3"/>
    <x v="1252"/>
    <n v="2.2659438094426457E-4"/>
    <n v="50"/>
    <n v="20"/>
    <n v="30"/>
    <n v="12"/>
    <n v="18"/>
    <x v="2"/>
    <n v="0.9"/>
    <x v="53"/>
    <n v="0.6"/>
    <n v="0.66666666666666663"/>
    <n v="0.4"/>
    <n v="4.7812216753704445E-4"/>
    <x v="1"/>
    <x v="3"/>
    <s v="Retail"/>
    <s v="STKYOSEF"/>
    <n v="52"/>
    <n v="70"/>
    <n v="18"/>
  </r>
  <r>
    <x v="72"/>
    <x v="700"/>
    <x v="3"/>
    <x v="1253"/>
    <n v="9.9701527615476417E-4"/>
    <n v="220"/>
    <n v="187.69000000000005"/>
    <n v="32.309999999999945"/>
    <n v="12.923999999999978"/>
    <n v="19.385999999999967"/>
    <x v="400"/>
    <n v="0.10328733550002643"/>
    <x v="277"/>
    <n v="0.14686363636363611"/>
    <n v="5.8090374497059845"/>
    <n v="0.85313636363636391"/>
    <n v="5.1493757443739601E-4"/>
    <x v="5"/>
    <x v="3"/>
    <s v="Retail"/>
    <s v="STKANSON"/>
    <n v="52"/>
    <n v="70"/>
    <n v="18"/>
  </r>
  <r>
    <x v="72"/>
    <x v="701"/>
    <x v="3"/>
    <x v="1254"/>
    <n v="1.6767984189875579E-4"/>
    <n v="37"/>
    <n v="31.5"/>
    <n v="5.5"/>
    <n v="2.2000000000000002"/>
    <n v="3.3"/>
    <x v="401"/>
    <n v="0.10476190476190475"/>
    <x v="278"/>
    <n v="0.14864864864864866"/>
    <n v="5.7272727272727275"/>
    <n v="0.85135135135135132"/>
    <n v="8.7655730715124815E-5"/>
    <x v="12"/>
    <x v="3"/>
    <s v="Retail"/>
    <s v="STKANSON"/>
    <n v="52"/>
    <n v="70"/>
    <n v="18"/>
  </r>
  <r>
    <x v="72"/>
    <x v="1"/>
    <x v="3"/>
    <x v="1255"/>
    <n v="4.5318876188852913E-5"/>
    <n v="10"/>
    <n v="2"/>
    <n v="8"/>
    <n v="3.2"/>
    <n v="4.8"/>
    <x v="0"/>
    <n v="2.4"/>
    <x v="48"/>
    <n v="0.8"/>
    <n v="0.25"/>
    <n v="0.2"/>
    <n v="1.2749924467654519E-4"/>
    <x v="0"/>
    <x v="3"/>
    <s v="Retail"/>
    <s v="STKEVON"/>
    <n v="52"/>
    <n v="70"/>
    <n v="18"/>
  </r>
  <r>
    <x v="72"/>
    <x v="502"/>
    <x v="3"/>
    <x v="1256"/>
    <n v="9.516963999659112E-5"/>
    <n v="21"/>
    <n v="10.120000000000001"/>
    <n v="10.879999999999999"/>
    <n v="4.3519999999999994"/>
    <n v="6.5279999999999996"/>
    <x v="169"/>
    <n v="0.64505928853754935"/>
    <x v="146"/>
    <n v="0.51809523809523805"/>
    <n v="0.93014705882352955"/>
    <n v="0.48190476190476195"/>
    <n v="1.7339897276010143E-4"/>
    <x v="5"/>
    <x v="3"/>
    <s v="Retail"/>
    <s v="STKYOSEF"/>
    <n v="52"/>
    <n v="70"/>
    <n v="18"/>
  </r>
  <r>
    <x v="72"/>
    <x v="702"/>
    <x v="3"/>
    <x v="1257"/>
    <n v="7.9308033330492602E-3"/>
    <n v="1750"/>
    <n v="1523.1612500000001"/>
    <n v="226.83874999999989"/>
    <n v="90.735499999999959"/>
    <n v="136.10324999999995"/>
    <x v="402"/>
    <n v="8.935577241083302E-2"/>
    <x v="279"/>
    <n v="0.1296221428571428"/>
    <n v="6.7147312793779763"/>
    <n v="0.8703778571428572"/>
    <n v="3.6152211610464562E-3"/>
    <x v="1"/>
    <x v="3"/>
    <s v="Retail"/>
    <s v="STKEVON"/>
    <n v="52"/>
    <n v="70"/>
    <n v="18"/>
  </r>
  <r>
    <x v="72"/>
    <x v="703"/>
    <x v="3"/>
    <x v="1258"/>
    <n v="7.9308033330492602E-3"/>
    <n v="1750"/>
    <n v="1523.1612500000001"/>
    <n v="226.83874999999989"/>
    <n v="90.735499999999959"/>
    <n v="136.10324999999995"/>
    <x v="402"/>
    <n v="8.935577241083302E-2"/>
    <x v="279"/>
    <n v="0.1296221428571428"/>
    <n v="6.7147312793779763"/>
    <n v="0.8703778571428572"/>
    <n v="3.6152211610464562E-3"/>
    <x v="1"/>
    <x v="3"/>
    <s v="Retail"/>
    <s v="STKEVON"/>
    <n v="52"/>
    <n v="70"/>
    <n v="18"/>
  </r>
  <r>
    <x v="72"/>
    <x v="704"/>
    <x v="1"/>
    <x v="1259"/>
    <n v="4.5318876188852913E-5"/>
    <n v="10"/>
    <n v="0"/>
    <n v="10"/>
    <n v="4"/>
    <n v="6"/>
    <x v="3"/>
    <e v="#DIV/0!"/>
    <x v="50"/>
    <n v="1"/>
    <n v="0"/>
    <n v="0"/>
    <n v="1.5937405584568148E-4"/>
    <x v="2"/>
    <x v="1"/>
    <s v="Retail"/>
    <s v="STKYOSEF"/>
    <n v="52"/>
    <n v="70"/>
    <n v="18"/>
  </r>
  <r>
    <x v="72"/>
    <x v="676"/>
    <x v="3"/>
    <x v="1260"/>
    <n v="1.9033927999318224E-4"/>
    <n v="42"/>
    <n v="30.67"/>
    <n v="11.329999999999998"/>
    <n v="4.5319999999999991"/>
    <n v="6.7979999999999992"/>
    <x v="403"/>
    <n v="0.22164982067166608"/>
    <x v="280"/>
    <n v="0.2697619047619047"/>
    <n v="2.7069726390114743"/>
    <n v="0.73023809523809524"/>
    <n v="1.8057080527315709E-4"/>
    <x v="5"/>
    <x v="3"/>
    <s v="Retail"/>
    <s v="STKEVON"/>
    <n v="52"/>
    <n v="70"/>
    <n v="18"/>
  </r>
  <r>
    <x v="72"/>
    <x v="705"/>
    <x v="5"/>
    <x v="1261"/>
    <n v="1.4955229142321461E-3"/>
    <n v="330"/>
    <n v="260"/>
    <n v="70"/>
    <n v="28"/>
    <n v="42"/>
    <x v="404"/>
    <n v="0.16153846153846155"/>
    <x v="46"/>
    <n v="0.21212121212121213"/>
    <n v="3.7142857142857144"/>
    <n v="0.78787878787878785"/>
    <n v="1.1156183909197704E-3"/>
    <x v="1"/>
    <x v="5"/>
    <s v="Retail"/>
    <s v="STKANSON"/>
    <n v="52"/>
    <n v="70"/>
    <n v="18"/>
  </r>
  <r>
    <x v="72"/>
    <x v="706"/>
    <x v="2"/>
    <x v="1262"/>
    <n v="5.4382651426623503E-4"/>
    <n v="120"/>
    <n v="70"/>
    <n v="50"/>
    <n v="20"/>
    <n v="30"/>
    <x v="114"/>
    <n v="0.42857142857142855"/>
    <x v="9"/>
    <n v="0.41666666666666669"/>
    <n v="1.4"/>
    <n v="0.58333333333333337"/>
    <n v="7.9687027922840741E-4"/>
    <x v="3"/>
    <x v="2"/>
    <s v="Retail"/>
    <s v="STKYOSEF"/>
    <n v="52"/>
    <n v="70"/>
    <n v="18"/>
  </r>
  <r>
    <x v="72"/>
    <x v="380"/>
    <x v="3"/>
    <x v="1263"/>
    <n v="2.5378570665757634E-4"/>
    <n v="56"/>
    <n v="47.175000000000004"/>
    <n v="8.8249999999999957"/>
    <n v="3.5299999999999985"/>
    <n v="5.2949999999999973"/>
    <x v="106"/>
    <n v="0.11224165341812394"/>
    <x v="94"/>
    <n v="0.15758928571428563"/>
    <n v="5.3456090651558101"/>
    <n v="0.84241071428571435"/>
    <n v="1.4064760428381383E-4"/>
    <x v="4"/>
    <x v="3"/>
    <s v="Retail"/>
    <s v="STKANSON"/>
    <n v="52"/>
    <n v="70"/>
    <n v="18"/>
  </r>
  <r>
    <x v="72"/>
    <x v="707"/>
    <x v="0"/>
    <x v="1264"/>
    <n v="5.4382651426623495E-5"/>
    <n v="12"/>
    <n v="3"/>
    <n v="9"/>
    <n v="3.6"/>
    <n v="5.4"/>
    <x v="64"/>
    <n v="1.8"/>
    <x v="2"/>
    <n v="0.75"/>
    <n v="0.33333333333333331"/>
    <n v="0.25"/>
    <n v="1.4343665026111333E-4"/>
    <x v="0"/>
    <x v="0"/>
    <s v="Retail"/>
    <s v="STKYOSEF"/>
    <n v="52"/>
    <n v="70"/>
    <n v="18"/>
  </r>
  <r>
    <x v="72"/>
    <x v="708"/>
    <x v="1"/>
    <x v="1265"/>
    <n v="9.0637752377705825E-6"/>
    <n v="2"/>
    <n v="0"/>
    <n v="2"/>
    <n v="0.8"/>
    <n v="1.2"/>
    <x v="3"/>
    <e v="#DIV/0!"/>
    <x v="66"/>
    <n v="1"/>
    <n v="0"/>
    <n v="0"/>
    <n v="3.1874811169136296E-5"/>
    <x v="2"/>
    <x v="1"/>
    <s v="Retail"/>
    <s v="STKANSON"/>
    <n v="52"/>
    <n v="70"/>
    <n v="18"/>
  </r>
  <r>
    <x v="72"/>
    <x v="547"/>
    <x v="1"/>
    <x v="1266"/>
    <n v="4.5318876188852913E-5"/>
    <n v="10"/>
    <n v="0"/>
    <n v="10"/>
    <n v="4"/>
    <n v="6"/>
    <x v="3"/>
    <e v="#DIV/0!"/>
    <x v="50"/>
    <n v="1"/>
    <n v="0"/>
    <n v="0"/>
    <n v="1.5937405584568148E-4"/>
    <x v="2"/>
    <x v="1"/>
    <s v="Retail"/>
    <s v="STKANSON"/>
    <n v="52"/>
    <n v="70"/>
    <n v="18"/>
  </r>
  <r>
    <x v="72"/>
    <x v="424"/>
    <x v="3"/>
    <x v="1267"/>
    <n v="1.4048851618544403E-4"/>
    <n v="31"/>
    <n v="28.62"/>
    <n v="2.379999999999999"/>
    <n v="0.95199999999999962"/>
    <n v="1.4279999999999995"/>
    <x v="405"/>
    <n v="4.9895178197064967E-2"/>
    <x v="24"/>
    <n v="7.6774193548387062E-2"/>
    <n v="12.025210084033619"/>
    <n v="0.9232258064516129"/>
    <n v="3.7931025291272176E-5"/>
    <x v="5"/>
    <x v="3"/>
    <s v="Retail"/>
    <s v="STKEVON"/>
    <n v="52"/>
    <n v="70"/>
    <n v="18"/>
  </r>
  <r>
    <x v="72"/>
    <x v="447"/>
    <x v="2"/>
    <x v="1268"/>
    <n v="2.2659438094426457E-4"/>
    <n v="50"/>
    <n v="20"/>
    <n v="30"/>
    <n v="12"/>
    <n v="18"/>
    <x v="2"/>
    <n v="0.9"/>
    <x v="53"/>
    <n v="0.6"/>
    <n v="0.66666666666666663"/>
    <n v="0.4"/>
    <n v="4.7812216753704445E-4"/>
    <x v="1"/>
    <x v="2"/>
    <s v="Retail"/>
    <s v="STKYOSEF"/>
    <n v="52"/>
    <n v="70"/>
    <n v="18"/>
  </r>
  <r>
    <x v="72"/>
    <x v="616"/>
    <x v="3"/>
    <x v="1269"/>
    <n v="2.0846683046872342E-4"/>
    <n v="46"/>
    <n v="38.85"/>
    <n v="7.1499999999999986"/>
    <n v="2.8599999999999994"/>
    <n v="4.2899999999999991"/>
    <x v="157"/>
    <n v="0.1104247104247104"/>
    <x v="136"/>
    <n v="0.15543478260869562"/>
    <n v="5.4335664335664351"/>
    <n v="0.84456521739130441"/>
    <n v="1.1395244992966224E-4"/>
    <x v="4"/>
    <x v="3"/>
    <s v="Retail"/>
    <s v="STKEVON"/>
    <n v="52"/>
    <n v="70"/>
    <n v="18"/>
  </r>
  <r>
    <x v="72"/>
    <x v="100"/>
    <x v="0"/>
    <x v="1270"/>
    <n v="1.8127550475541165E-5"/>
    <n v="4"/>
    <n v="2"/>
    <n v="2"/>
    <n v="0.8"/>
    <n v="1.2"/>
    <x v="57"/>
    <n v="0.6"/>
    <x v="66"/>
    <n v="0.5"/>
    <n v="1"/>
    <n v="0.5"/>
    <n v="3.1874811169136296E-5"/>
    <x v="0"/>
    <x v="0"/>
    <s v="Retail"/>
    <s v="STKEVON"/>
    <n v="52"/>
    <n v="70"/>
    <n v="18"/>
  </r>
  <r>
    <x v="72"/>
    <x v="709"/>
    <x v="1"/>
    <x v="1271"/>
    <n v="4.5318876188852913E-5"/>
    <n v="10"/>
    <n v="0"/>
    <n v="10"/>
    <n v="4"/>
    <n v="6"/>
    <x v="3"/>
    <e v="#DIV/0!"/>
    <x v="50"/>
    <n v="1"/>
    <n v="0"/>
    <n v="0"/>
    <n v="1.5937405584568148E-4"/>
    <x v="2"/>
    <x v="1"/>
    <s v="Retail"/>
    <s v="STKYOSEF"/>
    <n v="52"/>
    <n v="70"/>
    <n v="18"/>
  </r>
  <r>
    <x v="72"/>
    <x v="710"/>
    <x v="0"/>
    <x v="1272"/>
    <n v="4.5318876188852913E-5"/>
    <n v="10"/>
    <n v="2"/>
    <n v="8"/>
    <n v="3.2"/>
    <n v="4.8"/>
    <x v="0"/>
    <n v="2.4"/>
    <x v="48"/>
    <n v="0.8"/>
    <n v="0.25"/>
    <n v="0.2"/>
    <n v="1.2749924467654519E-4"/>
    <x v="0"/>
    <x v="0"/>
    <s v="Retail"/>
    <s v="STKEVON"/>
    <n v="52"/>
    <n v="70"/>
    <n v="18"/>
  </r>
  <r>
    <x v="72"/>
    <x v="497"/>
    <x v="0"/>
    <x v="1273"/>
    <n v="3.625510095108233E-5"/>
    <n v="8"/>
    <n v="2"/>
    <n v="6"/>
    <n v="2.4000000000000004"/>
    <n v="3.5999999999999996"/>
    <x v="64"/>
    <n v="1.7999999999999998"/>
    <x v="116"/>
    <n v="0.75"/>
    <n v="0.33333333333333331"/>
    <n v="0.25"/>
    <n v="9.5624433507408889E-5"/>
    <x v="0"/>
    <x v="0"/>
    <s v="Retail"/>
    <s v="STKANSON"/>
    <n v="52"/>
    <n v="70"/>
    <n v="18"/>
  </r>
  <r>
    <x v="72"/>
    <x v="711"/>
    <x v="3"/>
    <x v="1274"/>
    <n v="1.1782907809101758E-4"/>
    <n v="26"/>
    <n v="7.740000000000002"/>
    <n v="18.259999999999998"/>
    <n v="7.3039999999999994"/>
    <n v="10.956"/>
    <x v="406"/>
    <n v="1.4155038759689917"/>
    <x v="281"/>
    <n v="0.70230769230769219"/>
    <n v="0.42387732749178547"/>
    <n v="0.29769230769230776"/>
    <n v="2.9101702597421434E-4"/>
    <x v="5"/>
    <x v="3"/>
    <s v="Retail"/>
    <s v="STKANSON"/>
    <n v="52"/>
    <n v="70"/>
    <n v="18"/>
  </r>
  <r>
    <x v="73"/>
    <x v="712"/>
    <x v="0"/>
    <x v="1275"/>
    <n v="1.3595662856655876E-4"/>
    <n v="30"/>
    <n v="20"/>
    <n v="10"/>
    <n v="4"/>
    <n v="6"/>
    <x v="73"/>
    <n v="0.3"/>
    <x v="50"/>
    <n v="0.33333333333333331"/>
    <n v="2"/>
    <n v="0.66666666666666663"/>
    <n v="1.5937405584568148E-4"/>
    <x v="3"/>
    <x v="0"/>
    <s v="Retail"/>
    <s v="STKEVON"/>
    <n v="57"/>
    <n v="70"/>
    <n v="13"/>
  </r>
  <r>
    <x v="73"/>
    <x v="713"/>
    <x v="0"/>
    <x v="1276"/>
    <n v="4.5318876188852913E-5"/>
    <n v="10"/>
    <n v="2"/>
    <n v="8"/>
    <n v="3.2"/>
    <n v="4.8"/>
    <x v="0"/>
    <n v="2.4"/>
    <x v="48"/>
    <n v="0.8"/>
    <n v="0.25"/>
    <n v="0.2"/>
    <n v="1.2749924467654519E-4"/>
    <x v="0"/>
    <x v="0"/>
    <s v="Retail"/>
    <s v="STKYOSEF"/>
    <n v="57"/>
    <n v="70"/>
    <n v="13"/>
  </r>
  <r>
    <x v="73"/>
    <x v="386"/>
    <x v="3"/>
    <x v="1277"/>
    <n v="4.5318876188852914E-4"/>
    <n v="100"/>
    <n v="36"/>
    <n v="64"/>
    <n v="25.6"/>
    <n v="38.4"/>
    <x v="229"/>
    <n v="1.0666666666666667"/>
    <x v="174"/>
    <n v="0.64"/>
    <n v="0.5625"/>
    <n v="0.36"/>
    <n v="1.0199939574123615E-3"/>
    <x v="5"/>
    <x v="3"/>
    <s v="Retail"/>
    <s v="STKEVON"/>
    <n v="57"/>
    <n v="70"/>
    <n v="13"/>
  </r>
  <r>
    <x v="73"/>
    <x v="714"/>
    <x v="2"/>
    <x v="1278"/>
    <n v="7.9308033330492602E-4"/>
    <n v="175"/>
    <n v="115"/>
    <n v="60"/>
    <n v="24"/>
    <n v="36"/>
    <x v="407"/>
    <n v="0.31304347826086959"/>
    <x v="4"/>
    <n v="0.34285714285714286"/>
    <n v="1.9166666666666667"/>
    <n v="0.65714285714285714"/>
    <n v="9.5624433507408889E-4"/>
    <x v="1"/>
    <x v="2"/>
    <s v="Retail"/>
    <s v="STKANSON"/>
    <n v="57"/>
    <n v="70"/>
    <n v="13"/>
  </r>
  <r>
    <x v="73"/>
    <x v="715"/>
    <x v="3"/>
    <x v="1279"/>
    <n v="1.8127550475541165E-4"/>
    <n v="40"/>
    <n v="23.27"/>
    <n v="16.73"/>
    <n v="6.6920000000000002"/>
    <n v="10.038"/>
    <x v="408"/>
    <n v="0.43137086377309841"/>
    <x v="282"/>
    <n v="0.41825000000000001"/>
    <n v="1.3909145248057382"/>
    <n v="0.58174999999999999"/>
    <n v="2.6663279542982513E-4"/>
    <x v="12"/>
    <x v="3"/>
    <s v="Retail"/>
    <s v="STKANSON"/>
    <n v="57"/>
    <n v="70"/>
    <n v="13"/>
  </r>
  <r>
    <x v="73"/>
    <x v="716"/>
    <x v="0"/>
    <x v="1280"/>
    <n v="4.5318876188852913E-5"/>
    <n v="10"/>
    <n v="2"/>
    <n v="8"/>
    <n v="3.2"/>
    <n v="4.8"/>
    <x v="0"/>
    <n v="2.4"/>
    <x v="48"/>
    <n v="0.8"/>
    <n v="0.25"/>
    <n v="0.2"/>
    <n v="1.2749924467654519E-4"/>
    <x v="0"/>
    <x v="0"/>
    <s v="Retail"/>
    <s v="STKYOSEF"/>
    <n v="57"/>
    <n v="70"/>
    <n v="13"/>
  </r>
  <r>
    <x v="73"/>
    <x v="717"/>
    <x v="3"/>
    <x v="1281"/>
    <n v="2.5378570665757634E-4"/>
    <n v="56"/>
    <n v="47.175000000000004"/>
    <n v="8.8249999999999957"/>
    <n v="3.5299999999999985"/>
    <n v="5.2949999999999973"/>
    <x v="106"/>
    <n v="0.11224165341812394"/>
    <x v="94"/>
    <n v="0.15758928571428563"/>
    <n v="5.3456090651558101"/>
    <n v="0.84241071428571435"/>
    <n v="1.4064760428381383E-4"/>
    <x v="4"/>
    <x v="3"/>
    <s v="Retail"/>
    <s v="STKANSON"/>
    <n v="57"/>
    <n v="70"/>
    <n v="13"/>
  </r>
  <r>
    <x v="73"/>
    <x v="718"/>
    <x v="6"/>
    <x v="1282"/>
    <n v="8.1573977139935249E-4"/>
    <n v="180"/>
    <n v="122"/>
    <n v="58"/>
    <n v="23.200000000000003"/>
    <n v="34.799999999999997"/>
    <x v="409"/>
    <n v="0.28524590163934421"/>
    <x v="106"/>
    <n v="0.32222222222222224"/>
    <n v="2.103448275862069"/>
    <n v="0.67777777777777781"/>
    <n v="9.243695239049526E-4"/>
    <x v="11"/>
    <x v="6"/>
    <s v="Retail"/>
    <s v="STKYOSEF"/>
    <n v="57"/>
    <n v="70"/>
    <n v="13"/>
  </r>
  <r>
    <x v="73"/>
    <x v="219"/>
    <x v="0"/>
    <x v="1283"/>
    <n v="1.1329719047213228E-4"/>
    <n v="25"/>
    <n v="21"/>
    <n v="4"/>
    <n v="1.6"/>
    <n v="2.4"/>
    <x v="45"/>
    <n v="0.11428571428571428"/>
    <x v="21"/>
    <n v="0.16"/>
    <n v="5.25"/>
    <n v="0.84"/>
    <n v="6.3749622338272593E-5"/>
    <x v="0"/>
    <x v="0"/>
    <s v="Retail"/>
    <s v="STKANSON"/>
    <n v="57"/>
    <n v="70"/>
    <n v="13"/>
  </r>
  <r>
    <x v="73"/>
    <x v="719"/>
    <x v="0"/>
    <x v="1284"/>
    <n v="1.8127550475541165E-5"/>
    <n v="4"/>
    <n v="2"/>
    <n v="2"/>
    <n v="0.8"/>
    <n v="1.2"/>
    <x v="57"/>
    <n v="0.6"/>
    <x v="66"/>
    <n v="0.5"/>
    <n v="1"/>
    <n v="0.5"/>
    <n v="3.1874811169136296E-5"/>
    <x v="13"/>
    <x v="0"/>
    <s v="Retail"/>
    <s v="STKANSON"/>
    <n v="57"/>
    <n v="70"/>
    <n v="13"/>
  </r>
  <r>
    <x v="73"/>
    <x v="720"/>
    <x v="0"/>
    <x v="1285"/>
    <n v="2.2659438094426457E-4"/>
    <n v="50"/>
    <n v="10"/>
    <n v="40"/>
    <n v="16"/>
    <n v="24"/>
    <x v="0"/>
    <n v="2.4"/>
    <x v="72"/>
    <n v="0.8"/>
    <n v="0.25"/>
    <n v="0.2"/>
    <n v="6.3749622338272593E-4"/>
    <x v="3"/>
    <x v="0"/>
    <s v="Retail"/>
    <s v="STKANSON"/>
    <n v="57"/>
    <n v="70"/>
    <n v="13"/>
  </r>
  <r>
    <x v="73"/>
    <x v="721"/>
    <x v="2"/>
    <x v="1286"/>
    <n v="1.8127550475541165E-4"/>
    <n v="40"/>
    <n v="20"/>
    <n v="20"/>
    <n v="8"/>
    <n v="12"/>
    <x v="57"/>
    <n v="0.6"/>
    <x v="0"/>
    <n v="0.5"/>
    <n v="1"/>
    <n v="0.5"/>
    <n v="3.1874811169136296E-4"/>
    <x v="3"/>
    <x v="2"/>
    <s v="Retail"/>
    <s v="STKANSON"/>
    <n v="57"/>
    <n v="70"/>
    <n v="13"/>
  </r>
  <r>
    <x v="73"/>
    <x v="380"/>
    <x v="2"/>
    <x v="1287"/>
    <n v="2.5378570665757634E-4"/>
    <n v="56"/>
    <n v="47.175000000000004"/>
    <n v="8.8249999999999957"/>
    <n v="3.5299999999999985"/>
    <n v="5.2949999999999973"/>
    <x v="106"/>
    <n v="0.11224165341812394"/>
    <x v="94"/>
    <n v="0.15758928571428563"/>
    <n v="5.3456090651558101"/>
    <n v="0.84241071428571435"/>
    <n v="1.4064760428381383E-4"/>
    <x v="3"/>
    <x v="2"/>
    <s v="Retail"/>
    <s v="STKEVON"/>
    <n v="57"/>
    <n v="70"/>
    <n v="13"/>
  </r>
  <r>
    <x v="73"/>
    <x v="669"/>
    <x v="3"/>
    <x v="1288"/>
    <n v="5.4382651426623495E-5"/>
    <n v="12"/>
    <n v="9.4"/>
    <n v="2.5999999999999996"/>
    <n v="1.0399999999999998"/>
    <n v="1.5599999999999998"/>
    <x v="141"/>
    <n v="0.1659574468085106"/>
    <x v="124"/>
    <n v="0.21666666666666665"/>
    <n v="3.6153846153846159"/>
    <n v="0.78333333333333333"/>
    <n v="4.1437254519877176E-5"/>
    <x v="5"/>
    <x v="3"/>
    <s v="Retail"/>
    <s v="STKYOSEF"/>
    <n v="57"/>
    <n v="70"/>
    <n v="13"/>
  </r>
  <r>
    <x v="73"/>
    <x v="722"/>
    <x v="4"/>
    <x v="1289"/>
    <n v="4.3052932379410271E-3"/>
    <n v="950"/>
    <n v="829"/>
    <n v="121"/>
    <n v="48.400000000000006"/>
    <n v="72.599999999999994"/>
    <x v="410"/>
    <n v="8.7575392038600722E-2"/>
    <x v="201"/>
    <n v="0.12736842105263158"/>
    <n v="6.8512396694214877"/>
    <n v="0.87263157894736842"/>
    <n v="1.9284260757327458E-3"/>
    <x v="1"/>
    <x v="4"/>
    <s v="Retail"/>
    <s v="STKANSON"/>
    <n v="57"/>
    <n v="70"/>
    <n v="13"/>
  </r>
  <r>
    <x v="73"/>
    <x v="642"/>
    <x v="3"/>
    <x v="1290"/>
    <n v="4.3506121141298796E-4"/>
    <n v="96"/>
    <n v="86.4"/>
    <n v="9.5999999999999943"/>
    <n v="3.8399999999999981"/>
    <n v="5.7599999999999962"/>
    <x v="411"/>
    <n v="6.6666666666666624E-2"/>
    <x v="283"/>
    <n v="9.9999999999999936E-2"/>
    <n v="9.0000000000000053"/>
    <n v="0.9"/>
    <n v="1.5299909361185413E-4"/>
    <x v="7"/>
    <x v="3"/>
    <s v="Retail"/>
    <s v="STKANSON"/>
    <n v="57"/>
    <n v="70"/>
    <n v="13"/>
  </r>
  <r>
    <x v="74"/>
    <x v="384"/>
    <x v="3"/>
    <x v="1291"/>
    <n v="4.5318876188852914E-4"/>
    <n v="100"/>
    <n v="57"/>
    <n v="43"/>
    <n v="17.2"/>
    <n v="25.8"/>
    <x v="210"/>
    <n v="0.45263157894736844"/>
    <x v="165"/>
    <n v="0.43"/>
    <n v="1.3255813953488371"/>
    <n v="0.56999999999999995"/>
    <n v="6.8530844013643037E-4"/>
    <x v="9"/>
    <x v="3"/>
    <s v="Retail"/>
    <s v="STKEVON"/>
    <n v="55"/>
    <n v="68"/>
    <n v="13"/>
  </r>
  <r>
    <x v="74"/>
    <x v="615"/>
    <x v="5"/>
    <x v="1292"/>
    <n v="5.4382651426623503E-4"/>
    <n v="120"/>
    <n v="50"/>
    <n v="70"/>
    <n v="28"/>
    <n v="42"/>
    <x v="189"/>
    <n v="0.84"/>
    <x v="46"/>
    <n v="0.58333333333333337"/>
    <n v="0.7142857142857143"/>
    <n v="0.41666666666666669"/>
    <n v="1.1156183909197704E-3"/>
    <x v="1"/>
    <x v="5"/>
    <s v="Retail"/>
    <s v="STKYOSEF"/>
    <n v="55"/>
    <n v="68"/>
    <n v="13"/>
  </r>
  <r>
    <x v="74"/>
    <x v="723"/>
    <x v="0"/>
    <x v="1293"/>
    <n v="2.0393494284983812E-4"/>
    <n v="45"/>
    <n v="40"/>
    <n v="5"/>
    <n v="2"/>
    <n v="3"/>
    <x v="251"/>
    <n v="7.4999999999999997E-2"/>
    <x v="10"/>
    <n v="0.1111111111111111"/>
    <n v="8"/>
    <n v="0.88888888888888884"/>
    <n v="7.9687027922840741E-5"/>
    <x v="1"/>
    <x v="0"/>
    <s v="Retail"/>
    <s v="STKEVON"/>
    <n v="55"/>
    <n v="68"/>
    <n v="13"/>
  </r>
  <r>
    <x v="74"/>
    <x v="724"/>
    <x v="2"/>
    <x v="1294"/>
    <n v="4.5318876188852913E-5"/>
    <n v="10"/>
    <n v="0"/>
    <n v="10"/>
    <n v="4"/>
    <n v="6"/>
    <x v="3"/>
    <e v="#DIV/0!"/>
    <x v="50"/>
    <n v="1"/>
    <n v="0"/>
    <n v="0"/>
    <n v="1.5937405584568148E-4"/>
    <x v="2"/>
    <x v="2"/>
    <s v="Retail"/>
    <s v="STKEVON"/>
    <n v="55"/>
    <n v="68"/>
    <n v="13"/>
  </r>
  <r>
    <x v="74"/>
    <x v="725"/>
    <x v="0"/>
    <x v="1295"/>
    <n v="4.5318876188852913E-5"/>
    <n v="10"/>
    <n v="5"/>
    <n v="5"/>
    <n v="2"/>
    <n v="3"/>
    <x v="57"/>
    <n v="0.6"/>
    <x v="10"/>
    <n v="0.5"/>
    <n v="1"/>
    <n v="0.5"/>
    <n v="7.9687027922840741E-5"/>
    <x v="13"/>
    <x v="0"/>
    <s v="Retail"/>
    <s v="STKYOSEF"/>
    <n v="55"/>
    <n v="68"/>
    <n v="13"/>
  </r>
  <r>
    <x v="74"/>
    <x v="726"/>
    <x v="2"/>
    <x v="1296"/>
    <n v="1.8127550475541165E-4"/>
    <n v="40"/>
    <n v="20"/>
    <n v="20"/>
    <n v="8"/>
    <n v="12"/>
    <x v="57"/>
    <n v="0.6"/>
    <x v="0"/>
    <n v="0.5"/>
    <n v="1"/>
    <n v="0.5"/>
    <n v="3.1874811169136296E-4"/>
    <x v="3"/>
    <x v="2"/>
    <s v="Retail"/>
    <s v="STKEVON"/>
    <n v="55"/>
    <n v="68"/>
    <n v="13"/>
  </r>
  <r>
    <x v="74"/>
    <x v="502"/>
    <x v="3"/>
    <x v="1297"/>
    <n v="9.516963999659112E-5"/>
    <n v="21"/>
    <n v="18.62"/>
    <n v="2.379999999999999"/>
    <n v="0.95199999999999962"/>
    <n v="1.4279999999999995"/>
    <x v="193"/>
    <n v="7.6691729323308241E-2"/>
    <x v="24"/>
    <n v="0.11333333333333329"/>
    <n v="7.8235294117647092"/>
    <n v="0.88666666666666671"/>
    <n v="3.7931025291272176E-5"/>
    <x v="5"/>
    <x v="3"/>
    <s v="Retail"/>
    <s v="STKANSON"/>
    <n v="55"/>
    <n v="68"/>
    <n v="13"/>
  </r>
  <r>
    <x v="74"/>
    <x v="727"/>
    <x v="3"/>
    <x v="1298"/>
    <n v="2.3565815618203516E-4"/>
    <n v="52"/>
    <n v="45.75"/>
    <n v="6.25"/>
    <n v="2.5"/>
    <n v="3.75"/>
    <x v="152"/>
    <n v="8.1967213114754092E-2"/>
    <x v="133"/>
    <n v="0.1201923076923077"/>
    <n v="7.32"/>
    <n v="0.87980769230769229"/>
    <n v="9.9608784903550926E-5"/>
    <x v="7"/>
    <x v="3"/>
    <s v="Retail"/>
    <s v="STKYOSEF"/>
    <n v="55"/>
    <n v="68"/>
    <n v="13"/>
  </r>
  <r>
    <x v="74"/>
    <x v="345"/>
    <x v="3"/>
    <x v="1299"/>
    <n v="1.586160666609852E-4"/>
    <n v="35"/>
    <n v="31.61"/>
    <n v="3.3900000000000006"/>
    <n v="1.3560000000000003"/>
    <n v="2.0340000000000003"/>
    <x v="412"/>
    <n v="6.4346725719708966E-2"/>
    <x v="284"/>
    <n v="9.6857142857142878E-2"/>
    <n v="9.324483775811208"/>
    <n v="0.90314285714285714"/>
    <n v="5.4027804931686032E-5"/>
    <x v="5"/>
    <x v="3"/>
    <s v="Retail"/>
    <s v="STKANSON"/>
    <n v="55"/>
    <n v="68"/>
    <n v="13"/>
  </r>
  <r>
    <x v="74"/>
    <x v="728"/>
    <x v="0"/>
    <x v="1300"/>
    <n v="1.586160666609852E-4"/>
    <n v="35"/>
    <n v="15"/>
    <n v="20"/>
    <n v="8"/>
    <n v="12"/>
    <x v="121"/>
    <n v="0.8"/>
    <x v="0"/>
    <n v="0.5714285714285714"/>
    <n v="0.75"/>
    <n v="0.42857142857142855"/>
    <n v="3.1874811169136296E-4"/>
    <x v="1"/>
    <x v="0"/>
    <s v="Retail"/>
    <s v="STKANSON"/>
    <n v="55"/>
    <n v="68"/>
    <n v="13"/>
  </r>
  <r>
    <x v="74"/>
    <x v="502"/>
    <x v="3"/>
    <x v="1301"/>
    <n v="9.516963999659112E-5"/>
    <n v="21"/>
    <n v="18.62"/>
    <n v="2.379999999999999"/>
    <n v="0.95199999999999962"/>
    <n v="1.4279999999999995"/>
    <x v="193"/>
    <n v="7.6691729323308241E-2"/>
    <x v="24"/>
    <n v="0.11333333333333329"/>
    <n v="7.8235294117647092"/>
    <n v="0.88666666666666671"/>
    <n v="3.7931025291272176E-5"/>
    <x v="5"/>
    <x v="3"/>
    <s v="Retail"/>
    <s v="STKANSON"/>
    <n v="55"/>
    <n v="68"/>
    <n v="13"/>
  </r>
  <r>
    <x v="75"/>
    <x v="623"/>
    <x v="3"/>
    <x v="1302"/>
    <n v="1.1329719047213228E-4"/>
    <n v="25"/>
    <n v="22.62"/>
    <n v="2.379999999999999"/>
    <n v="0.95199999999999962"/>
    <n v="1.4279999999999995"/>
    <x v="23"/>
    <n v="6.3129973474801038E-2"/>
    <x v="24"/>
    <n v="9.5199999999999965E-2"/>
    <n v="9.5042016806722724"/>
    <n v="0.90480000000000005"/>
    <n v="3.7931025291272176E-5"/>
    <x v="5"/>
    <x v="3"/>
    <s v="Retail"/>
    <s v="STKYOSEF"/>
    <n v="54"/>
    <n v="66"/>
    <n v="12"/>
  </r>
  <r>
    <x v="75"/>
    <x v="613"/>
    <x v="3"/>
    <x v="1303"/>
    <n v="4.3506121141298796E-4"/>
    <n v="96"/>
    <n v="90"/>
    <n v="6"/>
    <n v="2.4000000000000004"/>
    <n v="3.5999999999999996"/>
    <x v="239"/>
    <n v="3.9999999999999994E-2"/>
    <x v="116"/>
    <n v="6.25E-2"/>
    <n v="15"/>
    <n v="0.9375"/>
    <n v="9.5624433507408889E-5"/>
    <x v="4"/>
    <x v="3"/>
    <s v="Retail"/>
    <s v="STKANSON"/>
    <n v="54"/>
    <n v="66"/>
    <n v="12"/>
  </r>
  <r>
    <x v="75"/>
    <x v="729"/>
    <x v="0"/>
    <x v="1304"/>
    <n v="4.5318876188852913E-5"/>
    <n v="10"/>
    <n v="2"/>
    <n v="8"/>
    <n v="3.2"/>
    <n v="4.8"/>
    <x v="0"/>
    <n v="2.4"/>
    <x v="48"/>
    <n v="0.8"/>
    <n v="0.25"/>
    <n v="0.2"/>
    <n v="1.2749924467654519E-4"/>
    <x v="0"/>
    <x v="0"/>
    <s v="Retail"/>
    <s v="STKANSON"/>
    <n v="54"/>
    <n v="66"/>
    <n v="12"/>
  </r>
  <r>
    <x v="75"/>
    <x v="730"/>
    <x v="0"/>
    <x v="1305"/>
    <n v="1.3595662856655876E-4"/>
    <n v="30"/>
    <n v="10"/>
    <n v="20"/>
    <n v="8"/>
    <n v="12"/>
    <x v="77"/>
    <n v="1.2"/>
    <x v="0"/>
    <n v="0.66666666666666663"/>
    <n v="0.5"/>
    <n v="0.33333333333333331"/>
    <n v="3.1874811169136296E-4"/>
    <x v="0"/>
    <x v="0"/>
    <s v="Retail"/>
    <s v="STKEVON"/>
    <n v="54"/>
    <n v="66"/>
    <n v="12"/>
  </r>
  <r>
    <x v="75"/>
    <x v="592"/>
    <x v="0"/>
    <x v="1306"/>
    <n v="4.5318876188852913E-5"/>
    <n v="10"/>
    <n v="3"/>
    <n v="7"/>
    <n v="2.8000000000000003"/>
    <n v="4.1999999999999993"/>
    <x v="12"/>
    <n v="1.3999999999999997"/>
    <x v="12"/>
    <n v="0.7"/>
    <n v="0.42857142857142855"/>
    <n v="0.3"/>
    <n v="1.1156183909197704E-4"/>
    <x v="0"/>
    <x v="0"/>
    <s v="Retail"/>
    <s v="STKYOSEF"/>
    <n v="54"/>
    <n v="66"/>
    <n v="12"/>
  </r>
  <r>
    <x v="75"/>
    <x v="224"/>
    <x v="3"/>
    <x v="1307"/>
    <n v="9.516963999659112E-5"/>
    <n v="21"/>
    <n v="18.62"/>
    <n v="2.379999999999999"/>
    <n v="0.95199999999999962"/>
    <n v="1.4279999999999995"/>
    <x v="193"/>
    <n v="7.6691729323308241E-2"/>
    <x v="24"/>
    <n v="0.11333333333333329"/>
    <n v="7.8235294117647092"/>
    <n v="0.88666666666666671"/>
    <n v="3.7931025291272176E-5"/>
    <x v="5"/>
    <x v="3"/>
    <s v="Retail"/>
    <s v="STKEVON"/>
    <n v="54"/>
    <n v="66"/>
    <n v="12"/>
  </r>
  <r>
    <x v="75"/>
    <x v="731"/>
    <x v="1"/>
    <x v="1308"/>
    <n v="9.0637752377705825E-5"/>
    <n v="20"/>
    <n v="0"/>
    <n v="20"/>
    <n v="8"/>
    <n v="12"/>
    <x v="3"/>
    <e v="#DIV/0!"/>
    <x v="0"/>
    <n v="1"/>
    <n v="0"/>
    <n v="0"/>
    <n v="3.1874811169136296E-4"/>
    <x v="2"/>
    <x v="1"/>
    <s v="Retail"/>
    <s v="STKEVON"/>
    <n v="54"/>
    <n v="66"/>
    <n v="12"/>
  </r>
  <r>
    <x v="75"/>
    <x v="732"/>
    <x v="3"/>
    <x v="1309"/>
    <n v="4.3506121141298796E-4"/>
    <n v="96"/>
    <n v="87"/>
    <n v="9"/>
    <n v="3.6"/>
    <n v="5.4"/>
    <x v="206"/>
    <n v="6.2068965517241385E-2"/>
    <x v="2"/>
    <n v="9.375E-2"/>
    <n v="9.6666666666666661"/>
    <n v="0.90625"/>
    <n v="1.4343665026111333E-4"/>
    <x v="4"/>
    <x v="3"/>
    <s v="Retail"/>
    <s v="STKYOSEF"/>
    <n v="54"/>
    <n v="66"/>
    <n v="12"/>
  </r>
  <r>
    <x v="75"/>
    <x v="571"/>
    <x v="1"/>
    <x v="1310"/>
    <n v="9.0637752377705825E-6"/>
    <n v="2"/>
    <n v="0"/>
    <n v="2"/>
    <n v="0.8"/>
    <n v="1.2"/>
    <x v="3"/>
    <e v="#DIV/0!"/>
    <x v="66"/>
    <n v="1"/>
    <n v="0"/>
    <n v="0"/>
    <n v="3.1874811169136296E-5"/>
    <x v="2"/>
    <x v="1"/>
    <s v="Retail"/>
    <s v="STKEVON"/>
    <n v="54"/>
    <n v="66"/>
    <n v="12"/>
  </r>
  <r>
    <x v="75"/>
    <x v="1"/>
    <x v="0"/>
    <x v="1311"/>
    <n v="4.5318876188852913E-5"/>
    <n v="10"/>
    <n v="2"/>
    <n v="8"/>
    <n v="3.2"/>
    <n v="4.8"/>
    <x v="0"/>
    <n v="2.4"/>
    <x v="48"/>
    <n v="0.8"/>
    <n v="0.25"/>
    <n v="0.2"/>
    <n v="1.2749924467654519E-4"/>
    <x v="0"/>
    <x v="0"/>
    <s v="Retail"/>
    <s v="STKANSON"/>
    <n v="54"/>
    <n v="66"/>
    <n v="12"/>
  </r>
  <r>
    <x v="75"/>
    <x v="393"/>
    <x v="0"/>
    <x v="1312"/>
    <n v="7.4776145711607307E-4"/>
    <n v="165"/>
    <n v="105"/>
    <n v="60"/>
    <n v="24"/>
    <n v="36"/>
    <x v="31"/>
    <n v="0.34285714285714286"/>
    <x v="4"/>
    <n v="0.36363636363636365"/>
    <n v="1.75"/>
    <n v="0.63636363636363635"/>
    <n v="9.5624433507408889E-4"/>
    <x v="0"/>
    <x v="0"/>
    <s v="Retail"/>
    <s v="STKYOSEF"/>
    <n v="54"/>
    <n v="66"/>
    <n v="12"/>
  </r>
  <r>
    <x v="75"/>
    <x v="423"/>
    <x v="3"/>
    <x v="1313"/>
    <n v="2.0393494284983812E-4"/>
    <n v="45"/>
    <n v="29.119999999999997"/>
    <n v="15.880000000000003"/>
    <n v="6.3520000000000012"/>
    <n v="9.5280000000000022"/>
    <x v="413"/>
    <n v="0.32719780219780231"/>
    <x v="285"/>
    <n v="0.35288888888888892"/>
    <n v="1.833753148614609"/>
    <n v="0.64711111111111108"/>
    <n v="2.5308600068294222E-4"/>
    <x v="5"/>
    <x v="3"/>
    <s v="Retail"/>
    <s v="STKANSON"/>
    <n v="54"/>
    <n v="66"/>
    <n v="12"/>
  </r>
  <r>
    <x v="75"/>
    <x v="393"/>
    <x v="5"/>
    <x v="1314"/>
    <n v="8.3839920949377897E-4"/>
    <n v="185"/>
    <n v="100"/>
    <n v="85"/>
    <n v="34"/>
    <n v="51"/>
    <x v="414"/>
    <n v="0.51"/>
    <x v="187"/>
    <n v="0.45945945945945948"/>
    <n v="1.1764705882352942"/>
    <n v="0.54054054054054057"/>
    <n v="1.3546794746882925E-3"/>
    <x v="1"/>
    <x v="5"/>
    <s v="Retail"/>
    <s v="STKANSON"/>
    <n v="54"/>
    <n v="66"/>
    <n v="12"/>
  </r>
  <r>
    <x v="75"/>
    <x v="733"/>
    <x v="3"/>
    <x v="1315"/>
    <n v="4.9850763807738209E-4"/>
    <n v="110"/>
    <n v="83.25"/>
    <n v="26.75"/>
    <n v="10.700000000000001"/>
    <n v="16.049999999999997"/>
    <x v="415"/>
    <n v="0.19279279279279277"/>
    <x v="286"/>
    <n v="0.24318181818181819"/>
    <n v="3.1121495327102804"/>
    <n v="0.75681818181818183"/>
    <n v="4.2632559938719794E-4"/>
    <x v="4"/>
    <x v="3"/>
    <s v="Retail"/>
    <s v="STKANSON"/>
    <n v="54"/>
    <n v="66"/>
    <n v="12"/>
  </r>
  <r>
    <x v="75"/>
    <x v="734"/>
    <x v="3"/>
    <x v="1316"/>
    <n v="1.2236096570990287E-4"/>
    <n v="27"/>
    <n v="22.88"/>
    <n v="4.120000000000001"/>
    <n v="1.6480000000000006"/>
    <n v="2.4720000000000004"/>
    <x v="416"/>
    <n v="0.10804195804195807"/>
    <x v="287"/>
    <n v="0.15259259259259264"/>
    <n v="5.5533980582524256"/>
    <n v="0.84740740740740739"/>
    <n v="6.5662111008420781E-5"/>
    <x v="7"/>
    <x v="3"/>
    <s v="Retail"/>
    <s v="STKANSON"/>
    <n v="54"/>
    <n v="66"/>
    <n v="12"/>
  </r>
  <r>
    <x v="75"/>
    <x v="735"/>
    <x v="2"/>
    <x v="1317"/>
    <n v="2.2659438094426457E-4"/>
    <n v="50"/>
    <n v="25"/>
    <n v="25"/>
    <n v="10"/>
    <n v="15"/>
    <x v="57"/>
    <n v="0.6"/>
    <x v="32"/>
    <n v="0.5"/>
    <n v="1"/>
    <n v="0.5"/>
    <n v="3.9843513961420371E-4"/>
    <x v="3"/>
    <x v="2"/>
    <s v="Retail"/>
    <s v="STKYOSEF"/>
    <n v="54"/>
    <n v="66"/>
    <n v="12"/>
  </r>
  <r>
    <x v="75"/>
    <x v="637"/>
    <x v="3"/>
    <x v="1318"/>
    <n v="1.4502040380432932E-4"/>
    <n v="32"/>
    <n v="28.8"/>
    <n v="3.2"/>
    <n v="1.2800000000000002"/>
    <n v="1.92"/>
    <x v="205"/>
    <n v="6.6666666666666666E-2"/>
    <x v="288"/>
    <n v="0.1"/>
    <n v="9"/>
    <n v="0.9"/>
    <n v="5.0999697870618076E-5"/>
    <x v="9"/>
    <x v="3"/>
    <s v="Retail"/>
    <s v="STKANSON"/>
    <n v="54"/>
    <n v="66"/>
    <n v="12"/>
  </r>
  <r>
    <x v="75"/>
    <x v="736"/>
    <x v="3"/>
    <x v="1319"/>
    <n v="7.251020190216466E-4"/>
    <n v="160"/>
    <n v="132.27500000000001"/>
    <n v="27.724999999999994"/>
    <n v="11.089999999999998"/>
    <n v="16.634999999999998"/>
    <x v="417"/>
    <n v="0.12576072576072575"/>
    <x v="289"/>
    <n v="0.17328124999999997"/>
    <n v="4.770964833183049"/>
    <n v="0.82671875000000006"/>
    <n v="4.4186456983215182E-4"/>
    <x v="4"/>
    <x v="3"/>
    <s v="Retail"/>
    <s v="STKANSON"/>
    <n v="54"/>
    <n v="66"/>
    <n v="12"/>
  </r>
  <r>
    <x v="75"/>
    <x v="1"/>
    <x v="0"/>
    <x v="1320"/>
    <n v="4.5318876188852913E-5"/>
    <n v="10"/>
    <n v="2"/>
    <n v="8"/>
    <n v="3.2"/>
    <n v="4.8"/>
    <x v="0"/>
    <n v="2.4"/>
    <x v="48"/>
    <n v="0.8"/>
    <n v="0.25"/>
    <n v="0.2"/>
    <n v="1.2749924467654519E-4"/>
    <x v="13"/>
    <x v="0"/>
    <s v="Retail"/>
    <s v="STKEVON"/>
    <n v="54"/>
    <n v="66"/>
    <n v="12"/>
  </r>
  <r>
    <x v="76"/>
    <x v="737"/>
    <x v="4"/>
    <x v="1321"/>
    <n v="4.6873880128082933E-3"/>
    <n v="1034.3125"/>
    <n v="829"/>
    <n v="121"/>
    <n v="48.400000000000006"/>
    <n v="72.599999999999994"/>
    <x v="418"/>
    <n v="8.7575392038600722E-2"/>
    <x v="201"/>
    <n v="0.11698592059943198"/>
    <n v="6.8512396694214877"/>
    <n v="0.80149857997462082"/>
    <n v="1.9284260757327458E-3"/>
    <x v="1"/>
    <x v="4"/>
    <s v="Retail"/>
    <s v="STKYOSEF"/>
    <n v="50"/>
    <n v="68"/>
    <n v="18"/>
  </r>
  <r>
    <x v="76"/>
    <x v="738"/>
    <x v="4"/>
    <x v="1322"/>
    <n v="5.6742065418205661E-3"/>
    <n v="1252.0625000000002"/>
    <n v="900"/>
    <n v="250"/>
    <n v="100"/>
    <n v="150"/>
    <x v="419"/>
    <n v="0.16666666666666666"/>
    <x v="290"/>
    <n v="0.19967054360305492"/>
    <n v="3.6"/>
    <n v="0.7188139569709977"/>
    <n v="3.9843513961420373E-3"/>
    <x v="1"/>
    <x v="4"/>
    <s v="Retail"/>
    <s v="STKEVON"/>
    <n v="50"/>
    <n v="68"/>
    <n v="18"/>
  </r>
  <r>
    <x v="76"/>
    <x v="739"/>
    <x v="4"/>
    <x v="1323"/>
    <n v="3.8521044760524976E-3"/>
    <n v="850"/>
    <n v="733"/>
    <n v="117"/>
    <n v="46.800000000000004"/>
    <n v="70.199999999999989"/>
    <x v="420"/>
    <n v="9.577080491132331E-2"/>
    <x v="291"/>
    <n v="0.1376470588235294"/>
    <n v="6.2649572649572649"/>
    <n v="0.86235294117647054"/>
    <n v="1.8646764533944732E-3"/>
    <x v="1"/>
    <x v="4"/>
    <s v="Retail"/>
    <s v="STKEVON"/>
    <n v="50"/>
    <n v="68"/>
    <n v="18"/>
  </r>
  <r>
    <x v="76"/>
    <x v="502"/>
    <x v="3"/>
    <x v="1324"/>
    <n v="9.516963999659112E-5"/>
    <n v="21"/>
    <n v="17.899999999999999"/>
    <n v="3.1000000000000014"/>
    <n v="1.2400000000000007"/>
    <n v="1.8600000000000008"/>
    <x v="421"/>
    <n v="0.10391061452513972"/>
    <x v="255"/>
    <n v="0.14761904761904768"/>
    <n v="5.7741935483870934"/>
    <n v="0.85238095238095235"/>
    <n v="4.9405957312161284E-5"/>
    <x v="5"/>
    <x v="3"/>
    <s v="Retail"/>
    <s v="STKYOSEF"/>
    <n v="50"/>
    <n v="68"/>
    <n v="18"/>
  </r>
  <r>
    <x v="76"/>
    <x v="424"/>
    <x v="3"/>
    <x v="1325"/>
    <n v="1.4048851618544403E-4"/>
    <n v="31"/>
    <n v="27.9"/>
    <n v="3.1000000000000014"/>
    <n v="1.2400000000000007"/>
    <n v="1.8600000000000008"/>
    <x v="369"/>
    <n v="6.6666666666666693E-2"/>
    <x v="255"/>
    <n v="0.10000000000000005"/>
    <n v="8.9999999999999947"/>
    <n v="0.89999999999999991"/>
    <n v="4.9405957312161284E-5"/>
    <x v="5"/>
    <x v="3"/>
    <s v="Retail"/>
    <s v="STKEVON"/>
    <n v="50"/>
    <n v="68"/>
    <n v="18"/>
  </r>
  <r>
    <x v="76"/>
    <x v="740"/>
    <x v="2"/>
    <x v="1326"/>
    <n v="7.251020190216466E-4"/>
    <n v="160"/>
    <n v="100"/>
    <n v="60"/>
    <n v="24"/>
    <n v="36"/>
    <x v="281"/>
    <n v="0.36"/>
    <x v="4"/>
    <n v="0.375"/>
    <n v="1.6666666666666667"/>
    <n v="0.625"/>
    <n v="9.5624433507408889E-4"/>
    <x v="3"/>
    <x v="2"/>
    <s v="Retail"/>
    <s v="STKANSON"/>
    <n v="50"/>
    <n v="68"/>
    <n v="18"/>
  </r>
  <r>
    <x v="76"/>
    <x v="547"/>
    <x v="1"/>
    <x v="1327"/>
    <n v="9.0637752377705825E-5"/>
    <n v="20"/>
    <n v="0"/>
    <n v="20"/>
    <n v="8"/>
    <n v="12"/>
    <x v="3"/>
    <e v="#DIV/0!"/>
    <x v="0"/>
    <n v="1"/>
    <n v="0"/>
    <n v="0"/>
    <n v="3.1874811169136296E-4"/>
    <x v="2"/>
    <x v="1"/>
    <s v="Retail"/>
    <s v="STKEVON"/>
    <n v="50"/>
    <n v="68"/>
    <n v="18"/>
  </r>
  <r>
    <x v="76"/>
    <x v="547"/>
    <x v="1"/>
    <x v="1328"/>
    <n v="1.1329719047213228E-4"/>
    <n v="25"/>
    <n v="5"/>
    <n v="20"/>
    <n v="8"/>
    <n v="12"/>
    <x v="0"/>
    <n v="2.4"/>
    <x v="0"/>
    <n v="0.8"/>
    <n v="0.25"/>
    <n v="0.2"/>
    <n v="3.1874811169136296E-4"/>
    <x v="2"/>
    <x v="1"/>
    <s v="Retail"/>
    <s v="STKYOSEF"/>
    <n v="50"/>
    <n v="68"/>
    <n v="18"/>
  </r>
  <r>
    <x v="76"/>
    <x v="740"/>
    <x v="2"/>
    <x v="1329"/>
    <n v="3.1723213332197041E-4"/>
    <n v="70"/>
    <n v="20"/>
    <n v="50"/>
    <n v="20"/>
    <n v="30"/>
    <x v="10"/>
    <n v="1.5"/>
    <x v="9"/>
    <n v="0.7142857142857143"/>
    <n v="0.4"/>
    <n v="0.2857142857142857"/>
    <n v="7.9687027922840741E-4"/>
    <x v="3"/>
    <x v="2"/>
    <s v="Retail"/>
    <s v="STKANSON"/>
    <n v="50"/>
    <n v="68"/>
    <n v="18"/>
  </r>
  <r>
    <x v="76"/>
    <x v="741"/>
    <x v="3"/>
    <x v="1330"/>
    <n v="7.0697446854610553E-4"/>
    <n v="156"/>
    <n v="132.27500000000001"/>
    <n v="23.724999999999994"/>
    <n v="9.4899999999999984"/>
    <n v="14.234999999999996"/>
    <x v="422"/>
    <n v="0.10761670761670758"/>
    <x v="292"/>
    <n v="0.15208333333333329"/>
    <n v="5.5753424657534261"/>
    <n v="0.84791666666666665"/>
    <n v="3.7811494749387923E-4"/>
    <x v="4"/>
    <x v="3"/>
    <s v="Retail"/>
    <s v="STKYOSEF"/>
    <n v="50"/>
    <n v="68"/>
    <n v="18"/>
  </r>
  <r>
    <x v="76"/>
    <x v="742"/>
    <x v="3"/>
    <x v="1331"/>
    <n v="8.882499733015171E-4"/>
    <n v="196"/>
    <n v="166.5"/>
    <n v="29.5"/>
    <n v="11.8"/>
    <n v="17.7"/>
    <x v="38"/>
    <n v="0.1063063063063063"/>
    <x v="38"/>
    <n v="0.15051020408163265"/>
    <n v="5.6440677966101696"/>
    <n v="0.84948979591836737"/>
    <n v="4.7015346474476037E-4"/>
    <x v="4"/>
    <x v="3"/>
    <s v="Retail"/>
    <s v="STKANSON"/>
    <n v="50"/>
    <n v="68"/>
    <n v="18"/>
  </r>
  <r>
    <x v="76"/>
    <x v="512"/>
    <x v="0"/>
    <x v="1332"/>
    <n v="2.2659438094426456E-5"/>
    <n v="5"/>
    <n v="0"/>
    <n v="5"/>
    <n v="2"/>
    <n v="3"/>
    <x v="3"/>
    <e v="#DIV/0!"/>
    <x v="10"/>
    <n v="1"/>
    <n v="0"/>
    <n v="0"/>
    <n v="7.9687027922840741E-5"/>
    <x v="0"/>
    <x v="0"/>
    <s v="Retail"/>
    <s v="STKANSON"/>
    <n v="50"/>
    <n v="68"/>
    <n v="18"/>
  </r>
  <r>
    <x v="76"/>
    <x v="224"/>
    <x v="3"/>
    <x v="1333"/>
    <n v="9.516963999659112E-5"/>
    <n v="21"/>
    <n v="18.62"/>
    <n v="2.379999999999999"/>
    <n v="0.95199999999999962"/>
    <n v="1.4279999999999995"/>
    <x v="193"/>
    <n v="7.6691729323308241E-2"/>
    <x v="24"/>
    <n v="0.11333333333333329"/>
    <n v="7.8235294117647092"/>
    <n v="0.88666666666666671"/>
    <n v="3.7931025291272176E-5"/>
    <x v="5"/>
    <x v="3"/>
    <s v="Retail"/>
    <s v="STKANSON"/>
    <n v="50"/>
    <n v="68"/>
    <n v="18"/>
  </r>
  <r>
    <x v="76"/>
    <x v="743"/>
    <x v="3"/>
    <x v="1334"/>
    <n v="8.3839920949377897E-5"/>
    <n v="18.5"/>
    <n v="16"/>
    <n v="2.5"/>
    <n v="1"/>
    <n v="1.5"/>
    <x v="109"/>
    <n v="9.375E-2"/>
    <x v="97"/>
    <n v="0.13513513513513514"/>
    <n v="6.4"/>
    <n v="0.86486486486486491"/>
    <n v="3.9843513961420371E-5"/>
    <x v="4"/>
    <x v="3"/>
    <s v="Retail"/>
    <s v="STKANSON"/>
    <n v="50"/>
    <n v="68"/>
    <n v="18"/>
  </r>
  <r>
    <x v="76"/>
    <x v="744"/>
    <x v="3"/>
    <x v="1335"/>
    <n v="6.7978314283279376E-4"/>
    <n v="150"/>
    <n v="131.35"/>
    <n v="18.650000000000006"/>
    <n v="7.4600000000000026"/>
    <n v="11.190000000000003"/>
    <x v="423"/>
    <n v="8.5192234488009166E-2"/>
    <x v="293"/>
    <n v="0.12433333333333337"/>
    <n v="7.0428954423592467"/>
    <n v="0.87566666666666659"/>
    <n v="2.9723261415219603E-4"/>
    <x v="4"/>
    <x v="3"/>
    <s v="Retail"/>
    <s v="STKEVON"/>
    <n v="50"/>
    <n v="68"/>
    <n v="18"/>
  </r>
  <r>
    <x v="76"/>
    <x v="745"/>
    <x v="2"/>
    <x v="1336"/>
    <n v="3.625510095108233E-4"/>
    <n v="80"/>
    <n v="20"/>
    <n v="60"/>
    <n v="24"/>
    <n v="36"/>
    <x v="64"/>
    <n v="1.8"/>
    <x v="4"/>
    <n v="0.75"/>
    <n v="0.33333333333333331"/>
    <n v="0.25"/>
    <n v="9.5624433507408889E-4"/>
    <x v="3"/>
    <x v="2"/>
    <s v="Retail"/>
    <s v="STKEVON"/>
    <n v="50"/>
    <n v="68"/>
    <n v="18"/>
  </r>
  <r>
    <x v="76"/>
    <x v="460"/>
    <x v="0"/>
    <x v="1337"/>
    <n v="9.0637752377705825E-5"/>
    <n v="20"/>
    <n v="6"/>
    <n v="14"/>
    <n v="5.6000000000000005"/>
    <n v="8.3999999999999986"/>
    <x v="12"/>
    <n v="1.3999999999999997"/>
    <x v="60"/>
    <n v="0.7"/>
    <n v="0.42857142857142855"/>
    <n v="0.3"/>
    <n v="2.2312367818395407E-4"/>
    <x v="0"/>
    <x v="0"/>
    <s v="Retail"/>
    <s v="STKYOSEF"/>
    <n v="50"/>
    <n v="68"/>
    <n v="18"/>
  </r>
  <r>
    <x v="76"/>
    <x v="727"/>
    <x v="3"/>
    <x v="1338"/>
    <n v="2.3565815618203516E-4"/>
    <n v="52"/>
    <n v="48.8"/>
    <n v="3.2000000000000028"/>
    <n v="1.2800000000000011"/>
    <n v="1.9200000000000017"/>
    <x v="424"/>
    <n v="3.9344262295082005E-2"/>
    <x v="294"/>
    <n v="6.153846153846159E-2"/>
    <n v="15.249999999999986"/>
    <n v="0.93846153846153846"/>
    <n v="5.0999697870618116E-5"/>
    <x v="7"/>
    <x v="3"/>
    <s v="Retail"/>
    <s v="STKANSON"/>
    <n v="50"/>
    <n v="68"/>
    <n v="18"/>
  </r>
  <r>
    <x v="77"/>
    <x v="746"/>
    <x v="0"/>
    <x v="1339"/>
    <n v="6.7978314283279379E-5"/>
    <n v="15"/>
    <n v="10"/>
    <n v="5"/>
    <n v="2"/>
    <n v="3"/>
    <x v="73"/>
    <n v="0.3"/>
    <x v="10"/>
    <n v="0.33333333333333331"/>
    <n v="2"/>
    <n v="0.66666666666666663"/>
    <n v="7.9687027922840741E-5"/>
    <x v="0"/>
    <x v="0"/>
    <s v="Retail"/>
    <s v="STKANSON"/>
    <n v="54"/>
    <n v="64"/>
    <n v="10"/>
  </r>
  <r>
    <x v="77"/>
    <x v="684"/>
    <x v="0"/>
    <x v="1340"/>
    <n v="1.1329719047213228E-4"/>
    <n v="25"/>
    <n v="21"/>
    <n v="4"/>
    <n v="1.6"/>
    <n v="2.4"/>
    <x v="45"/>
    <n v="0.11428571428571428"/>
    <x v="21"/>
    <n v="0.16"/>
    <n v="5.25"/>
    <n v="0.84"/>
    <n v="6.3749622338272593E-5"/>
    <x v="1"/>
    <x v="0"/>
    <s v="Retail"/>
    <s v="STKEVON"/>
    <n v="54"/>
    <n v="64"/>
    <n v="10"/>
  </r>
  <r>
    <x v="77"/>
    <x v="747"/>
    <x v="3"/>
    <x v="1341"/>
    <n v="2.0846683046872342E-4"/>
    <n v="46"/>
    <n v="38.85"/>
    <n v="7.1499999999999986"/>
    <n v="2.8599999999999994"/>
    <n v="4.2899999999999991"/>
    <x v="157"/>
    <n v="0.1104247104247104"/>
    <x v="136"/>
    <n v="0.15543478260869562"/>
    <n v="5.4335664335664351"/>
    <n v="0.84456521739130441"/>
    <n v="1.1395244992966224E-4"/>
    <x v="4"/>
    <x v="3"/>
    <s v="Retail"/>
    <s v="STKYOSEF"/>
    <n v="54"/>
    <n v="64"/>
    <n v="10"/>
  </r>
  <r>
    <x v="77"/>
    <x v="748"/>
    <x v="3"/>
    <x v="1342"/>
    <n v="2.3112626856314986E-4"/>
    <n v="51"/>
    <n v="22"/>
    <n v="29"/>
    <n v="11.600000000000001"/>
    <n v="17.399999999999999"/>
    <x v="425"/>
    <n v="0.79090909090909089"/>
    <x v="263"/>
    <n v="0.56862745098039214"/>
    <n v="0.75862068965517238"/>
    <n v="0.43137254901960786"/>
    <n v="4.621847619524763E-4"/>
    <x v="12"/>
    <x v="3"/>
    <s v="Retail"/>
    <s v="STKEVON"/>
    <n v="54"/>
    <n v="64"/>
    <n v="10"/>
  </r>
  <r>
    <x v="77"/>
    <x v="749"/>
    <x v="0"/>
    <x v="1343"/>
    <n v="1.3595662856655876E-4"/>
    <n v="30"/>
    <n v="15"/>
    <n v="15"/>
    <n v="6"/>
    <n v="9"/>
    <x v="57"/>
    <n v="0.6"/>
    <x v="11"/>
    <n v="0.5"/>
    <n v="1"/>
    <n v="0.5"/>
    <n v="2.3906108376852222E-4"/>
    <x v="0"/>
    <x v="0"/>
    <s v="Retail"/>
    <s v="STKEVON"/>
    <n v="54"/>
    <n v="64"/>
    <n v="10"/>
  </r>
  <r>
    <x v="77"/>
    <x v="750"/>
    <x v="3"/>
    <x v="1344"/>
    <n v="2.4925381903869104E-4"/>
    <n v="55"/>
    <n v="43.45"/>
    <n v="11.549999999999997"/>
    <n v="4.6199999999999992"/>
    <n v="6.9299999999999979"/>
    <x v="426"/>
    <n v="0.15949367088607588"/>
    <x v="295"/>
    <n v="0.20999999999999994"/>
    <n v="3.7619047619047632"/>
    <n v="0.79"/>
    <n v="1.8407703450176206E-4"/>
    <x v="5"/>
    <x v="3"/>
    <s v="Retail"/>
    <s v="STKYOSEF"/>
    <n v="54"/>
    <n v="64"/>
    <n v="10"/>
  </r>
  <r>
    <x v="77"/>
    <x v="751"/>
    <x v="0"/>
    <x v="1345"/>
    <n v="2.2659438094426456E-5"/>
    <n v="5"/>
    <n v="1"/>
    <n v="4"/>
    <n v="1.6"/>
    <n v="2.4"/>
    <x v="0"/>
    <n v="2.4"/>
    <x v="21"/>
    <n v="0.8"/>
    <n v="0.25"/>
    <n v="0.2"/>
    <n v="6.3749622338272593E-5"/>
    <x v="1"/>
    <x v="0"/>
    <s v="Retail"/>
    <s v="STKEVON"/>
    <n v="54"/>
    <n v="64"/>
    <n v="10"/>
  </r>
  <r>
    <x v="77"/>
    <x v="625"/>
    <x v="0"/>
    <x v="1346"/>
    <n v="9.0637752377705825E-5"/>
    <n v="20"/>
    <n v="5"/>
    <n v="15"/>
    <n v="6"/>
    <n v="9"/>
    <x v="64"/>
    <n v="1.8"/>
    <x v="11"/>
    <n v="0.75"/>
    <n v="0.33333333333333331"/>
    <n v="0.25"/>
    <n v="2.3906108376852222E-4"/>
    <x v="1"/>
    <x v="0"/>
    <s v="Retail"/>
    <s v="STKANSON"/>
    <n v="54"/>
    <n v="64"/>
    <n v="10"/>
  </r>
  <r>
    <x v="77"/>
    <x v="654"/>
    <x v="3"/>
    <x v="1347"/>
    <n v="2.3112626856314986E-4"/>
    <n v="51"/>
    <n v="41.45"/>
    <n v="9.5499999999999972"/>
    <n v="3.819999999999999"/>
    <n v="5.7299999999999986"/>
    <x v="427"/>
    <n v="0.13823884197828706"/>
    <x v="296"/>
    <n v="0.18725490196078426"/>
    <n v="4.3403141361256559"/>
    <n v="0.8127450980392158"/>
    <n v="1.5220222333262577E-4"/>
    <x v="5"/>
    <x v="3"/>
    <s v="Retail"/>
    <s v="STKEVON"/>
    <n v="54"/>
    <n v="64"/>
    <n v="10"/>
  </r>
  <r>
    <x v="77"/>
    <x v="364"/>
    <x v="3"/>
    <x v="1348"/>
    <n v="2.5378570665757634E-4"/>
    <n v="56"/>
    <n v="47.175000000000004"/>
    <n v="8.8249999999999957"/>
    <n v="3.5299999999999985"/>
    <n v="5.2949999999999973"/>
    <x v="106"/>
    <n v="0.11224165341812394"/>
    <x v="94"/>
    <n v="0.15758928571428563"/>
    <n v="5.3456090651558101"/>
    <n v="0.84241071428571435"/>
    <n v="1.4064760428381383E-4"/>
    <x v="4"/>
    <x v="3"/>
    <s v="Retail"/>
    <s v="STKANSON"/>
    <n v="54"/>
    <n v="64"/>
    <n v="10"/>
  </r>
  <r>
    <x v="77"/>
    <x v="752"/>
    <x v="2"/>
    <x v="1349"/>
    <n v="1.8127550475541165E-4"/>
    <n v="40"/>
    <n v="0"/>
    <n v="40"/>
    <n v="16"/>
    <n v="24"/>
    <x v="3"/>
    <e v="#DIV/0!"/>
    <x v="72"/>
    <n v="1"/>
    <n v="0"/>
    <n v="0"/>
    <n v="6.3749622338272593E-4"/>
    <x v="22"/>
    <x v="2"/>
    <s v="Retail"/>
    <s v="STKYOSEF"/>
    <n v="54"/>
    <n v="64"/>
    <n v="10"/>
  </r>
  <r>
    <x v="77"/>
    <x v="753"/>
    <x v="1"/>
    <x v="1350"/>
    <n v="9.0637752377705825E-5"/>
    <n v="20"/>
    <n v="0"/>
    <n v="20"/>
    <n v="8"/>
    <n v="12"/>
    <x v="3"/>
    <e v="#DIV/0!"/>
    <x v="0"/>
    <n v="1"/>
    <n v="0"/>
    <n v="0"/>
    <n v="3.1874811169136296E-4"/>
    <x v="2"/>
    <x v="1"/>
    <s v="Retail"/>
    <s v="STKEVON"/>
    <n v="54"/>
    <n v="64"/>
    <n v="10"/>
  </r>
  <r>
    <x v="77"/>
    <x v="754"/>
    <x v="6"/>
    <x v="1351"/>
    <n v="9.0637752377705825E-5"/>
    <n v="20"/>
    <n v="0"/>
    <n v="20"/>
    <n v="8"/>
    <n v="12"/>
    <x v="3"/>
    <e v="#DIV/0!"/>
    <x v="0"/>
    <n v="1"/>
    <n v="0"/>
    <n v="0"/>
    <n v="3.1874811169136296E-4"/>
    <x v="8"/>
    <x v="6"/>
    <s v="Retail"/>
    <s v="STKYOSEF"/>
    <n v="54"/>
    <n v="64"/>
    <n v="10"/>
  </r>
  <r>
    <x v="77"/>
    <x v="547"/>
    <x v="1"/>
    <x v="1352"/>
    <n v="9.0637752377705825E-5"/>
    <n v="20"/>
    <n v="0"/>
    <n v="20"/>
    <n v="8"/>
    <n v="12"/>
    <x v="3"/>
    <e v="#DIV/0!"/>
    <x v="0"/>
    <n v="1"/>
    <n v="0"/>
    <n v="0"/>
    <n v="3.1874811169136296E-4"/>
    <x v="2"/>
    <x v="1"/>
    <s v="Retail"/>
    <s v="STKANSON"/>
    <n v="54"/>
    <n v="64"/>
    <n v="10"/>
  </r>
  <r>
    <x v="77"/>
    <x v="755"/>
    <x v="3"/>
    <x v="1353"/>
    <n v="4.5318876188852914E-4"/>
    <n v="100"/>
    <n v="86.46"/>
    <n v="13.540000000000006"/>
    <n v="5.416000000000003"/>
    <n v="8.1240000000000023"/>
    <x v="428"/>
    <n v="9.3962526023594756E-2"/>
    <x v="297"/>
    <n v="0.13540000000000008"/>
    <n v="6.3855243722304253"/>
    <n v="0.86459999999999992"/>
    <n v="2.1579247161505283E-4"/>
    <x v="5"/>
    <x v="3"/>
    <s v="Retail"/>
    <s v="STKYOSEF"/>
    <n v="54"/>
    <n v="64"/>
    <n v="10"/>
  </r>
  <r>
    <x v="77"/>
    <x v="74"/>
    <x v="1"/>
    <x v="1354"/>
    <n v="9.0637752377705825E-5"/>
    <n v="20"/>
    <n v="0"/>
    <n v="20"/>
    <n v="8"/>
    <n v="12"/>
    <x v="3"/>
    <e v="#DIV/0!"/>
    <x v="0"/>
    <n v="1"/>
    <n v="0"/>
    <n v="0"/>
    <n v="3.1874811169136296E-4"/>
    <x v="2"/>
    <x v="1"/>
    <s v="Retail"/>
    <s v="STKANSON"/>
    <n v="54"/>
    <n v="64"/>
    <n v="10"/>
  </r>
  <r>
    <x v="77"/>
    <x v="92"/>
    <x v="0"/>
    <x v="1355"/>
    <n v="1.0423341523436171E-4"/>
    <n v="23"/>
    <n v="7"/>
    <n v="16"/>
    <n v="6.4"/>
    <n v="9.6"/>
    <x v="429"/>
    <n v="1.3714285714285714"/>
    <x v="44"/>
    <n v="0.69565217391304346"/>
    <n v="0.4375"/>
    <n v="0.30434782608695654"/>
    <n v="2.5499848935309037E-4"/>
    <x v="0"/>
    <x v="0"/>
    <s v="Retail"/>
    <s v="STKANSON"/>
    <n v="54"/>
    <n v="64"/>
    <n v="10"/>
  </r>
  <r>
    <x v="77"/>
    <x v="756"/>
    <x v="2"/>
    <x v="1356"/>
    <n v="4.5318876188852914E-4"/>
    <n v="100"/>
    <n v="50"/>
    <n v="50"/>
    <n v="20"/>
    <n v="30"/>
    <x v="57"/>
    <n v="0.6"/>
    <x v="9"/>
    <n v="0.5"/>
    <n v="1"/>
    <n v="0.5"/>
    <n v="7.9687027922840741E-4"/>
    <x v="3"/>
    <x v="2"/>
    <s v="Retail"/>
    <s v="STKANSON"/>
    <n v="54"/>
    <n v="64"/>
    <n v="10"/>
  </r>
  <r>
    <x v="77"/>
    <x v="423"/>
    <x v="3"/>
    <x v="1357"/>
    <n v="2.4925381903869104E-4"/>
    <n v="55"/>
    <n v="47.52"/>
    <n v="7.4799999999999969"/>
    <n v="2.9919999999999991"/>
    <n v="4.4879999999999978"/>
    <x v="307"/>
    <n v="9.4444444444444386E-2"/>
    <x v="210"/>
    <n v="0.13599999999999995"/>
    <n v="6.3529411764705914"/>
    <n v="0.8640000000000001"/>
    <n v="1.1921179377256969E-4"/>
    <x v="5"/>
    <x v="3"/>
    <s v="Retail"/>
    <s v="STKANSON"/>
    <n v="54"/>
    <n v="64"/>
    <n v="10"/>
  </r>
  <r>
    <x v="77"/>
    <x v="496"/>
    <x v="3"/>
    <x v="1358"/>
    <n v="2.2659438094426457E-4"/>
    <n v="50"/>
    <n v="44.66"/>
    <n v="5.3400000000000034"/>
    <n v="2.1360000000000015"/>
    <n v="3.204000000000002"/>
    <x v="430"/>
    <n v="7.1742051052395936E-2"/>
    <x v="298"/>
    <n v="0.10680000000000006"/>
    <n v="8.3632958801498063"/>
    <n v="0.89319999999999988"/>
    <n v="8.510574582159397E-5"/>
    <x v="5"/>
    <x v="3"/>
    <s v="Retail"/>
    <s v="STKEVON"/>
    <n v="54"/>
    <n v="64"/>
    <n v="10"/>
  </r>
  <r>
    <x v="77"/>
    <x v="92"/>
    <x v="0"/>
    <x v="1359"/>
    <n v="1.3595662856655876E-4"/>
    <n v="30"/>
    <n v="7"/>
    <n v="23"/>
    <n v="9.2000000000000011"/>
    <n v="13.799999999999999"/>
    <x v="431"/>
    <n v="1.9714285714285713"/>
    <x v="93"/>
    <n v="0.76666666666666672"/>
    <n v="0.30434782608695654"/>
    <n v="0.23333333333333334"/>
    <n v="3.6656032844506741E-4"/>
    <x v="0"/>
    <x v="0"/>
    <s v="Retail"/>
    <s v="STKEVON"/>
    <n v="54"/>
    <n v="64"/>
    <n v="10"/>
  </r>
  <r>
    <x v="77"/>
    <x v="757"/>
    <x v="2"/>
    <x v="1360"/>
    <n v="1.8127550475541165E-4"/>
    <n v="40"/>
    <n v="15"/>
    <n v="25"/>
    <n v="10"/>
    <n v="15"/>
    <x v="91"/>
    <n v="1"/>
    <x v="32"/>
    <n v="0.625"/>
    <n v="0.6"/>
    <n v="0.375"/>
    <n v="3.9843513961420371E-4"/>
    <x v="3"/>
    <x v="2"/>
    <s v="Retail"/>
    <s v="STKYOSEF"/>
    <n v="54"/>
    <n v="64"/>
    <n v="10"/>
  </r>
  <r>
    <x v="77"/>
    <x v="758"/>
    <x v="0"/>
    <x v="1361"/>
    <n v="1.1329719047213228E-4"/>
    <n v="25"/>
    <n v="5"/>
    <n v="20"/>
    <n v="8"/>
    <n v="12"/>
    <x v="0"/>
    <n v="2.4"/>
    <x v="0"/>
    <n v="0.8"/>
    <n v="0.25"/>
    <n v="0.2"/>
    <n v="3.1874811169136296E-4"/>
    <x v="0"/>
    <x v="0"/>
    <s v="Retail"/>
    <s v="STKEVON"/>
    <n v="54"/>
    <n v="64"/>
    <n v="10"/>
  </r>
  <r>
    <x v="77"/>
    <x v="616"/>
    <x v="3"/>
    <x v="1362"/>
    <n v="2.0846683046872342E-4"/>
    <n v="46"/>
    <n v="38.85"/>
    <n v="7.1499999999999986"/>
    <n v="2.8599999999999994"/>
    <n v="4.2899999999999991"/>
    <x v="157"/>
    <n v="0.1104247104247104"/>
    <x v="136"/>
    <n v="0.15543478260869562"/>
    <n v="5.4335664335664351"/>
    <n v="0.84456521739130441"/>
    <n v="1.1395244992966224E-4"/>
    <x v="4"/>
    <x v="3"/>
    <s v="Retail"/>
    <s v="STKYOSEF"/>
    <n v="54"/>
    <n v="64"/>
    <n v="10"/>
  </r>
  <r>
    <x v="77"/>
    <x v="677"/>
    <x v="3"/>
    <x v="1363"/>
    <n v="6.8884691807056435E-4"/>
    <n v="152"/>
    <n v="124.10000000000001"/>
    <n v="27.899999999999991"/>
    <n v="11.159999999999997"/>
    <n v="16.739999999999995"/>
    <x v="432"/>
    <n v="0.13489121676067684"/>
    <x v="299"/>
    <n v="0.1835526315789473"/>
    <n v="4.4480286738351271"/>
    <n v="0.8164473684210527"/>
    <n v="4.4465361580945122E-4"/>
    <x v="4"/>
    <x v="3"/>
    <s v="Retail"/>
    <s v="STKANSON"/>
    <n v="54"/>
    <n v="64"/>
    <n v="10"/>
  </r>
  <r>
    <x v="77"/>
    <x v="558"/>
    <x v="3"/>
    <x v="1364"/>
    <n v="5.4382651426623503E-4"/>
    <n v="120"/>
    <n v="50"/>
    <n v="70"/>
    <n v="28"/>
    <n v="42"/>
    <x v="189"/>
    <n v="0.84"/>
    <x v="46"/>
    <n v="0.58333333333333337"/>
    <n v="0.7142857142857143"/>
    <n v="0.41666666666666669"/>
    <n v="1.1156183909197704E-3"/>
    <x v="5"/>
    <x v="3"/>
    <s v="Retail"/>
    <s v="STKYOSEF"/>
    <n v="54"/>
    <n v="64"/>
    <n v="10"/>
  </r>
  <r>
    <x v="77"/>
    <x v="759"/>
    <x v="0"/>
    <x v="1365"/>
    <n v="4.5318876188852913E-5"/>
    <n v="10"/>
    <n v="2"/>
    <n v="8"/>
    <n v="3.2"/>
    <n v="4.8"/>
    <x v="0"/>
    <n v="2.4"/>
    <x v="48"/>
    <n v="0.8"/>
    <n v="0.25"/>
    <n v="0.2"/>
    <n v="1.2749924467654519E-4"/>
    <x v="0"/>
    <x v="0"/>
    <s v="Retail"/>
    <s v="STKANSON"/>
    <n v="54"/>
    <n v="64"/>
    <n v="10"/>
  </r>
  <r>
    <x v="77"/>
    <x v="699"/>
    <x v="2"/>
    <x v="1366"/>
    <n v="3.1723213332197041E-4"/>
    <n v="70"/>
    <n v="20"/>
    <n v="50"/>
    <n v="20"/>
    <n v="30"/>
    <x v="10"/>
    <n v="1.5"/>
    <x v="9"/>
    <n v="0.7142857142857143"/>
    <n v="0.4"/>
    <n v="0.2857142857142857"/>
    <n v="7.9687027922840741E-4"/>
    <x v="3"/>
    <x v="2"/>
    <s v="Retail"/>
    <s v="STKANSON"/>
    <n v="54"/>
    <n v="64"/>
    <n v="10"/>
  </r>
  <r>
    <x v="78"/>
    <x v="417"/>
    <x v="3"/>
    <x v="1367"/>
    <n v="3.3989157141639688E-4"/>
    <n v="75"/>
    <n v="53.07"/>
    <n v="21.93"/>
    <n v="8.7720000000000002"/>
    <n v="13.157999999999999"/>
    <x v="371"/>
    <n v="0.2479366873940079"/>
    <x v="256"/>
    <n v="0.29239999999999999"/>
    <n v="2.4199726402188784"/>
    <n v="0.70760000000000001"/>
    <n v="3.4950730446957947E-4"/>
    <x v="5"/>
    <x v="3"/>
    <s v="Retail"/>
    <s v="STKANSON"/>
    <n v="55"/>
    <n v="66"/>
    <n v="11"/>
  </r>
  <r>
    <x v="78"/>
    <x v="760"/>
    <x v="3"/>
    <x v="1368"/>
    <n v="4.7131631236407032E-4"/>
    <n v="104"/>
    <n v="58"/>
    <n v="46"/>
    <n v="18.400000000000002"/>
    <n v="27.599999999999998"/>
    <x v="433"/>
    <n v="0.47586206896551719"/>
    <x v="300"/>
    <n v="0.44230769230769229"/>
    <n v="1.2608695652173914"/>
    <n v="0.55769230769230771"/>
    <n v="7.3312065689013482E-4"/>
    <x v="12"/>
    <x v="3"/>
    <s v="Retail"/>
    <s v="STKANSON"/>
    <n v="55"/>
    <n v="66"/>
    <n v="11"/>
  </r>
  <r>
    <x v="78"/>
    <x v="761"/>
    <x v="3"/>
    <x v="1369"/>
    <n v="4.5318876188852914E-4"/>
    <n v="100"/>
    <n v="75.400000000000006"/>
    <n v="24.599999999999994"/>
    <n v="9.8399999999999981"/>
    <n v="14.759999999999996"/>
    <x v="434"/>
    <n v="0.19575596816976121"/>
    <x v="301"/>
    <n v="0.24599999999999994"/>
    <n v="3.0650406504065049"/>
    <n v="0.754"/>
    <n v="3.9206017738037635E-4"/>
    <x v="5"/>
    <x v="3"/>
    <s v="Retail"/>
    <s v="STKEVON"/>
    <n v="55"/>
    <n v="66"/>
    <n v="11"/>
  </r>
  <r>
    <x v="78"/>
    <x v="502"/>
    <x v="3"/>
    <x v="1370"/>
    <n v="9.516963999659112E-5"/>
    <n v="21"/>
    <n v="18.62"/>
    <n v="2.379999999999999"/>
    <n v="0.95199999999999962"/>
    <n v="1.4279999999999995"/>
    <x v="193"/>
    <n v="7.6691729323308241E-2"/>
    <x v="24"/>
    <n v="0.11333333333333329"/>
    <n v="7.8235294117647092"/>
    <n v="0.88666666666666671"/>
    <n v="3.7931025291272176E-5"/>
    <x v="5"/>
    <x v="3"/>
    <s v="Retail"/>
    <s v="STKEVON"/>
    <n v="55"/>
    <n v="66"/>
    <n v="11"/>
  </r>
  <r>
    <x v="78"/>
    <x v="762"/>
    <x v="2"/>
    <x v="1371"/>
    <n v="4.5318876188852914E-4"/>
    <n v="100"/>
    <n v="60"/>
    <n v="40"/>
    <n v="16"/>
    <n v="24"/>
    <x v="5"/>
    <n v="0.4"/>
    <x v="72"/>
    <n v="0.4"/>
    <n v="1.5"/>
    <n v="0.6"/>
    <n v="6.3749622338272593E-4"/>
    <x v="3"/>
    <x v="2"/>
    <s v="Retail"/>
    <s v="STKYOSEF"/>
    <n v="55"/>
    <n v="66"/>
    <n v="11"/>
  </r>
  <r>
    <x v="78"/>
    <x v="682"/>
    <x v="3"/>
    <x v="1372"/>
    <n v="1.4502040380432932E-4"/>
    <n v="32"/>
    <n v="27.45"/>
    <n v="4.5500000000000007"/>
    <n v="1.8200000000000003"/>
    <n v="2.7300000000000004"/>
    <x v="37"/>
    <n v="9.9453551912568328E-2"/>
    <x v="37"/>
    <n v="0.14218750000000002"/>
    <n v="6.032967032967032"/>
    <n v="0.85781249999999998"/>
    <n v="7.251519540978508E-5"/>
    <x v="7"/>
    <x v="3"/>
    <s v="Retail"/>
    <s v="STKEVON"/>
    <n v="55"/>
    <n v="66"/>
    <n v="11"/>
  </r>
  <r>
    <x v="78"/>
    <x v="640"/>
    <x v="0"/>
    <x v="1373"/>
    <n v="7.251020190216466E-5"/>
    <n v="16"/>
    <n v="12"/>
    <n v="4"/>
    <n v="1.6"/>
    <n v="2.4"/>
    <x v="33"/>
    <n v="0.19999999999999998"/>
    <x v="21"/>
    <n v="0.25"/>
    <n v="3"/>
    <n v="0.75"/>
    <n v="6.3749622338272593E-5"/>
    <x v="0"/>
    <x v="0"/>
    <s v="Retail"/>
    <s v="STKYOSEF"/>
    <n v="55"/>
    <n v="66"/>
    <n v="11"/>
  </r>
  <r>
    <x v="78"/>
    <x v="502"/>
    <x v="3"/>
    <x v="1374"/>
    <n v="9.516963999659112E-5"/>
    <n v="21"/>
    <n v="18.62"/>
    <n v="2.379999999999999"/>
    <n v="0.95199999999999962"/>
    <n v="1.4279999999999995"/>
    <x v="193"/>
    <n v="7.6691729323308241E-2"/>
    <x v="24"/>
    <n v="0.11333333333333329"/>
    <n v="7.8235294117647092"/>
    <n v="0.88666666666666671"/>
    <n v="3.7931025291272176E-5"/>
    <x v="5"/>
    <x v="3"/>
    <s v="Retail"/>
    <s v="STKANSON"/>
    <n v="55"/>
    <n v="66"/>
    <n v="11"/>
  </r>
  <r>
    <x v="78"/>
    <x v="763"/>
    <x v="3"/>
    <x v="1375"/>
    <n v="3.5801912189193801E-4"/>
    <n v="79"/>
    <n v="66.600000000000009"/>
    <n v="12.399999999999991"/>
    <n v="4.9599999999999973"/>
    <n v="7.4399999999999942"/>
    <x v="167"/>
    <n v="0.11171171171171161"/>
    <x v="144"/>
    <n v="0.15696202531645559"/>
    <n v="5.3709677419354884"/>
    <n v="0.84303797468354447"/>
    <n v="1.9762382924864489E-4"/>
    <x v="4"/>
    <x v="3"/>
    <s v="Retail"/>
    <s v="STKYOSEF"/>
    <n v="55"/>
    <n v="66"/>
    <n v="11"/>
  </r>
  <r>
    <x v="78"/>
    <x v="547"/>
    <x v="1"/>
    <x v="1376"/>
    <n v="9.0637752377705825E-5"/>
    <n v="20"/>
    <n v="0"/>
    <n v="20"/>
    <n v="8"/>
    <n v="12"/>
    <x v="3"/>
    <e v="#DIV/0!"/>
    <x v="0"/>
    <n v="1"/>
    <n v="0"/>
    <n v="0"/>
    <n v="3.1874811169136296E-4"/>
    <x v="2"/>
    <x v="1"/>
    <s v="Retail"/>
    <s v="STKANSON"/>
    <n v="55"/>
    <n v="66"/>
    <n v="11"/>
  </r>
  <r>
    <x v="78"/>
    <x v="437"/>
    <x v="3"/>
    <x v="1377"/>
    <n v="2.4925381903869104E-4"/>
    <n v="55"/>
    <n v="46.25"/>
    <n v="8.75"/>
    <n v="3.5"/>
    <n v="5.25"/>
    <x v="39"/>
    <n v="0.11351351351351352"/>
    <x v="86"/>
    <n v="0.15909090909090909"/>
    <n v="5.2857142857142856"/>
    <n v="0.84090909090909094"/>
    <n v="1.394522988649713E-4"/>
    <x v="4"/>
    <x v="3"/>
    <s v="Retail"/>
    <s v="STKANSON"/>
    <n v="55"/>
    <n v="66"/>
    <n v="11"/>
  </r>
  <r>
    <x v="78"/>
    <x v="764"/>
    <x v="3"/>
    <x v="1378"/>
    <n v="4.5318876188852914E-4"/>
    <n v="100"/>
    <n v="40"/>
    <n v="60"/>
    <n v="24"/>
    <n v="36"/>
    <x v="2"/>
    <n v="0.9"/>
    <x v="4"/>
    <n v="0.6"/>
    <n v="0.66666666666666663"/>
    <n v="0.4"/>
    <n v="9.5624433507408889E-4"/>
    <x v="9"/>
    <x v="3"/>
    <s v="Retail"/>
    <s v="STKANSON"/>
    <n v="55"/>
    <n v="66"/>
    <n v="11"/>
  </r>
  <r>
    <x v="78"/>
    <x v="765"/>
    <x v="3"/>
    <x v="1379"/>
    <n v="9.9701527615476414E-5"/>
    <n v="22"/>
    <n v="18.8"/>
    <n v="3.1999999999999993"/>
    <n v="1.2799999999999998"/>
    <n v="1.9199999999999995"/>
    <x v="435"/>
    <n v="0.10212765957446805"/>
    <x v="268"/>
    <n v="0.14545454545454542"/>
    <n v="5.8750000000000018"/>
    <n v="0.85454545454545461"/>
    <n v="5.0999697870618062E-5"/>
    <x v="9"/>
    <x v="3"/>
    <s v="Retail"/>
    <s v="STKYOSEF"/>
    <n v="55"/>
    <n v="66"/>
    <n v="11"/>
  </r>
  <r>
    <x v="78"/>
    <x v="587"/>
    <x v="2"/>
    <x v="1380"/>
    <n v="2.2659438094426457E-4"/>
    <n v="50"/>
    <n v="15"/>
    <n v="35"/>
    <n v="14"/>
    <n v="21"/>
    <x v="12"/>
    <n v="1.4"/>
    <x v="76"/>
    <n v="0.7"/>
    <n v="0.42857142857142855"/>
    <n v="0.3"/>
    <n v="5.5780919545988519E-4"/>
    <x v="3"/>
    <x v="2"/>
    <s v="Retail"/>
    <s v="STKANSON"/>
    <n v="55"/>
    <n v="66"/>
    <n v="11"/>
  </r>
  <r>
    <x v="78"/>
    <x v="669"/>
    <x v="3"/>
    <x v="1381"/>
    <n v="5.4382651426623495E-5"/>
    <n v="12"/>
    <n v="10"/>
    <n v="2"/>
    <n v="0.8"/>
    <n v="1.2"/>
    <x v="199"/>
    <n v="0.12"/>
    <x v="66"/>
    <n v="0.16666666666666666"/>
    <n v="5"/>
    <n v="0.83333333333333337"/>
    <n v="3.1874811169136296E-5"/>
    <x v="5"/>
    <x v="3"/>
    <s v="Retail"/>
    <s v="STKANSON"/>
    <n v="55"/>
    <n v="66"/>
    <n v="11"/>
  </r>
  <r>
    <x v="78"/>
    <x v="766"/>
    <x v="0"/>
    <x v="1382"/>
    <n v="2.7191325713311748E-5"/>
    <n v="6"/>
    <n v="2"/>
    <n v="4"/>
    <n v="1.6"/>
    <n v="2.4"/>
    <x v="77"/>
    <n v="1.2"/>
    <x v="21"/>
    <n v="0.66666666666666663"/>
    <n v="0.5"/>
    <n v="0.33333333333333331"/>
    <n v="6.3749622338272593E-5"/>
    <x v="0"/>
    <x v="0"/>
    <s v="Retail"/>
    <s v="STKEVON"/>
    <n v="55"/>
    <n v="66"/>
    <n v="11"/>
  </r>
  <r>
    <x v="78"/>
    <x v="767"/>
    <x v="2"/>
    <x v="1383"/>
    <n v="2.9457269522754393E-4"/>
    <n v="65"/>
    <n v="45"/>
    <n v="20"/>
    <n v="8"/>
    <n v="12"/>
    <x v="29"/>
    <n v="0.26666666666666666"/>
    <x v="0"/>
    <n v="0.30769230769230771"/>
    <n v="2.25"/>
    <n v="0.69230769230769229"/>
    <n v="3.1874811169136296E-4"/>
    <x v="15"/>
    <x v="2"/>
    <s v="Retail"/>
    <s v="STKYOSEF"/>
    <n v="55"/>
    <n v="66"/>
    <n v="11"/>
  </r>
  <r>
    <x v="78"/>
    <x v="768"/>
    <x v="2"/>
    <x v="1384"/>
    <n v="2.7191325713311752E-4"/>
    <n v="60"/>
    <n v="10"/>
    <n v="50"/>
    <n v="20"/>
    <n v="30"/>
    <x v="389"/>
    <n v="3"/>
    <x v="9"/>
    <n v="0.83333333333333337"/>
    <n v="0.2"/>
    <n v="0.16666666666666666"/>
    <n v="7.9687027922840741E-4"/>
    <x v="1"/>
    <x v="2"/>
    <s v="Retail"/>
    <s v="STKEVON"/>
    <n v="55"/>
    <n v="66"/>
    <n v="11"/>
  </r>
  <r>
    <x v="78"/>
    <x v="769"/>
    <x v="0"/>
    <x v="1385"/>
    <n v="6.1180482854951434E-4"/>
    <n v="135"/>
    <n v="120"/>
    <n v="15"/>
    <n v="6"/>
    <n v="9"/>
    <x v="251"/>
    <n v="7.4999999999999997E-2"/>
    <x v="11"/>
    <n v="0.1111111111111111"/>
    <n v="8"/>
    <n v="0.88888888888888884"/>
    <n v="2.3906108376852222E-4"/>
    <x v="1"/>
    <x v="0"/>
    <s v="Retail"/>
    <s v="STKEVON"/>
    <n v="55"/>
    <n v="66"/>
    <n v="11"/>
  </r>
  <r>
    <x v="78"/>
    <x v="770"/>
    <x v="0"/>
    <x v="1386"/>
    <n v="1.586160666609852E-4"/>
    <n v="35"/>
    <n v="22"/>
    <n v="13"/>
    <n v="5.2"/>
    <n v="7.8"/>
    <x v="264"/>
    <n v="0.35454545454545455"/>
    <x v="61"/>
    <n v="0.37142857142857144"/>
    <n v="1.6923076923076923"/>
    <n v="0.62857142857142856"/>
    <n v="2.0718627259938593E-4"/>
    <x v="0"/>
    <x v="0"/>
    <s v="Retail"/>
    <s v="STKYOSEF"/>
    <n v="55"/>
    <n v="66"/>
    <n v="11"/>
  </r>
  <r>
    <x v="78"/>
    <x v="771"/>
    <x v="3"/>
    <x v="1387"/>
    <n v="3.4442345903528218E-4"/>
    <n v="76"/>
    <n v="66.600000000000009"/>
    <n v="9.3999999999999915"/>
    <n v="3.7599999999999967"/>
    <n v="5.6399999999999952"/>
    <x v="436"/>
    <n v="8.4684684684684597E-2"/>
    <x v="302"/>
    <n v="0.12368421052631567"/>
    <n v="7.0851063829787311"/>
    <n v="0.87631578947368427"/>
    <n v="1.4981161249494045E-4"/>
    <x v="4"/>
    <x v="3"/>
    <s v="Retail"/>
    <s v="STKEVON"/>
    <n v="55"/>
    <n v="66"/>
    <n v="11"/>
  </r>
  <r>
    <x v="78"/>
    <x v="772"/>
    <x v="3"/>
    <x v="1388"/>
    <n v="4.3052932379410272E-4"/>
    <n v="95"/>
    <n v="83.25"/>
    <n v="11.75"/>
    <n v="4.7"/>
    <n v="7.05"/>
    <x v="179"/>
    <n v="8.468468468468468E-2"/>
    <x v="154"/>
    <n v="0.12368421052631579"/>
    <n v="7.0851063829787231"/>
    <n v="0.87631578947368416"/>
    <n v="1.8726451561867574E-4"/>
    <x v="4"/>
    <x v="3"/>
    <s v="Retail"/>
    <s v="STKANSON"/>
    <n v="55"/>
    <n v="66"/>
    <n v="11"/>
  </r>
  <r>
    <x v="78"/>
    <x v="393"/>
    <x v="5"/>
    <x v="1389"/>
    <n v="6.7978314283279376E-4"/>
    <n v="150"/>
    <n v="105"/>
    <n v="45"/>
    <n v="18"/>
    <n v="27"/>
    <x v="145"/>
    <n v="0.25714285714285712"/>
    <x v="114"/>
    <n v="0.3"/>
    <n v="2.3333333333333335"/>
    <n v="0.7"/>
    <n v="7.1718325130556667E-4"/>
    <x v="1"/>
    <x v="5"/>
    <s v="Retail"/>
    <s v="STKANSON"/>
    <n v="55"/>
    <n v="66"/>
    <n v="11"/>
  </r>
  <r>
    <x v="78"/>
    <x v="763"/>
    <x v="3"/>
    <x v="1390"/>
    <n v="8.112078837804672E-4"/>
    <n v="179"/>
    <n v="84"/>
    <n v="95"/>
    <n v="38"/>
    <n v="57"/>
    <x v="437"/>
    <n v="0.6785714285714286"/>
    <x v="70"/>
    <n v="0.53072625698324027"/>
    <n v="0.88421052631578945"/>
    <n v="0.46927374301675978"/>
    <n v="1.514053530533974E-3"/>
    <x v="4"/>
    <x v="3"/>
    <s v="Retail"/>
    <s v="STKANSON"/>
    <n v="55"/>
    <n v="66"/>
    <n v="11"/>
  </r>
  <r>
    <x v="78"/>
    <x v="642"/>
    <x v="3"/>
    <x v="1391"/>
    <n v="4.7131631236407032E-4"/>
    <n v="104"/>
    <n v="91.5"/>
    <n v="12.5"/>
    <n v="5"/>
    <n v="7.5"/>
    <x v="152"/>
    <n v="8.1967213114754092E-2"/>
    <x v="223"/>
    <n v="0.1201923076923077"/>
    <n v="7.32"/>
    <n v="0.87980769230769229"/>
    <n v="1.9921756980710185E-4"/>
    <x v="7"/>
    <x v="3"/>
    <s v="Retail"/>
    <s v="STKANSON"/>
    <n v="55"/>
    <n v="66"/>
    <n v="11"/>
  </r>
  <r>
    <x v="79"/>
    <x v="582"/>
    <x v="2"/>
    <x v="1392"/>
    <n v="3.1723213332197041E-4"/>
    <n v="70"/>
    <n v="20"/>
    <n v="50"/>
    <n v="20"/>
    <n v="30"/>
    <x v="10"/>
    <n v="1.5"/>
    <x v="9"/>
    <n v="0.7142857142857143"/>
    <n v="0.4"/>
    <n v="0.2857142857142857"/>
    <n v="7.9687027922840741E-4"/>
    <x v="1"/>
    <x v="2"/>
    <s v="Retail"/>
    <s v="STKYOSEF"/>
    <n v="46"/>
    <n v="55"/>
    <n v="9"/>
  </r>
  <r>
    <x v="79"/>
    <x v="613"/>
    <x v="3"/>
    <x v="1393"/>
    <n v="4.3052932379410272E-4"/>
    <n v="95"/>
    <n v="80.475000000000009"/>
    <n v="14.524999999999991"/>
    <n v="5.8099999999999969"/>
    <n v="8.7149999999999945"/>
    <x v="438"/>
    <n v="0.10829450139794959"/>
    <x v="303"/>
    <n v="0.15289473684210517"/>
    <n v="5.5404475043029295"/>
    <n v="0.84710526315789481"/>
    <n v="2.3149081611585222E-4"/>
    <x v="4"/>
    <x v="3"/>
    <s v="Retail"/>
    <s v="STKANSON"/>
    <n v="46"/>
    <n v="55"/>
    <n v="9"/>
  </r>
  <r>
    <x v="79"/>
    <x v="364"/>
    <x v="3"/>
    <x v="1394"/>
    <n v="2.5378570665757634E-4"/>
    <n v="56"/>
    <n v="47.175000000000004"/>
    <n v="8.8249999999999957"/>
    <n v="3.5299999999999985"/>
    <n v="5.2949999999999973"/>
    <x v="106"/>
    <n v="0.11224165341812394"/>
    <x v="94"/>
    <n v="0.15758928571428563"/>
    <n v="5.3456090651558101"/>
    <n v="0.84241071428571435"/>
    <n v="1.4064760428381383E-4"/>
    <x v="4"/>
    <x v="3"/>
    <s v="Retail"/>
    <s v="STKANSON"/>
    <n v="46"/>
    <n v="55"/>
    <n v="9"/>
  </r>
  <r>
    <x v="79"/>
    <x v="773"/>
    <x v="0"/>
    <x v="1395"/>
    <n v="1.0423341523436171E-4"/>
    <n v="23"/>
    <n v="10"/>
    <n v="13"/>
    <n v="5.2"/>
    <n v="7.8"/>
    <x v="439"/>
    <n v="0.78"/>
    <x v="61"/>
    <n v="0.56521739130434778"/>
    <n v="0.76923076923076927"/>
    <n v="0.43478260869565216"/>
    <n v="2.0718627259938593E-4"/>
    <x v="13"/>
    <x v="0"/>
    <s v="Retail"/>
    <s v="STKEVON"/>
    <n v="46"/>
    <n v="55"/>
    <n v="9"/>
  </r>
  <r>
    <x v="79"/>
    <x v="199"/>
    <x v="0"/>
    <x v="1396"/>
    <n v="1.0876530285324699E-4"/>
    <n v="24"/>
    <n v="21"/>
    <n v="3"/>
    <n v="1.2000000000000002"/>
    <n v="1.7999999999999998"/>
    <x v="194"/>
    <n v="8.5714285714285701E-2"/>
    <x v="36"/>
    <n v="0.125"/>
    <n v="7"/>
    <n v="0.875"/>
    <n v="4.7812216753704445E-5"/>
    <x v="1"/>
    <x v="0"/>
    <s v="Retail"/>
    <s v="STKYOSEF"/>
    <n v="46"/>
    <n v="55"/>
    <n v="9"/>
  </r>
  <r>
    <x v="79"/>
    <x v="774"/>
    <x v="0"/>
    <x v="1397"/>
    <n v="4.5318876188852913E-5"/>
    <n v="10"/>
    <n v="2"/>
    <n v="8"/>
    <n v="3.2"/>
    <n v="4.8"/>
    <x v="0"/>
    <n v="2.4"/>
    <x v="48"/>
    <n v="0.8"/>
    <n v="0.25"/>
    <n v="0.2"/>
    <n v="1.2749924467654519E-4"/>
    <x v="0"/>
    <x v="0"/>
    <s v="Retail"/>
    <s v="STKEVON"/>
    <n v="46"/>
    <n v="55"/>
    <n v="9"/>
  </r>
  <r>
    <x v="79"/>
    <x v="92"/>
    <x v="0"/>
    <x v="1398"/>
    <n v="9.0637752377705825E-5"/>
    <n v="20"/>
    <n v="5"/>
    <n v="15"/>
    <n v="6"/>
    <n v="9"/>
    <x v="64"/>
    <n v="1.8"/>
    <x v="11"/>
    <n v="0.75"/>
    <n v="0.33333333333333331"/>
    <n v="0.25"/>
    <n v="2.3906108376852222E-4"/>
    <x v="0"/>
    <x v="0"/>
    <s v="Retail"/>
    <s v="STKEVON"/>
    <n v="46"/>
    <n v="55"/>
    <n v="9"/>
  </r>
  <r>
    <x v="79"/>
    <x v="775"/>
    <x v="0"/>
    <x v="1399"/>
    <n v="9.0637752377705825E-5"/>
    <n v="20"/>
    <n v="5"/>
    <n v="15"/>
    <n v="6"/>
    <n v="9"/>
    <x v="64"/>
    <n v="1.8"/>
    <x v="11"/>
    <n v="0.75"/>
    <n v="0.33333333333333331"/>
    <n v="0.25"/>
    <n v="2.3906108376852222E-4"/>
    <x v="0"/>
    <x v="0"/>
    <s v="Retail"/>
    <s v="STKYOSEF"/>
    <n v="46"/>
    <n v="55"/>
    <n v="9"/>
  </r>
  <r>
    <x v="79"/>
    <x v="776"/>
    <x v="3"/>
    <x v="1400"/>
    <n v="1.8127550475541165E-4"/>
    <n v="40"/>
    <n v="31.61"/>
    <n v="8.39"/>
    <n v="3.3560000000000003"/>
    <n v="5.0340000000000007"/>
    <x v="440"/>
    <n v="0.15925340082252454"/>
    <x v="304"/>
    <n v="0.20975000000000002"/>
    <n v="3.7675804529201429"/>
    <n v="0.79025000000000001"/>
    <n v="1.3371483285452677E-4"/>
    <x v="5"/>
    <x v="3"/>
    <s v="Retail"/>
    <s v="STKEVON"/>
    <n v="46"/>
    <n v="55"/>
    <n v="9"/>
  </r>
  <r>
    <x v="79"/>
    <x v="777"/>
    <x v="3"/>
    <x v="1401"/>
    <n v="2.4925381903869104E-4"/>
    <n v="55"/>
    <n v="47.175000000000004"/>
    <n v="7.8249999999999957"/>
    <n v="3.1299999999999986"/>
    <n v="4.6949999999999967"/>
    <x v="127"/>
    <n v="9.9523052464228851E-2"/>
    <x v="111"/>
    <n v="0.14227272727272719"/>
    <n v="6.0287539936102279"/>
    <n v="0.85772727272727278"/>
    <n v="1.2471019869924569E-4"/>
    <x v="4"/>
    <x v="3"/>
    <s v="Retail"/>
    <s v="STKANSON"/>
    <n v="46"/>
    <n v="55"/>
    <n v="9"/>
  </r>
  <r>
    <x v="79"/>
    <x v="778"/>
    <x v="0"/>
    <x v="1402"/>
    <n v="2.2659438094426456E-5"/>
    <n v="5"/>
    <n v="2"/>
    <n v="3"/>
    <n v="1.2000000000000002"/>
    <n v="1.7999999999999998"/>
    <x v="2"/>
    <n v="0.89999999999999991"/>
    <x v="36"/>
    <n v="0.6"/>
    <n v="0.66666666666666663"/>
    <n v="0.4"/>
    <n v="4.7812216753704445E-5"/>
    <x v="0"/>
    <x v="0"/>
    <s v="Retail"/>
    <s v="STKANSON"/>
    <n v="46"/>
    <n v="55"/>
    <n v="9"/>
  </r>
  <r>
    <x v="79"/>
    <x v="779"/>
    <x v="0"/>
    <x v="1403"/>
    <n v="6.7978314283279379E-5"/>
    <n v="15"/>
    <n v="3.75"/>
    <n v="11.25"/>
    <n v="4.5"/>
    <n v="6.75"/>
    <x v="64"/>
    <n v="1.8"/>
    <x v="273"/>
    <n v="0.75"/>
    <n v="0.33333333333333331"/>
    <n v="0.25"/>
    <n v="1.7929581282639167E-4"/>
    <x v="13"/>
    <x v="0"/>
    <s v="Retail"/>
    <s v="STKEVON"/>
    <n v="46"/>
    <n v="55"/>
    <n v="9"/>
  </r>
  <r>
    <x v="79"/>
    <x v="780"/>
    <x v="0"/>
    <x v="1404"/>
    <n v="6.7978314283279379E-5"/>
    <n v="15"/>
    <n v="3"/>
    <n v="12"/>
    <n v="4.8000000000000007"/>
    <n v="7.1999999999999993"/>
    <x v="0"/>
    <n v="2.4"/>
    <x v="14"/>
    <n v="0.8"/>
    <n v="0.25"/>
    <n v="0.2"/>
    <n v="1.9124886701481778E-4"/>
    <x v="13"/>
    <x v="0"/>
    <s v="Retail"/>
    <s v="STKEVON"/>
    <n v="46"/>
    <n v="55"/>
    <n v="9"/>
  </r>
  <r>
    <x v="79"/>
    <x v="500"/>
    <x v="3"/>
    <x v="1405"/>
    <n v="2.4925381903869104E-4"/>
    <n v="55"/>
    <n v="47.175000000000004"/>
    <n v="8"/>
    <n v="3.2"/>
    <n v="4.8"/>
    <x v="441"/>
    <n v="0.10174880763116056"/>
    <x v="48"/>
    <n v="0.14545454545454545"/>
    <n v="5.8968750000000005"/>
    <n v="0.85772727272727278"/>
    <n v="1.2749924467654519E-4"/>
    <x v="4"/>
    <x v="3"/>
    <s v="Retail"/>
    <s v="STKYOSEF"/>
    <n v="46"/>
    <n v="55"/>
    <n v="9"/>
  </r>
  <r>
    <x v="79"/>
    <x v="393"/>
    <x v="2"/>
    <x v="1406"/>
    <n v="8.1573977139935249E-4"/>
    <n v="180"/>
    <n v="105"/>
    <n v="75"/>
    <n v="30"/>
    <n v="45"/>
    <x v="114"/>
    <n v="0.42857142857142855"/>
    <x v="122"/>
    <n v="0.41666666666666669"/>
    <n v="1.4"/>
    <n v="0.58333333333333337"/>
    <n v="1.195305418842611E-3"/>
    <x v="1"/>
    <x v="2"/>
    <s v="Retail"/>
    <s v="STKANSON"/>
    <n v="46"/>
    <n v="55"/>
    <n v="9"/>
  </r>
  <r>
    <x v="79"/>
    <x v="393"/>
    <x v="2"/>
    <x v="1407"/>
    <n v="8.1573977139935249E-4"/>
    <n v="180"/>
    <n v="105"/>
    <n v="75"/>
    <n v="30"/>
    <n v="45"/>
    <x v="114"/>
    <n v="0.42857142857142855"/>
    <x v="122"/>
    <n v="0.41666666666666669"/>
    <n v="1.4"/>
    <n v="0.58333333333333337"/>
    <n v="1.195305418842611E-3"/>
    <x v="1"/>
    <x v="2"/>
    <s v="Retail"/>
    <s v="STKEVON"/>
    <n v="46"/>
    <n v="55"/>
    <n v="9"/>
  </r>
  <r>
    <x v="79"/>
    <x v="393"/>
    <x v="2"/>
    <x v="1408"/>
    <n v="8.1573977139935249E-4"/>
    <n v="180"/>
    <n v="105"/>
    <n v="75"/>
    <n v="30"/>
    <n v="45"/>
    <x v="114"/>
    <n v="0.42857142857142855"/>
    <x v="122"/>
    <n v="0.41666666666666669"/>
    <n v="1.4"/>
    <n v="0.58333333333333337"/>
    <n v="1.195305418842611E-3"/>
    <x v="1"/>
    <x v="2"/>
    <s v="Retail"/>
    <s v="STKYOSEF"/>
    <n v="46"/>
    <n v="55"/>
    <n v="9"/>
  </r>
  <r>
    <x v="79"/>
    <x v="502"/>
    <x v="3"/>
    <x v="1409"/>
    <n v="1.1329719047213228E-4"/>
    <n v="25"/>
    <n v="12.120000000000001"/>
    <n v="13"/>
    <n v="5.2"/>
    <n v="7.8"/>
    <x v="160"/>
    <n v="0.64356435643564347"/>
    <x v="61"/>
    <n v="0.52"/>
    <n v="0.93230769230769239"/>
    <n v="0.48480000000000006"/>
    <n v="2.0718627259938593E-4"/>
    <x v="5"/>
    <x v="3"/>
    <s v="Retail"/>
    <s v="STKANSON"/>
    <n v="46"/>
    <n v="55"/>
    <n v="9"/>
  </r>
  <r>
    <x v="79"/>
    <x v="781"/>
    <x v="3"/>
    <x v="1410"/>
    <n v="2.7644514475200276E-4"/>
    <n v="61"/>
    <n v="55.62"/>
    <n v="5.3800000000000026"/>
    <n v="2.152000000000001"/>
    <n v="3.2280000000000015"/>
    <x v="442"/>
    <n v="5.803667745415321E-2"/>
    <x v="305"/>
    <n v="8.8196721311475448E-2"/>
    <n v="10.338289962825273"/>
    <n v="0.91180327868852451"/>
    <n v="8.5743242044976681E-5"/>
    <x v="5"/>
    <x v="3"/>
    <s v="Retail"/>
    <s v="STKEVON"/>
    <n v="46"/>
    <n v="55"/>
    <n v="9"/>
  </r>
  <r>
    <x v="79"/>
    <x v="74"/>
    <x v="1"/>
    <x v="1411"/>
    <n v="4.5318876188852913E-5"/>
    <n v="10"/>
    <n v="0"/>
    <n v="10"/>
    <n v="4"/>
    <n v="6"/>
    <x v="3"/>
    <e v="#DIV/0!"/>
    <x v="50"/>
    <n v="1"/>
    <n v="0"/>
    <n v="0"/>
    <n v="1.5937405584568148E-4"/>
    <x v="2"/>
    <x v="1"/>
    <s v="Retail"/>
    <s v="STKEVON"/>
    <n v="46"/>
    <n v="55"/>
    <n v="9"/>
  </r>
  <r>
    <x v="79"/>
    <x v="74"/>
    <x v="1"/>
    <x v="1412"/>
    <n v="2.2659438094426456E-5"/>
    <n v="5"/>
    <n v="0"/>
    <n v="5"/>
    <n v="2"/>
    <n v="3"/>
    <x v="3"/>
    <e v="#DIV/0!"/>
    <x v="10"/>
    <n v="1"/>
    <n v="0"/>
    <n v="0"/>
    <n v="7.9687027922840741E-5"/>
    <x v="2"/>
    <x v="1"/>
    <s v="Retail"/>
    <s v="STKANSON"/>
    <n v="46"/>
    <n v="55"/>
    <n v="9"/>
  </r>
  <r>
    <x v="79"/>
    <x v="782"/>
    <x v="5"/>
    <x v="1413"/>
    <n v="3.625510095108233E-4"/>
    <n v="80"/>
    <n v="10"/>
    <n v="70"/>
    <n v="28"/>
    <n v="42"/>
    <x v="443"/>
    <n v="4.2"/>
    <x v="46"/>
    <n v="0.875"/>
    <n v="0.14285714285714285"/>
    <n v="0.125"/>
    <n v="1.1156183909197704E-3"/>
    <x v="1"/>
    <x v="5"/>
    <s v="Retail"/>
    <s v="STKEVON"/>
    <n v="46"/>
    <n v="55"/>
    <n v="9"/>
  </r>
  <r>
    <x v="79"/>
    <x v="152"/>
    <x v="6"/>
    <x v="1414"/>
    <n v="8.9731374853928769E-4"/>
    <n v="198"/>
    <n v="142"/>
    <n v="56"/>
    <n v="22.400000000000002"/>
    <n v="33.599999999999994"/>
    <x v="444"/>
    <n v="0.23661971830985912"/>
    <x v="216"/>
    <n v="0.28282828282828282"/>
    <n v="2.5357142857142856"/>
    <n v="0.71717171717171713"/>
    <n v="8.924947127358163E-4"/>
    <x v="8"/>
    <x v="6"/>
    <s v="Retail"/>
    <s v="STKANSON"/>
    <n v="46"/>
    <n v="55"/>
    <n v="9"/>
  </r>
  <r>
    <x v="79"/>
    <x v="783"/>
    <x v="5"/>
    <x v="1415"/>
    <n v="8.1573977139935249E-4"/>
    <n v="180"/>
    <n v="105"/>
    <n v="75"/>
    <n v="30"/>
    <n v="45"/>
    <x v="114"/>
    <n v="0.42857142857142855"/>
    <x v="122"/>
    <n v="0.41666666666666669"/>
    <n v="1.4"/>
    <n v="0.58333333333333337"/>
    <n v="1.195305418842611E-3"/>
    <x v="1"/>
    <x v="5"/>
    <s v="Retail"/>
    <s v="STKEVON"/>
    <n v="46"/>
    <n v="55"/>
    <n v="9"/>
  </r>
  <r>
    <x v="79"/>
    <x v="614"/>
    <x v="3"/>
    <x v="1416"/>
    <n v="5.4382651426623503E-4"/>
    <n v="120"/>
    <n v="50"/>
    <n v="70"/>
    <n v="28"/>
    <n v="42"/>
    <x v="189"/>
    <n v="0.84"/>
    <x v="46"/>
    <n v="0.58333333333333337"/>
    <n v="0.7142857142857143"/>
    <n v="0.41666666666666669"/>
    <n v="1.1156183909197704E-3"/>
    <x v="5"/>
    <x v="3"/>
    <s v="Retail"/>
    <s v="STKEVON"/>
    <n v="46"/>
    <n v="55"/>
    <n v="9"/>
  </r>
  <r>
    <x v="79"/>
    <x v="516"/>
    <x v="3"/>
    <x v="1417"/>
    <n v="3.9880611046190566E-4"/>
    <n v="88"/>
    <n v="73.72"/>
    <n v="14.280000000000001"/>
    <n v="5.7120000000000006"/>
    <n v="8.5680000000000014"/>
    <x v="445"/>
    <n v="0.11622354856212699"/>
    <x v="306"/>
    <n v="0.16227272727272729"/>
    <n v="5.1624649859943972"/>
    <n v="0.83772727272727276"/>
    <n v="2.2758615174763318E-4"/>
    <x v="5"/>
    <x v="3"/>
    <s v="Retail"/>
    <s v="STKEVON"/>
    <n v="46"/>
    <n v="55"/>
    <n v="9"/>
  </r>
  <r>
    <x v="79"/>
    <x v="784"/>
    <x v="2"/>
    <x v="1418"/>
    <n v="1.3595662856655876E-4"/>
    <n v="30"/>
    <n v="0"/>
    <n v="30"/>
    <n v="12"/>
    <n v="18"/>
    <x v="3"/>
    <e v="#DIV/0!"/>
    <x v="53"/>
    <n v="1"/>
    <n v="0"/>
    <n v="0"/>
    <n v="4.7812216753704445E-4"/>
    <x v="2"/>
    <x v="2"/>
    <s v="Retail"/>
    <s v="STKEVON"/>
    <n v="46"/>
    <n v="55"/>
    <n v="9"/>
  </r>
  <r>
    <x v="79"/>
    <x v="785"/>
    <x v="0"/>
    <x v="1419"/>
    <n v="4.5318876188852913E-5"/>
    <n v="10"/>
    <n v="2"/>
    <n v="8"/>
    <n v="3.2"/>
    <n v="4.8"/>
    <x v="0"/>
    <n v="2.4"/>
    <x v="48"/>
    <n v="0.8"/>
    <n v="0.25"/>
    <n v="0.2"/>
    <n v="1.2749924467654519E-4"/>
    <x v="0"/>
    <x v="0"/>
    <s v="Retail"/>
    <s v="STKANSON"/>
    <n v="46"/>
    <n v="55"/>
    <n v="9"/>
  </r>
  <r>
    <x v="79"/>
    <x v="786"/>
    <x v="0"/>
    <x v="1420"/>
    <n v="9.0637752377705825E-5"/>
    <n v="20"/>
    <n v="11"/>
    <n v="9"/>
    <n v="3.6"/>
    <n v="5.4"/>
    <x v="446"/>
    <n v="0.49090909090909096"/>
    <x v="2"/>
    <n v="0.45"/>
    <n v="1.2222222222222223"/>
    <n v="0.55000000000000004"/>
    <n v="1.4343665026111333E-4"/>
    <x v="13"/>
    <x v="0"/>
    <s v="Retail"/>
    <s v="STKEVON"/>
    <n v="46"/>
    <n v="55"/>
    <n v="9"/>
  </r>
  <r>
    <x v="79"/>
    <x v="150"/>
    <x v="3"/>
    <x v="1421"/>
    <n v="6.9791069330833494E-4"/>
    <n v="154"/>
    <n v="127.65"/>
    <n v="26.349999999999994"/>
    <n v="10.54"/>
    <n v="15.809999999999995"/>
    <x v="170"/>
    <n v="0.12385428907168033"/>
    <x v="147"/>
    <n v="0.17110389610389606"/>
    <n v="4.8444022770398494"/>
    <n v="0.82889610389610391"/>
    <n v="4.1995063715337063E-4"/>
    <x v="4"/>
    <x v="3"/>
    <s v="Retail"/>
    <s v="STKEVON"/>
    <n v="46"/>
    <n v="55"/>
    <n v="9"/>
  </r>
  <r>
    <x v="79"/>
    <x v="544"/>
    <x v="3"/>
    <x v="1422"/>
    <n v="3.9880611046190566E-4"/>
    <n v="88"/>
    <n v="73.62"/>
    <n v="14.379999999999995"/>
    <n v="5.7519999999999989"/>
    <n v="8.6279999999999966"/>
    <x v="447"/>
    <n v="0.11719641401792985"/>
    <x v="307"/>
    <n v="0.16340909090909086"/>
    <n v="5.1196105702364418"/>
    <n v="0.83659090909090916"/>
    <n v="2.2917989230608989E-4"/>
    <x v="5"/>
    <x v="3"/>
    <s v="Retail"/>
    <s v="STKYOSEF"/>
    <n v="46"/>
    <n v="55"/>
    <n v="9"/>
  </r>
  <r>
    <x v="79"/>
    <x v="623"/>
    <x v="3"/>
    <x v="1423"/>
    <n v="1.1329719047213228E-4"/>
    <n v="25"/>
    <n v="21.62"/>
    <n v="3.379999999999999"/>
    <n v="1.3519999999999996"/>
    <n v="2.0279999999999996"/>
    <x v="43"/>
    <n v="9.3802035152636423E-2"/>
    <x v="18"/>
    <n v="0.13519999999999996"/>
    <n v="6.3964497041420136"/>
    <n v="0.86480000000000001"/>
    <n v="5.3868430875840324E-5"/>
    <x v="5"/>
    <x v="3"/>
    <s v="Retail"/>
    <s v="STKANSON"/>
    <n v="46"/>
    <n v="55"/>
    <n v="9"/>
  </r>
  <r>
    <x v="79"/>
    <x v="547"/>
    <x v="1"/>
    <x v="1424"/>
    <n v="9.0637752377705825E-5"/>
    <n v="20"/>
    <n v="0"/>
    <n v="20"/>
    <n v="8"/>
    <n v="12"/>
    <x v="3"/>
    <e v="#DIV/0!"/>
    <x v="0"/>
    <n v="1"/>
    <n v="0"/>
    <n v="0"/>
    <n v="3.1874811169136296E-4"/>
    <x v="2"/>
    <x v="1"/>
    <s v="Retail"/>
    <s v="STKEVON"/>
    <n v="46"/>
    <n v="55"/>
    <n v="9"/>
  </r>
  <r>
    <x v="80"/>
    <x v="750"/>
    <x v="3"/>
    <x v="1425"/>
    <n v="2.8550891998977335E-4"/>
    <n v="63"/>
    <n v="47.52"/>
    <n v="15.479999999999997"/>
    <n v="6.1919999999999993"/>
    <n v="9.2879999999999967"/>
    <x v="50"/>
    <n v="0.19545454545454538"/>
    <x v="49"/>
    <n v="0.24571428571428566"/>
    <n v="3.0697674418604661"/>
    <n v="0.75428571428571434"/>
    <n v="2.4671103844911487E-4"/>
    <x v="5"/>
    <x v="3"/>
    <s v="Retail"/>
    <s v="STKYOSEF"/>
    <n v="43"/>
    <n v="54"/>
    <n v="11"/>
  </r>
  <r>
    <x v="80"/>
    <x v="787"/>
    <x v="2"/>
    <x v="1426"/>
    <n v="4.0786988569967625E-4"/>
    <n v="90"/>
    <n v="40"/>
    <n v="50"/>
    <n v="20"/>
    <n v="30"/>
    <x v="32"/>
    <n v="0.75"/>
    <x v="9"/>
    <n v="0.55555555555555558"/>
    <n v="0.8"/>
    <n v="0.44444444444444442"/>
    <n v="7.9687027922840741E-4"/>
    <x v="1"/>
    <x v="2"/>
    <s v="Retail"/>
    <s v="STKANSON"/>
    <n v="43"/>
    <n v="54"/>
    <n v="11"/>
  </r>
  <r>
    <x v="80"/>
    <x v="678"/>
    <x v="3"/>
    <x v="1427"/>
    <n v="1.1329719047213228E-4"/>
    <n v="25"/>
    <n v="20.350000000000001"/>
    <n v="4.6499999999999986"/>
    <n v="1.8599999999999994"/>
    <n v="2.7899999999999991"/>
    <x v="448"/>
    <n v="0.13710073710073706"/>
    <x v="308"/>
    <n v="0.18599999999999994"/>
    <n v="4.3763440860215068"/>
    <n v="0.81400000000000006"/>
    <n v="7.4108935968241865E-5"/>
    <x v="4"/>
    <x v="3"/>
    <s v="Retail"/>
    <s v="STKEVON"/>
    <n v="43"/>
    <n v="54"/>
    <n v="11"/>
  </r>
  <r>
    <x v="80"/>
    <x v="345"/>
    <x v="3"/>
    <x v="1428"/>
    <n v="1.586160666609852E-4"/>
    <n v="35"/>
    <n v="19.12"/>
    <n v="15.879999999999999"/>
    <n v="6.3520000000000003"/>
    <n v="9.5279999999999987"/>
    <x v="449"/>
    <n v="0.4983263598326359"/>
    <x v="143"/>
    <n v="0.45371428571428568"/>
    <n v="1.2040302267002521"/>
    <n v="0.54628571428571426"/>
    <n v="2.5308600068294217E-4"/>
    <x v="5"/>
    <x v="3"/>
    <s v="Retail"/>
    <s v="STKEVON"/>
    <n v="43"/>
    <n v="54"/>
    <n v="11"/>
  </r>
  <r>
    <x v="80"/>
    <x v="788"/>
    <x v="0"/>
    <x v="1429"/>
    <n v="4.5318876188852913E-5"/>
    <n v="10"/>
    <n v="2"/>
    <n v="8"/>
    <n v="3.2"/>
    <n v="4.8"/>
    <x v="0"/>
    <n v="2.4"/>
    <x v="48"/>
    <n v="0.8"/>
    <n v="0.25"/>
    <n v="0.2"/>
    <n v="1.2749924467654519E-4"/>
    <x v="0"/>
    <x v="0"/>
    <s v="Retail"/>
    <s v="STKANSON"/>
    <n v="43"/>
    <n v="54"/>
    <n v="11"/>
  </r>
  <r>
    <x v="80"/>
    <x v="789"/>
    <x v="5"/>
    <x v="1430"/>
    <n v="6.7978314283279376E-4"/>
    <n v="150"/>
    <n v="100"/>
    <n v="50"/>
    <n v="20"/>
    <n v="30"/>
    <x v="73"/>
    <n v="0.3"/>
    <x v="9"/>
    <n v="0.33333333333333331"/>
    <n v="2"/>
    <n v="0.66666666666666663"/>
    <n v="7.9687027922840741E-4"/>
    <x v="1"/>
    <x v="5"/>
    <s v="Retail"/>
    <s v="STKEVON"/>
    <n v="43"/>
    <n v="54"/>
    <n v="11"/>
  </r>
  <r>
    <x v="80"/>
    <x v="424"/>
    <x v="3"/>
    <x v="1431"/>
    <n v="1.4048851618544403E-4"/>
    <n v="31"/>
    <n v="26.52"/>
    <n v="4.4800000000000004"/>
    <n v="1.7920000000000003"/>
    <n v="2.6880000000000002"/>
    <x v="134"/>
    <n v="0.10135746606334843"/>
    <x v="119"/>
    <n v="0.14451612903225808"/>
    <n v="5.9196428571428568"/>
    <n v="0.85548387096774192"/>
    <n v="7.1399577018865304E-5"/>
    <x v="5"/>
    <x v="3"/>
    <s v="Retail"/>
    <s v="STKYOSEF"/>
    <n v="43"/>
    <n v="54"/>
    <n v="11"/>
  </r>
  <r>
    <x v="80"/>
    <x v="790"/>
    <x v="4"/>
    <x v="1432"/>
    <n v="3.8521044760524976E-3"/>
    <n v="850"/>
    <n v="733"/>
    <n v="117"/>
    <n v="46.800000000000004"/>
    <n v="70.199999999999989"/>
    <x v="420"/>
    <n v="9.577080491132331E-2"/>
    <x v="291"/>
    <n v="0.1376470588235294"/>
    <n v="6.2649572649572649"/>
    <n v="0.86235294117647054"/>
    <n v="1.8646764533944732E-3"/>
    <x v="1"/>
    <x v="4"/>
    <s v="Retail"/>
    <s v="STKANSON"/>
    <n v="43"/>
    <n v="54"/>
    <n v="11"/>
  </r>
  <r>
    <x v="80"/>
    <x v="44"/>
    <x v="0"/>
    <x v="1433"/>
    <n v="4.5318876188852913E-5"/>
    <n v="10"/>
    <n v="6"/>
    <n v="4"/>
    <n v="1.6"/>
    <n v="2.4"/>
    <x v="5"/>
    <n v="0.39999999999999997"/>
    <x v="21"/>
    <n v="0.4"/>
    <n v="1.5"/>
    <n v="0.6"/>
    <n v="6.3749622338272593E-5"/>
    <x v="13"/>
    <x v="0"/>
    <s v="Retail"/>
    <s v="STKYOSEF"/>
    <n v="43"/>
    <n v="54"/>
    <n v="11"/>
  </r>
  <r>
    <x v="80"/>
    <x v="657"/>
    <x v="0"/>
    <x v="1434"/>
    <n v="4.5318876188852913E-5"/>
    <n v="10"/>
    <n v="2"/>
    <n v="8"/>
    <n v="3.2"/>
    <n v="4.8"/>
    <x v="0"/>
    <n v="2.4"/>
    <x v="48"/>
    <n v="0.8"/>
    <n v="0.25"/>
    <n v="0.2"/>
    <n v="1.2749924467654519E-4"/>
    <x v="13"/>
    <x v="0"/>
    <s v="Retail"/>
    <s v="STKEVON"/>
    <n v="43"/>
    <n v="54"/>
    <n v="11"/>
  </r>
  <r>
    <x v="80"/>
    <x v="791"/>
    <x v="3"/>
    <x v="1435"/>
    <n v="3.5801912189193801E-4"/>
    <n v="79"/>
    <n v="66.600000000000009"/>
    <n v="12.399999999999991"/>
    <n v="4.9599999999999973"/>
    <n v="7.4399999999999942"/>
    <x v="167"/>
    <n v="0.11171171171171161"/>
    <x v="144"/>
    <n v="0.15696202531645559"/>
    <n v="5.3709677419354884"/>
    <n v="0.84303797468354447"/>
    <n v="1.9762382924864489E-4"/>
    <x v="4"/>
    <x v="3"/>
    <s v="Retail"/>
    <s v="STKEVON"/>
    <n v="43"/>
    <n v="54"/>
    <n v="11"/>
  </r>
  <r>
    <x v="80"/>
    <x v="792"/>
    <x v="3"/>
    <x v="1436"/>
    <n v="2.5378570665757634E-4"/>
    <n v="56"/>
    <n v="47.175000000000004"/>
    <n v="8.8249999999999957"/>
    <n v="3.5299999999999985"/>
    <n v="5.2949999999999973"/>
    <x v="106"/>
    <n v="0.11224165341812394"/>
    <x v="94"/>
    <n v="0.15758928571428563"/>
    <n v="5.3456090651558101"/>
    <n v="0.84241071428571435"/>
    <n v="1.4064760428381383E-4"/>
    <x v="4"/>
    <x v="3"/>
    <s v="Retail"/>
    <s v="STKYOSEF"/>
    <n v="43"/>
    <n v="54"/>
    <n v="11"/>
  </r>
  <r>
    <x v="80"/>
    <x v="753"/>
    <x v="1"/>
    <x v="1437"/>
    <n v="4.5318876188852913E-5"/>
    <n v="10"/>
    <n v="0"/>
    <n v="10"/>
    <n v="4"/>
    <n v="6"/>
    <x v="3"/>
    <e v="#DIV/0!"/>
    <x v="50"/>
    <n v="1"/>
    <n v="0"/>
    <n v="0"/>
    <n v="1.5937405584568148E-4"/>
    <x v="2"/>
    <x v="1"/>
    <s v="Retail"/>
    <s v="STKANSON"/>
    <n v="43"/>
    <n v="54"/>
    <n v="11"/>
  </r>
  <r>
    <x v="80"/>
    <x v="604"/>
    <x v="3"/>
    <x v="1438"/>
    <n v="4.3506121141298796E-4"/>
    <n v="96"/>
    <n v="86.4"/>
    <n v="9.5999999999999943"/>
    <n v="3.8399999999999981"/>
    <n v="5.7599999999999962"/>
    <x v="411"/>
    <n v="6.6666666666666624E-2"/>
    <x v="283"/>
    <n v="9.9999999999999936E-2"/>
    <n v="9.0000000000000053"/>
    <n v="0.9"/>
    <n v="1.5299909361185413E-4"/>
    <x v="9"/>
    <x v="3"/>
    <s v="Retail"/>
    <s v="STKANSON"/>
    <n v="43"/>
    <n v="54"/>
    <n v="11"/>
  </r>
  <r>
    <x v="80"/>
    <x v="74"/>
    <x v="1"/>
    <x v="1439"/>
    <n v="2.2659438094426456E-5"/>
    <n v="5"/>
    <n v="0"/>
    <n v="5"/>
    <n v="2"/>
    <n v="3"/>
    <x v="3"/>
    <e v="#DIV/0!"/>
    <x v="10"/>
    <n v="1"/>
    <n v="0"/>
    <n v="0"/>
    <n v="7.9687027922840741E-5"/>
    <x v="2"/>
    <x v="1"/>
    <s v="Retail"/>
    <s v="STKEVON"/>
    <n v="43"/>
    <n v="54"/>
    <n v="11"/>
  </r>
  <r>
    <x v="80"/>
    <x v="793"/>
    <x v="3"/>
    <x v="1440"/>
    <n v="5.4382651426623503E-4"/>
    <n v="120"/>
    <n v="66.52"/>
    <n v="53.480000000000004"/>
    <n v="21.392000000000003"/>
    <n v="32.088000000000001"/>
    <x v="450"/>
    <n v="0.48238123872519545"/>
    <x v="309"/>
    <n v="0.44566666666666671"/>
    <n v="1.2438294689603588"/>
    <n v="0.55433333333333334"/>
    <n v="8.5233245066270466E-4"/>
    <x v="5"/>
    <x v="3"/>
    <s v="Retail"/>
    <s v="STKYOSEF"/>
    <n v="43"/>
    <n v="54"/>
    <n v="11"/>
  </r>
  <r>
    <x v="80"/>
    <x v="547"/>
    <x v="1"/>
    <x v="1441"/>
    <n v="9.0637752377705825E-5"/>
    <n v="20"/>
    <n v="5"/>
    <n v="15"/>
    <n v="6"/>
    <n v="9"/>
    <x v="64"/>
    <n v="1.8"/>
    <x v="11"/>
    <n v="0.75"/>
    <n v="0.33333333333333331"/>
    <n v="0.25"/>
    <n v="2.3906108376852222E-4"/>
    <x v="2"/>
    <x v="1"/>
    <s v="Retail"/>
    <s v="STKEVON"/>
    <n v="43"/>
    <n v="54"/>
    <n v="11"/>
  </r>
  <r>
    <x v="80"/>
    <x v="794"/>
    <x v="5"/>
    <x v="1442"/>
    <n v="9.9701527615476417E-4"/>
    <n v="220"/>
    <n v="122"/>
    <n v="98"/>
    <n v="39.200000000000003"/>
    <n v="58.8"/>
    <x v="451"/>
    <n v="0.4819672131147541"/>
    <x v="310"/>
    <n v="0.44545454545454544"/>
    <n v="1.2448979591836735"/>
    <n v="0.55454545454545456"/>
    <n v="1.5618657472876785E-3"/>
    <x v="1"/>
    <x v="5"/>
    <s v="Retail"/>
    <s v="STKEVON"/>
    <n v="43"/>
    <n v="54"/>
    <n v="11"/>
  </r>
  <r>
    <x v="80"/>
    <x v="795"/>
    <x v="3"/>
    <x v="1443"/>
    <n v="7.7042089521049955E-5"/>
    <n v="17"/>
    <n v="6.4"/>
    <n v="10.6"/>
    <n v="4.24"/>
    <n v="6.3599999999999994"/>
    <x v="184"/>
    <n v="0.99374999999999991"/>
    <x v="203"/>
    <n v="0.62352941176470589"/>
    <n v="0.60377358490566047"/>
    <n v="0.37647058823529411"/>
    <n v="1.6893649919642235E-4"/>
    <x v="9"/>
    <x v="3"/>
    <s v="Retail"/>
    <s v="STKYOSEF"/>
    <n v="43"/>
    <n v="54"/>
    <n v="11"/>
  </r>
  <r>
    <x v="80"/>
    <x v="796"/>
    <x v="2"/>
    <x v="1444"/>
    <n v="1.586160666609852E-4"/>
    <n v="35"/>
    <n v="10"/>
    <n v="25"/>
    <n v="10"/>
    <n v="15"/>
    <x v="10"/>
    <n v="1.5"/>
    <x v="32"/>
    <n v="0.7142857142857143"/>
    <n v="0.4"/>
    <n v="0.2857142857142857"/>
    <n v="3.9843513961420371E-4"/>
    <x v="3"/>
    <x v="2"/>
    <s v="Retail"/>
    <s v="STKEVON"/>
    <n v="43"/>
    <n v="54"/>
    <n v="11"/>
  </r>
  <r>
    <x v="80"/>
    <x v="797"/>
    <x v="2"/>
    <x v="1445"/>
    <n v="4.0786988569967625E-4"/>
    <n v="90"/>
    <n v="40"/>
    <n v="50"/>
    <n v="20"/>
    <n v="30"/>
    <x v="32"/>
    <n v="0.75"/>
    <x v="9"/>
    <n v="0.55555555555555558"/>
    <n v="0.8"/>
    <n v="0.44444444444444442"/>
    <n v="7.9687027922840741E-4"/>
    <x v="3"/>
    <x v="2"/>
    <s v="Retail"/>
    <s v="STKANSON"/>
    <n v="43"/>
    <n v="54"/>
    <n v="11"/>
  </r>
  <r>
    <x v="80"/>
    <x v="44"/>
    <x v="0"/>
    <x v="1446"/>
    <n v="2.2659438094426456E-5"/>
    <n v="5"/>
    <n v="2"/>
    <n v="3"/>
    <n v="1.2000000000000002"/>
    <n v="1.7999999999999998"/>
    <x v="2"/>
    <n v="0.89999999999999991"/>
    <x v="36"/>
    <n v="0.6"/>
    <n v="0.66666666666666663"/>
    <n v="0.4"/>
    <n v="4.7812216753704445E-5"/>
    <x v="0"/>
    <x v="0"/>
    <s v="Retail"/>
    <s v="STKYOSEF"/>
    <n v="43"/>
    <n v="54"/>
    <n v="11"/>
  </r>
  <r>
    <x v="81"/>
    <x v="798"/>
    <x v="3"/>
    <x v="1447"/>
    <n v="1.1329719047213228E-4"/>
    <n v="25"/>
    <n v="22.33"/>
    <n v="2.6700000000000017"/>
    <n v="1.0680000000000007"/>
    <n v="1.602000000000001"/>
    <x v="430"/>
    <n v="7.1742051052395936E-2"/>
    <x v="311"/>
    <n v="0.10680000000000006"/>
    <n v="8.3632958801498063"/>
    <n v="0.89319999999999988"/>
    <n v="4.2552872910796985E-5"/>
    <x v="5"/>
    <x v="3"/>
    <s v="Retail"/>
    <s v="STKEVON"/>
    <n v="45"/>
    <n v="57"/>
    <n v="12"/>
  </r>
  <r>
    <x v="81"/>
    <x v="547"/>
    <x v="1"/>
    <x v="1448"/>
    <n v="4.5318876188852913E-5"/>
    <n v="10"/>
    <n v="0"/>
    <n v="10"/>
    <n v="4"/>
    <n v="6"/>
    <x v="3"/>
    <e v="#DIV/0!"/>
    <x v="50"/>
    <n v="1"/>
    <n v="0"/>
    <n v="0"/>
    <n v="1.5937405584568148E-4"/>
    <x v="2"/>
    <x v="1"/>
    <s v="Retail"/>
    <s v="STKYOSEF"/>
    <n v="45"/>
    <n v="57"/>
    <n v="12"/>
  </r>
  <r>
    <x v="81"/>
    <x v="799"/>
    <x v="3"/>
    <x v="1449"/>
    <n v="4.0786988569967625E-4"/>
    <n v="90"/>
    <n v="16.370000000000005"/>
    <n v="73.63"/>
    <n v="29.451999999999998"/>
    <n v="44.177999999999997"/>
    <x v="452"/>
    <n v="2.6987171655467308"/>
    <x v="312"/>
    <n v="0.81811111111111101"/>
    <n v="0.22232785549368472"/>
    <n v="0.18188888888888893"/>
    <n v="1.1734711731917528E-3"/>
    <x v="12"/>
    <x v="3"/>
    <s v="Retail"/>
    <s v="STKANSON"/>
    <n v="45"/>
    <n v="57"/>
    <n v="12"/>
  </r>
  <r>
    <x v="81"/>
    <x v="799"/>
    <x v="3"/>
    <x v="1450"/>
    <n v="4.0786988569967625E-4"/>
    <n v="90"/>
    <n v="16.370000000000005"/>
    <n v="73.63"/>
    <n v="29.451999999999998"/>
    <n v="44.177999999999997"/>
    <x v="452"/>
    <n v="2.6987171655467308"/>
    <x v="312"/>
    <n v="0.81811111111111101"/>
    <n v="0.22232785549368472"/>
    <n v="0.18188888888888893"/>
    <n v="1.1734711731917528E-3"/>
    <x v="12"/>
    <x v="3"/>
    <s v="Retail"/>
    <s v="STKYOSEF"/>
    <n v="45"/>
    <n v="57"/>
    <n v="12"/>
  </r>
  <r>
    <x v="81"/>
    <x v="800"/>
    <x v="0"/>
    <x v="1451"/>
    <n v="2.7191325713311748E-5"/>
    <n v="6"/>
    <n v="2"/>
    <n v="4"/>
    <n v="1.6"/>
    <n v="2.4"/>
    <x v="77"/>
    <n v="1.2"/>
    <x v="21"/>
    <n v="0.66666666666666663"/>
    <n v="0.5"/>
    <n v="0.33333333333333331"/>
    <n v="6.3749622338272593E-5"/>
    <x v="0"/>
    <x v="0"/>
    <s v="Retail"/>
    <s v="STKEVON"/>
    <n v="45"/>
    <n v="57"/>
    <n v="12"/>
  </r>
  <r>
    <x v="81"/>
    <x v="801"/>
    <x v="3"/>
    <x v="1452"/>
    <n v="2.3112626856314986E-4"/>
    <n v="51"/>
    <n v="46.45"/>
    <n v="4.5499999999999972"/>
    <n v="1.819999999999999"/>
    <n v="2.7299999999999982"/>
    <x v="346"/>
    <n v="5.8772874058126978E-2"/>
    <x v="236"/>
    <n v="8.9215686274509751E-2"/>
    <n v="10.208791208791215"/>
    <n v="0.91078431372549029"/>
    <n v="7.2515195409785026E-5"/>
    <x v="5"/>
    <x v="3"/>
    <s v="Retail"/>
    <s v="STKYOSEF"/>
    <n v="45"/>
    <n v="57"/>
    <n v="12"/>
  </r>
  <r>
    <x v="81"/>
    <x v="802"/>
    <x v="0"/>
    <x v="1453"/>
    <n v="1.8127550475541165E-4"/>
    <n v="40"/>
    <n v="20"/>
    <n v="20"/>
    <n v="8"/>
    <n v="12"/>
    <x v="57"/>
    <n v="0.6"/>
    <x v="0"/>
    <n v="0.5"/>
    <n v="1"/>
    <n v="0.5"/>
    <n v="3.1874811169136296E-4"/>
    <x v="0"/>
    <x v="0"/>
    <s v="Retail"/>
    <s v="STKANSON"/>
    <n v="45"/>
    <n v="57"/>
    <n v="12"/>
  </r>
  <r>
    <x v="81"/>
    <x v="803"/>
    <x v="3"/>
    <x v="1454"/>
    <n v="2.4925381903869104E-4"/>
    <n v="55"/>
    <n v="46.25"/>
    <n v="8.75"/>
    <n v="3.5"/>
    <n v="5.25"/>
    <x v="39"/>
    <n v="0.11351351351351352"/>
    <x v="86"/>
    <n v="0.15909090909090909"/>
    <n v="5.2857142857142856"/>
    <n v="0.84090909090909094"/>
    <n v="1.394522988649713E-4"/>
    <x v="4"/>
    <x v="3"/>
    <s v="Retail"/>
    <s v="STKANSON"/>
    <n v="45"/>
    <n v="57"/>
    <n v="12"/>
  </r>
  <r>
    <x v="81"/>
    <x v="804"/>
    <x v="3"/>
    <x v="1455"/>
    <n v="7.7042089521049955E-5"/>
    <n v="17"/>
    <n v="3.7699999999999996"/>
    <n v="13.23"/>
    <n v="5.2920000000000007"/>
    <n v="7.9379999999999997"/>
    <x v="453"/>
    <n v="2.1055702917771884"/>
    <x v="313"/>
    <n v="0.77823529411764714"/>
    <n v="0.28495842781557063"/>
    <n v="0.22176470588235292"/>
    <n v="2.1085187588383661E-4"/>
    <x v="12"/>
    <x v="3"/>
    <s v="Retail"/>
    <s v="STKEVON"/>
    <n v="45"/>
    <n v="57"/>
    <n v="12"/>
  </r>
  <r>
    <x v="81"/>
    <x v="805"/>
    <x v="3"/>
    <x v="1456"/>
    <n v="1.0876530285324699E-4"/>
    <n v="24"/>
    <n v="9.27"/>
    <n v="14.73"/>
    <n v="5.8920000000000003"/>
    <n v="8.838000000000001"/>
    <x v="454"/>
    <n v="0.95339805825242729"/>
    <x v="314"/>
    <n v="0.61375000000000002"/>
    <n v="0.62932790224032586"/>
    <n v="0.38624999999999998"/>
    <n v="2.3475798426068884E-4"/>
    <x v="12"/>
    <x v="3"/>
    <s v="Retail"/>
    <s v="STKYOSEF"/>
    <n v="45"/>
    <n v="57"/>
    <n v="12"/>
  </r>
  <r>
    <x v="81"/>
    <x v="806"/>
    <x v="3"/>
    <x v="1457"/>
    <n v="5.4382651426623495E-5"/>
    <n v="12"/>
    <n v="3.7699999999999996"/>
    <n v="8.23"/>
    <n v="3.2920000000000003"/>
    <n v="4.9380000000000006"/>
    <x v="455"/>
    <n v="1.3098143236074273"/>
    <x v="315"/>
    <n v="0.68583333333333341"/>
    <n v="0.45808019441069253"/>
    <n v="0.31416666666666665"/>
    <n v="1.3116484796099587E-4"/>
    <x v="12"/>
    <x v="3"/>
    <s v="Retail"/>
    <s v="STKEVON"/>
    <n v="45"/>
    <n v="57"/>
    <n v="12"/>
  </r>
  <r>
    <x v="81"/>
    <x v="807"/>
    <x v="0"/>
    <x v="1458"/>
    <n v="1.3595662856655876E-4"/>
    <n v="30"/>
    <n v="10"/>
    <n v="20"/>
    <n v="8"/>
    <n v="12"/>
    <x v="77"/>
    <n v="1.2"/>
    <x v="0"/>
    <n v="0.66666666666666663"/>
    <n v="0.5"/>
    <n v="0.33333333333333331"/>
    <n v="3.1874811169136296E-4"/>
    <x v="13"/>
    <x v="0"/>
    <s v="Retail"/>
    <s v="STKEVON"/>
    <n v="45"/>
    <n v="57"/>
    <n v="12"/>
  </r>
  <r>
    <x v="81"/>
    <x v="704"/>
    <x v="1"/>
    <x v="1459"/>
    <n v="9.0637752377705825E-5"/>
    <n v="20"/>
    <n v="0"/>
    <n v="20"/>
    <n v="8"/>
    <n v="12"/>
    <x v="3"/>
    <e v="#DIV/0!"/>
    <x v="0"/>
    <n v="1"/>
    <n v="0"/>
    <n v="0"/>
    <n v="3.1874811169136296E-4"/>
    <x v="2"/>
    <x v="1"/>
    <s v="Retail"/>
    <s v="STKYOSEF"/>
    <n v="45"/>
    <n v="57"/>
    <n v="12"/>
  </r>
  <r>
    <x v="81"/>
    <x v="195"/>
    <x v="4"/>
    <x v="1460"/>
    <n v="3.26295908559741E-3"/>
    <n v="720"/>
    <n v="684"/>
    <n v="36"/>
    <n v="14.4"/>
    <n v="21.6"/>
    <x v="456"/>
    <n v="3.1578947368421054E-2"/>
    <x v="316"/>
    <n v="0.05"/>
    <n v="19"/>
    <n v="0.95"/>
    <n v="5.7374660104445334E-4"/>
    <x v="1"/>
    <x v="4"/>
    <s v="Retail"/>
    <s v="STKEVON"/>
    <n v="45"/>
    <n v="57"/>
    <n v="12"/>
  </r>
  <r>
    <x v="81"/>
    <x v="0"/>
    <x v="0"/>
    <x v="1461"/>
    <n v="4.5318876188852913E-5"/>
    <n v="10"/>
    <n v="2"/>
    <n v="8"/>
    <n v="3.2"/>
    <n v="4.8"/>
    <x v="0"/>
    <n v="2.4"/>
    <x v="48"/>
    <n v="0.8"/>
    <n v="0.25"/>
    <n v="0.2"/>
    <n v="1.2749924467654519E-4"/>
    <x v="13"/>
    <x v="0"/>
    <s v="Retail"/>
    <s v="STKANSON"/>
    <n v="45"/>
    <n v="57"/>
    <n v="12"/>
  </r>
  <r>
    <x v="81"/>
    <x v="808"/>
    <x v="0"/>
    <x v="1462"/>
    <n v="4.5318876188852913E-5"/>
    <n v="10"/>
    <n v="3"/>
    <n v="7"/>
    <n v="2.8000000000000003"/>
    <n v="4.1999999999999993"/>
    <x v="12"/>
    <n v="1.3999999999999997"/>
    <x v="12"/>
    <n v="0.7"/>
    <n v="0.42857142857142855"/>
    <n v="0.3"/>
    <n v="1.1156183909197704E-4"/>
    <x v="0"/>
    <x v="0"/>
    <s v="Retail"/>
    <s v="STKEVON"/>
    <n v="45"/>
    <n v="57"/>
    <n v="12"/>
  </r>
  <r>
    <x v="81"/>
    <x v="809"/>
    <x v="3"/>
    <x v="1463"/>
    <n v="5.3023085140957915E-4"/>
    <n v="117"/>
    <n v="100.38"/>
    <n v="16.620000000000005"/>
    <n v="6.6480000000000024"/>
    <n v="9.9720000000000013"/>
    <x v="457"/>
    <n v="9.9342498505678445E-2"/>
    <x v="317"/>
    <n v="0.14205128205128209"/>
    <n v="6.039711191335738"/>
    <n v="0.85794871794871796"/>
    <n v="2.648796808155227E-4"/>
    <x v="5"/>
    <x v="3"/>
    <s v="Retail"/>
    <s v="STKYOSEF"/>
    <n v="45"/>
    <n v="57"/>
    <n v="12"/>
  </r>
  <r>
    <x v="81"/>
    <x v="810"/>
    <x v="0"/>
    <x v="1464"/>
    <n v="4.5318876188852913E-5"/>
    <n v="10"/>
    <n v="2"/>
    <n v="8"/>
    <n v="3.2"/>
    <n v="4.8"/>
    <x v="0"/>
    <n v="2.4"/>
    <x v="48"/>
    <n v="0.8"/>
    <n v="0.25"/>
    <n v="0.2"/>
    <n v="1.2749924467654519E-4"/>
    <x v="0"/>
    <x v="0"/>
    <s v="Retail"/>
    <s v="STKANSON"/>
    <n v="45"/>
    <n v="57"/>
    <n v="12"/>
  </r>
  <r>
    <x v="81"/>
    <x v="547"/>
    <x v="1"/>
    <x v="1465"/>
    <n v="1.3595662856655876E-4"/>
    <n v="30"/>
    <n v="0"/>
    <n v="30"/>
    <n v="12"/>
    <n v="18"/>
    <x v="3"/>
    <e v="#DIV/0!"/>
    <x v="53"/>
    <n v="1"/>
    <n v="0"/>
    <n v="0"/>
    <n v="4.7812216753704445E-4"/>
    <x v="2"/>
    <x v="1"/>
    <s v="Retail"/>
    <s v="STKANSON"/>
    <n v="45"/>
    <n v="57"/>
    <n v="12"/>
  </r>
  <r>
    <x v="81"/>
    <x v="811"/>
    <x v="0"/>
    <x v="1466"/>
    <n v="1.1329719047213228E-4"/>
    <n v="25"/>
    <n v="9"/>
    <n v="16"/>
    <n v="6.4"/>
    <n v="9.6"/>
    <x v="229"/>
    <n v="1.0666666666666667"/>
    <x v="44"/>
    <n v="0.64"/>
    <n v="0.5625"/>
    <n v="0.36"/>
    <n v="2.5499848935309037E-4"/>
    <x v="13"/>
    <x v="0"/>
    <s v="Retail"/>
    <s v="STKANSON"/>
    <n v="45"/>
    <n v="57"/>
    <n v="12"/>
  </r>
  <r>
    <x v="81"/>
    <x v="784"/>
    <x v="2"/>
    <x v="1467"/>
    <n v="2.7191325713311752E-4"/>
    <n v="60"/>
    <n v="0"/>
    <n v="60"/>
    <n v="24"/>
    <n v="36"/>
    <x v="3"/>
    <e v="#DIV/0!"/>
    <x v="4"/>
    <n v="1"/>
    <n v="0"/>
    <n v="0"/>
    <n v="9.5624433507408889E-4"/>
    <x v="2"/>
    <x v="2"/>
    <s v="Retail"/>
    <s v="STKEVON"/>
    <n v="45"/>
    <n v="57"/>
    <n v="12"/>
  </r>
  <r>
    <x v="82"/>
    <x v="812"/>
    <x v="2"/>
    <x v="1468"/>
    <n v="1.8127550475541165E-4"/>
    <n v="40"/>
    <m/>
    <n v="40"/>
    <n v="16"/>
    <n v="24"/>
    <x v="3"/>
    <e v="#DIV/0!"/>
    <x v="72"/>
    <n v="1"/>
    <n v="0"/>
    <n v="0"/>
    <n v="6.3749622338272593E-4"/>
    <x v="3"/>
    <x v="2"/>
    <s v="Retail"/>
    <s v="STKYOSEF"/>
    <n v="46"/>
    <n v="63"/>
    <n v="17"/>
  </r>
  <r>
    <x v="82"/>
    <x v="813"/>
    <x v="1"/>
    <x v="1469"/>
    <n v="2.2659438094426456E-5"/>
    <n v="5"/>
    <n v="0"/>
    <n v="5"/>
    <n v="2"/>
    <n v="3"/>
    <x v="3"/>
    <e v="#DIV/0!"/>
    <x v="10"/>
    <n v="1"/>
    <n v="0"/>
    <n v="0"/>
    <n v="7.9687027922840741E-5"/>
    <x v="2"/>
    <x v="1"/>
    <s v="Retail"/>
    <s v="STKEVON"/>
    <n v="46"/>
    <n v="63"/>
    <n v="17"/>
  </r>
  <r>
    <x v="82"/>
    <x v="814"/>
    <x v="5"/>
    <x v="1470"/>
    <n v="1.3595662856655875E-3"/>
    <n v="300"/>
    <n v="103"/>
    <n v="197"/>
    <n v="78.800000000000011"/>
    <n v="118.19999999999999"/>
    <x v="458"/>
    <n v="1.1475728155339804"/>
    <x v="318"/>
    <n v="0.65666666666666662"/>
    <n v="0.52284263959390864"/>
    <n v="0.34333333333333332"/>
    <n v="3.1396689001599253E-3"/>
    <x v="1"/>
    <x v="5"/>
    <s v="Retail"/>
    <s v="STKYOSEF"/>
    <n v="46"/>
    <n v="63"/>
    <n v="17"/>
  </r>
  <r>
    <x v="82"/>
    <x v="547"/>
    <x v="1"/>
    <x v="1471"/>
    <n v="9.0637752377705825E-5"/>
    <n v="20"/>
    <n v="0"/>
    <n v="20"/>
    <n v="8"/>
    <n v="12"/>
    <x v="3"/>
    <e v="#DIV/0!"/>
    <x v="0"/>
    <n v="1"/>
    <n v="0"/>
    <n v="0"/>
    <n v="3.1874811169136296E-4"/>
    <x v="2"/>
    <x v="1"/>
    <s v="Retail"/>
    <s v="STKANSON"/>
    <n v="46"/>
    <n v="63"/>
    <n v="17"/>
  </r>
  <r>
    <x v="82"/>
    <x v="800"/>
    <x v="0"/>
    <x v="1472"/>
    <n v="6.7978314283279379E-5"/>
    <n v="15"/>
    <n v="4"/>
    <n v="11"/>
    <n v="4.4000000000000004"/>
    <n v="6.6"/>
    <x v="149"/>
    <n v="1.65"/>
    <x v="130"/>
    <n v="0.73333333333333328"/>
    <n v="0.36363636363636365"/>
    <n v="0.26666666666666666"/>
    <n v="1.7531146143024963E-4"/>
    <x v="0"/>
    <x v="0"/>
    <s v="Retail"/>
    <s v="STKEVON"/>
    <n v="46"/>
    <n v="63"/>
    <n v="17"/>
  </r>
  <r>
    <x v="82"/>
    <x v="364"/>
    <x v="3"/>
    <x v="1473"/>
    <n v="2.4925381903869104E-4"/>
    <n v="55"/>
    <n v="47.175000000000004"/>
    <n v="7.8249999999999957"/>
    <n v="3.1299999999999986"/>
    <n v="4.6949999999999967"/>
    <x v="127"/>
    <n v="9.9523052464228851E-2"/>
    <x v="111"/>
    <n v="0.14227272727272719"/>
    <n v="6.0287539936102279"/>
    <n v="0.85772727272727278"/>
    <n v="1.2471019869924569E-4"/>
    <x v="4"/>
    <x v="3"/>
    <s v="Retail"/>
    <s v="STKYOSEF"/>
    <n v="46"/>
    <n v="63"/>
    <n v="17"/>
  </r>
  <r>
    <x v="82"/>
    <x v="631"/>
    <x v="0"/>
    <x v="1474"/>
    <n v="4.5318876188852913E-5"/>
    <n v="10"/>
    <n v="3"/>
    <n v="7"/>
    <n v="2.8000000000000003"/>
    <n v="4.1999999999999993"/>
    <x v="12"/>
    <n v="1.3999999999999997"/>
    <x v="12"/>
    <n v="0.7"/>
    <n v="0.42857142857142855"/>
    <n v="0.3"/>
    <n v="1.1156183909197704E-4"/>
    <x v="0"/>
    <x v="0"/>
    <s v="Retail"/>
    <s v="STKYOSEF"/>
    <n v="46"/>
    <n v="63"/>
    <n v="17"/>
  </r>
  <r>
    <x v="82"/>
    <x v="763"/>
    <x v="3"/>
    <x v="1475"/>
    <n v="3.5801912189193801E-4"/>
    <n v="79"/>
    <n v="66.600000000000009"/>
    <n v="12.399999999999991"/>
    <n v="4.9599999999999973"/>
    <n v="7.4399999999999942"/>
    <x v="167"/>
    <n v="0.11171171171171161"/>
    <x v="144"/>
    <n v="0.15696202531645559"/>
    <n v="5.3709677419354884"/>
    <n v="0.84303797468354447"/>
    <n v="1.9762382924864489E-4"/>
    <x v="4"/>
    <x v="3"/>
    <s v="Retail"/>
    <s v="STKANSON"/>
    <n v="46"/>
    <n v="63"/>
    <n v="17"/>
  </r>
  <r>
    <x v="82"/>
    <x v="650"/>
    <x v="0"/>
    <x v="1476"/>
    <n v="6.3446426664394084E-5"/>
    <n v="14"/>
    <n v="7"/>
    <n v="7"/>
    <n v="2.8000000000000003"/>
    <n v="4.1999999999999993"/>
    <x v="57"/>
    <n v="0.59999999999999987"/>
    <x v="12"/>
    <n v="0.5"/>
    <n v="1"/>
    <n v="0.5"/>
    <n v="1.1156183909197704E-4"/>
    <x v="1"/>
    <x v="0"/>
    <s v="Retail"/>
    <s v="STKANSON"/>
    <n v="46"/>
    <n v="63"/>
    <n v="17"/>
  </r>
  <r>
    <x v="82"/>
    <x v="815"/>
    <x v="4"/>
    <x v="1477"/>
    <n v="4.9850763807738211E-3"/>
    <n v="1100"/>
    <n v="900"/>
    <n v="200"/>
    <n v="80"/>
    <n v="120"/>
    <x v="459"/>
    <n v="0.13333333333333333"/>
    <x v="319"/>
    <n v="0.18181818181818182"/>
    <n v="4.5"/>
    <n v="0.81818181818181823"/>
    <n v="3.1874811169136296E-3"/>
    <x v="1"/>
    <x v="4"/>
    <s v="Retail"/>
    <s v="STKEVON"/>
    <n v="46"/>
    <n v="63"/>
    <n v="17"/>
  </r>
  <r>
    <x v="82"/>
    <x v="816"/>
    <x v="1"/>
    <x v="1478"/>
    <n v="2.2659438094426456E-5"/>
    <n v="5"/>
    <n v="0"/>
    <n v="5"/>
    <n v="2"/>
    <n v="3"/>
    <x v="3"/>
    <e v="#DIV/0!"/>
    <x v="10"/>
    <n v="1"/>
    <n v="0"/>
    <n v="0"/>
    <n v="7.9687027922840741E-5"/>
    <x v="2"/>
    <x v="1"/>
    <s v="Retail"/>
    <s v="STKYOSEF"/>
    <n v="46"/>
    <n v="63"/>
    <n v="17"/>
  </r>
  <r>
    <x v="82"/>
    <x v="614"/>
    <x v="3"/>
    <x v="1479"/>
    <n v="6.3446426664394082E-4"/>
    <n v="140"/>
    <n v="70"/>
    <n v="70"/>
    <n v="28"/>
    <n v="42"/>
    <x v="57"/>
    <n v="0.6"/>
    <x v="46"/>
    <n v="0.5"/>
    <n v="1"/>
    <n v="0.5"/>
    <n v="1.1156183909197704E-3"/>
    <x v="5"/>
    <x v="3"/>
    <s v="Retail"/>
    <s v="STKEVON"/>
    <n v="46"/>
    <n v="63"/>
    <n v="17"/>
  </r>
  <r>
    <x v="82"/>
    <x v="817"/>
    <x v="3"/>
    <x v="1480"/>
    <n v="1.4048851618544403E-4"/>
    <n v="31"/>
    <n v="27.9"/>
    <n v="3.1000000000000014"/>
    <n v="1.2400000000000007"/>
    <n v="1.8600000000000008"/>
    <x v="369"/>
    <n v="6.6666666666666693E-2"/>
    <x v="255"/>
    <n v="0.10000000000000005"/>
    <n v="8.9999999999999947"/>
    <n v="0.89999999999999991"/>
    <n v="4.9405957312161284E-5"/>
    <x v="5"/>
    <x v="3"/>
    <s v="Retail"/>
    <s v="STKEVON"/>
    <n v="46"/>
    <n v="63"/>
    <n v="17"/>
  </r>
  <r>
    <x v="82"/>
    <x v="817"/>
    <x v="3"/>
    <x v="1481"/>
    <n v="1.4048851618544403E-4"/>
    <n v="31"/>
    <n v="27.9"/>
    <n v="3.1000000000000014"/>
    <n v="1.2400000000000007"/>
    <n v="1.8600000000000008"/>
    <x v="369"/>
    <n v="6.6666666666666693E-2"/>
    <x v="255"/>
    <n v="0.10000000000000005"/>
    <n v="8.9999999999999947"/>
    <n v="0.89999999999999991"/>
    <n v="4.9405957312161284E-5"/>
    <x v="5"/>
    <x v="3"/>
    <s v="Retail"/>
    <s v="STKYOSEF"/>
    <n v="46"/>
    <n v="63"/>
    <n v="17"/>
  </r>
  <r>
    <x v="82"/>
    <x v="818"/>
    <x v="3"/>
    <x v="1482"/>
    <n v="1.1329719047213228E-4"/>
    <n v="25"/>
    <n v="6.91"/>
    <n v="18.09"/>
    <n v="7.2360000000000007"/>
    <n v="10.853999999999999"/>
    <x v="460"/>
    <n v="1.5707670043415338"/>
    <x v="320"/>
    <n v="0.72360000000000002"/>
    <n v="0.38197899391929246"/>
    <n v="0.27639999999999998"/>
    <n v="2.8830766702483778E-4"/>
    <x v="12"/>
    <x v="3"/>
    <s v="Retail"/>
    <s v="STKEVON"/>
    <n v="46"/>
    <n v="63"/>
    <n v="17"/>
  </r>
  <r>
    <x v="82"/>
    <x v="611"/>
    <x v="0"/>
    <x v="1483"/>
    <n v="9.0637752377705825E-5"/>
    <n v="20"/>
    <n v="5"/>
    <n v="15"/>
    <n v="6"/>
    <n v="9"/>
    <x v="64"/>
    <n v="1.8"/>
    <x v="11"/>
    <n v="0.75"/>
    <n v="0.33333333333333331"/>
    <n v="0.25"/>
    <n v="2.3906108376852222E-4"/>
    <x v="0"/>
    <x v="0"/>
    <s v="Retail"/>
    <s v="STKANSON"/>
    <n v="46"/>
    <n v="63"/>
    <n v="17"/>
  </r>
  <r>
    <x v="82"/>
    <x v="518"/>
    <x v="1"/>
    <x v="1484"/>
    <n v="6.7978314283279379E-5"/>
    <n v="15"/>
    <n v="0"/>
    <n v="15"/>
    <n v="6"/>
    <n v="9"/>
    <x v="3"/>
    <e v="#DIV/0!"/>
    <x v="11"/>
    <n v="1"/>
    <n v="0"/>
    <n v="0"/>
    <n v="2.3906108376852222E-4"/>
    <x v="2"/>
    <x v="1"/>
    <s v="Retail"/>
    <s v="STKYOSEF"/>
    <n v="46"/>
    <n v="63"/>
    <n v="17"/>
  </r>
  <r>
    <x v="83"/>
    <x v="502"/>
    <x v="3"/>
    <x v="1485"/>
    <n v="9.516963999659112E-5"/>
    <n v="21"/>
    <n v="18.62"/>
    <n v="2.379999999999999"/>
    <n v="0.95199999999999962"/>
    <n v="1.4279999999999995"/>
    <x v="193"/>
    <n v="7.6691729323308241E-2"/>
    <x v="24"/>
    <n v="0.11333333333333329"/>
    <n v="7.8235294117647092"/>
    <n v="0.88666666666666671"/>
    <n v="3.7931025291272176E-5"/>
    <x v="5"/>
    <x v="3"/>
    <s v="Retail"/>
    <s v="STKYOSEF"/>
    <n v="50"/>
    <n v="64"/>
    <n v="14"/>
  </r>
  <r>
    <x v="83"/>
    <x v="544"/>
    <x v="3"/>
    <x v="1486"/>
    <n v="3.9880611046190566E-4"/>
    <n v="88"/>
    <n v="72.569999999999993"/>
    <n v="15.430000000000007"/>
    <n v="6.1720000000000033"/>
    <n v="9.2580000000000027"/>
    <x v="382"/>
    <n v="0.1275733774286896"/>
    <x v="266"/>
    <n v="0.17534090909090916"/>
    <n v="4.7031756318859337"/>
    <n v="0.82465909090909084"/>
    <n v="2.4591416816988662E-4"/>
    <x v="5"/>
    <x v="3"/>
    <s v="Retail"/>
    <s v="STKANSON"/>
    <n v="50"/>
    <n v="64"/>
    <n v="14"/>
  </r>
  <r>
    <x v="83"/>
    <x v="819"/>
    <x v="0"/>
    <x v="1487"/>
    <n v="2.2659438094426456E-5"/>
    <n v="5"/>
    <n v="3"/>
    <n v="2"/>
    <n v="0.8"/>
    <n v="1.2"/>
    <x v="5"/>
    <n v="0.39999999999999997"/>
    <x v="66"/>
    <n v="0.4"/>
    <n v="1.5"/>
    <n v="0.6"/>
    <n v="3.1874811169136296E-5"/>
    <x v="0"/>
    <x v="0"/>
    <s v="Retail"/>
    <s v="STKANSON"/>
    <n v="50"/>
    <n v="64"/>
    <n v="14"/>
  </r>
  <r>
    <x v="83"/>
    <x v="820"/>
    <x v="2"/>
    <x v="1488"/>
    <n v="2.2659438094426457E-4"/>
    <n v="50"/>
    <n v="20"/>
    <n v="30"/>
    <n v="12"/>
    <n v="18"/>
    <x v="2"/>
    <n v="0.9"/>
    <x v="53"/>
    <n v="0.6"/>
    <n v="0.66666666666666663"/>
    <n v="0.4"/>
    <n v="4.7812216753704445E-4"/>
    <x v="2"/>
    <x v="2"/>
    <s v="Retail"/>
    <s v="STKEVON"/>
    <n v="50"/>
    <n v="64"/>
    <n v="14"/>
  </r>
  <r>
    <x v="83"/>
    <x v="320"/>
    <x v="2"/>
    <x v="1489"/>
    <n v="1.8127550475541165E-4"/>
    <n v="40"/>
    <n v="20"/>
    <n v="20"/>
    <n v="8"/>
    <n v="12"/>
    <x v="57"/>
    <n v="0.6"/>
    <x v="0"/>
    <n v="0.5"/>
    <n v="1"/>
    <n v="0.5"/>
    <n v="3.1874811169136296E-4"/>
    <x v="3"/>
    <x v="2"/>
    <s v="Retail"/>
    <s v="STKYOSEF"/>
    <n v="50"/>
    <n v="64"/>
    <n v="14"/>
  </r>
  <r>
    <x v="83"/>
    <x v="761"/>
    <x v="3"/>
    <x v="1490"/>
    <n v="4.5318876188852914E-4"/>
    <n v="100"/>
    <n v="75.399999999999991"/>
    <n v="24.600000000000009"/>
    <n v="9.8400000000000034"/>
    <n v="14.760000000000005"/>
    <x v="461"/>
    <n v="0.19575596816976137"/>
    <x v="321"/>
    <n v="0.24600000000000008"/>
    <n v="3.0650406504065026"/>
    <n v="0.75399999999999989"/>
    <n v="3.9206017738037657E-4"/>
    <x v="5"/>
    <x v="3"/>
    <s v="Retail"/>
    <s v="STKEVON"/>
    <n v="50"/>
    <n v="64"/>
    <n v="14"/>
  </r>
  <r>
    <x v="83"/>
    <x v="486"/>
    <x v="4"/>
    <x v="1491"/>
    <n v="2.0393494284983811E-3"/>
    <n v="450"/>
    <n v="355"/>
    <n v="95"/>
    <n v="38"/>
    <n v="57"/>
    <x v="462"/>
    <n v="0.16056338028169015"/>
    <x v="70"/>
    <n v="0.21111111111111111"/>
    <n v="3.736842105263158"/>
    <n v="0.78888888888888886"/>
    <n v="1.514053530533974E-3"/>
    <x v="1"/>
    <x v="4"/>
    <s v="Retail"/>
    <s v="STKEVON"/>
    <n v="50"/>
    <n v="64"/>
    <n v="14"/>
  </r>
  <r>
    <x v="83"/>
    <x v="438"/>
    <x v="3"/>
    <x v="1492"/>
    <n v="1.8127550475541165E-4"/>
    <n v="40"/>
    <n v="21.45"/>
    <n v="18.55"/>
    <n v="7.4200000000000008"/>
    <n v="11.129999999999999"/>
    <x v="463"/>
    <n v="0.51888111888111887"/>
    <x v="322"/>
    <n v="0.46375"/>
    <n v="1.1563342318059298"/>
    <n v="0.53625"/>
    <n v="2.9563887359373915E-4"/>
    <x v="5"/>
    <x v="3"/>
    <s v="Retail"/>
    <s v="STKYOSEF"/>
    <n v="50"/>
    <n v="64"/>
    <n v="14"/>
  </r>
  <r>
    <x v="83"/>
    <x v="460"/>
    <x v="0"/>
    <x v="1493"/>
    <n v="9.0637752377705825E-5"/>
    <n v="20"/>
    <n v="5"/>
    <n v="15"/>
    <n v="6"/>
    <n v="9"/>
    <x v="64"/>
    <n v="1.8"/>
    <x v="11"/>
    <n v="0.75"/>
    <n v="0.33333333333333331"/>
    <n v="0.25"/>
    <n v="2.3906108376852222E-4"/>
    <x v="0"/>
    <x v="0"/>
    <s v="Retail"/>
    <s v="STKEVON"/>
    <n v="50"/>
    <n v="64"/>
    <n v="14"/>
  </r>
  <r>
    <x v="83"/>
    <x v="616"/>
    <x v="3"/>
    <x v="1494"/>
    <n v="2.0846683046872342E-4"/>
    <n v="46"/>
    <n v="38.85"/>
    <n v="7.1499999999999986"/>
    <n v="2.8599999999999994"/>
    <n v="4.2899999999999991"/>
    <x v="157"/>
    <n v="0.1104247104247104"/>
    <x v="136"/>
    <n v="0.15543478260869562"/>
    <n v="5.4335664335664351"/>
    <n v="0.84456521739130441"/>
    <n v="1.1395244992966224E-4"/>
    <x v="4"/>
    <x v="3"/>
    <s v="Retail"/>
    <s v="STKANSON"/>
    <n v="50"/>
    <n v="64"/>
    <n v="14"/>
  </r>
  <r>
    <x v="83"/>
    <x v="396"/>
    <x v="3"/>
    <x v="1495"/>
    <n v="5.2116707617180856E-4"/>
    <n v="115"/>
    <n v="100.38"/>
    <n v="14.620000000000005"/>
    <n v="5.8480000000000025"/>
    <n v="8.772000000000002"/>
    <x v="464"/>
    <n v="8.7387925881649758E-2"/>
    <x v="323"/>
    <n v="0.12713043478260874"/>
    <n v="6.8659370725034172"/>
    <n v="0.87286956521739123"/>
    <n v="2.330048696463864E-4"/>
    <x v="5"/>
    <x v="3"/>
    <s v="Retail"/>
    <s v="STKEVON"/>
    <n v="50"/>
    <n v="64"/>
    <n v="14"/>
  </r>
  <r>
    <x v="83"/>
    <x v="821"/>
    <x v="3"/>
    <x v="1496"/>
    <n v="3.8067855998636448E-4"/>
    <n v="84"/>
    <n v="75.2"/>
    <n v="8.7999999999999972"/>
    <n v="3.5199999999999991"/>
    <n v="5.2799999999999976"/>
    <x v="465"/>
    <n v="7.0212765957446771E-2"/>
    <x v="127"/>
    <n v="0.10476190476190472"/>
    <n v="8.5454545454545485"/>
    <n v="0.89523809523809528"/>
    <n v="1.4024916914419966E-4"/>
    <x v="9"/>
    <x v="3"/>
    <s v="Retail"/>
    <s v="STKYOSEF"/>
    <n v="50"/>
    <n v="64"/>
    <n v="14"/>
  </r>
  <r>
    <x v="83"/>
    <x v="74"/>
    <x v="1"/>
    <x v="1497"/>
    <n v="4.5318876188852913E-5"/>
    <n v="10"/>
    <n v="0"/>
    <n v="10"/>
    <n v="4"/>
    <n v="6"/>
    <x v="3"/>
    <e v="#DIV/0!"/>
    <x v="50"/>
    <n v="1"/>
    <n v="0"/>
    <n v="0"/>
    <n v="1.5937405584568148E-4"/>
    <x v="2"/>
    <x v="1"/>
    <s v="Retail"/>
    <s v="STKEVON"/>
    <n v="50"/>
    <n v="64"/>
    <n v="14"/>
  </r>
  <r>
    <x v="83"/>
    <x v="750"/>
    <x v="3"/>
    <x v="1498"/>
    <n v="2.4925381903869104E-4"/>
    <n v="55"/>
    <n v="51"/>
    <n v="4"/>
    <n v="1.6"/>
    <n v="2.4"/>
    <x v="263"/>
    <n v="4.7058823529411764E-2"/>
    <x v="21"/>
    <n v="7.2727272727272724E-2"/>
    <n v="12.75"/>
    <n v="0.92727272727272725"/>
    <n v="6.3749622338272593E-5"/>
    <x v="5"/>
    <x v="3"/>
    <s v="Retail"/>
    <s v="STKYOSEF"/>
    <n v="50"/>
    <n v="64"/>
    <n v="14"/>
  </r>
  <r>
    <x v="83"/>
    <x v="751"/>
    <x v="0"/>
    <x v="1499"/>
    <n v="9.0637752377705825E-5"/>
    <n v="20"/>
    <n v="5"/>
    <n v="15"/>
    <n v="6"/>
    <n v="9"/>
    <x v="64"/>
    <n v="1.8"/>
    <x v="11"/>
    <n v="0.75"/>
    <n v="0.33333333333333331"/>
    <n v="0.25"/>
    <n v="2.3906108376852222E-4"/>
    <x v="0"/>
    <x v="0"/>
    <s v="Retail"/>
    <s v="STKEVON"/>
    <n v="50"/>
    <n v="64"/>
    <n v="14"/>
  </r>
  <r>
    <x v="83"/>
    <x v="819"/>
    <x v="0"/>
    <x v="1500"/>
    <n v="6.7978314283279379E-5"/>
    <n v="15"/>
    <n v="3"/>
    <n v="12"/>
    <n v="4.8000000000000007"/>
    <n v="7.1999999999999993"/>
    <x v="0"/>
    <n v="2.4"/>
    <x v="14"/>
    <n v="0.8"/>
    <n v="0.25"/>
    <n v="0.2"/>
    <n v="1.9124886701481778E-4"/>
    <x v="13"/>
    <x v="0"/>
    <s v="Retail"/>
    <s v="STKANSON"/>
    <n v="50"/>
    <n v="64"/>
    <n v="14"/>
  </r>
  <r>
    <x v="83"/>
    <x v="822"/>
    <x v="1"/>
    <x v="1501"/>
    <n v="4.5318876188852913E-5"/>
    <n v="10"/>
    <n v="0"/>
    <n v="10"/>
    <n v="4"/>
    <n v="6"/>
    <x v="3"/>
    <e v="#DIV/0!"/>
    <x v="50"/>
    <n v="1"/>
    <n v="0"/>
    <n v="0"/>
    <n v="1.5937405584568148E-4"/>
    <x v="2"/>
    <x v="1"/>
    <s v="Retail"/>
    <s v="STKEVON"/>
    <n v="50"/>
    <n v="64"/>
    <n v="14"/>
  </r>
  <r>
    <x v="83"/>
    <x v="823"/>
    <x v="3"/>
    <x v="1502"/>
    <n v="1.586160666609852E-4"/>
    <n v="35"/>
    <n v="10.189999999999998"/>
    <n v="24.810000000000002"/>
    <n v="9.9240000000000013"/>
    <n v="14.886000000000001"/>
    <x v="466"/>
    <n v="1.4608439646712468"/>
    <x v="324"/>
    <n v="0.70885714285714296"/>
    <n v="0.41072148327287372"/>
    <n v="0.29114285714285709"/>
    <n v="3.9540703255313577E-4"/>
    <x v="12"/>
    <x v="3"/>
    <s v="Retail"/>
    <s v="STKYOSEF"/>
    <n v="50"/>
    <n v="64"/>
    <n v="14"/>
  </r>
  <r>
    <x v="83"/>
    <x v="824"/>
    <x v="2"/>
    <x v="1503"/>
    <n v="3.625510095108233E-4"/>
    <n v="80"/>
    <n v="20"/>
    <n v="60"/>
    <n v="24"/>
    <n v="36"/>
    <x v="64"/>
    <n v="1.8"/>
    <x v="4"/>
    <n v="0.75"/>
    <n v="0.33333333333333331"/>
    <n v="0.25"/>
    <n v="9.5624433507408889E-4"/>
    <x v="3"/>
    <x v="2"/>
    <s v="Retail"/>
    <s v="STKEVON"/>
    <n v="50"/>
    <n v="64"/>
    <n v="14"/>
  </r>
  <r>
    <x v="83"/>
    <x v="611"/>
    <x v="0"/>
    <x v="1504"/>
    <n v="9.0637752377705825E-5"/>
    <n v="20"/>
    <n v="5"/>
    <n v="15"/>
    <n v="6"/>
    <n v="9"/>
    <x v="64"/>
    <n v="1.8"/>
    <x v="11"/>
    <n v="0.75"/>
    <n v="0.33333333333333331"/>
    <n v="0.25"/>
    <n v="2.3906108376852222E-4"/>
    <x v="13"/>
    <x v="0"/>
    <s v="Retail"/>
    <s v="STKYOSEF"/>
    <n v="50"/>
    <n v="64"/>
    <n v="14"/>
  </r>
  <r>
    <x v="84"/>
    <x v="825"/>
    <x v="2"/>
    <x v="1505"/>
    <n v="2.0393494284983812E-4"/>
    <n v="45"/>
    <n v="17"/>
    <n v="28"/>
    <n v="11.200000000000001"/>
    <n v="16.799999999999997"/>
    <x v="467"/>
    <n v="0.98823529411764688"/>
    <x v="197"/>
    <n v="0.62222222222222223"/>
    <n v="0.6071428571428571"/>
    <n v="0.37777777777777777"/>
    <n v="4.4624735636790815E-4"/>
    <x v="3"/>
    <x v="2"/>
    <s v="Retail"/>
    <s v="STKYOSEF"/>
    <n v="55"/>
    <n v="61"/>
    <n v="6"/>
  </r>
  <r>
    <x v="84"/>
    <x v="320"/>
    <x v="2"/>
    <x v="1506"/>
    <n v="1.586160666609852E-4"/>
    <n v="35"/>
    <n v="15"/>
    <n v="20"/>
    <n v="8"/>
    <n v="12"/>
    <x v="121"/>
    <n v="0.8"/>
    <x v="0"/>
    <n v="0.5714285714285714"/>
    <n v="0.75"/>
    <n v="0.42857142857142855"/>
    <n v="3.1874811169136296E-4"/>
    <x v="3"/>
    <x v="2"/>
    <s v="Retail"/>
    <s v="STKEVON"/>
    <n v="55"/>
    <n v="61"/>
    <n v="6"/>
  </r>
  <r>
    <x v="84"/>
    <x v="826"/>
    <x v="2"/>
    <x v="1507"/>
    <n v="3.1723213332197041E-4"/>
    <n v="70"/>
    <n v="15"/>
    <n v="55"/>
    <n v="22"/>
    <n v="33"/>
    <x v="237"/>
    <n v="2.2000000000000002"/>
    <x v="178"/>
    <n v="0.7857142857142857"/>
    <n v="0.27272727272727271"/>
    <n v="0.21428571428571427"/>
    <n v="8.7655730715124815E-4"/>
    <x v="3"/>
    <x v="2"/>
    <s v="Retail"/>
    <s v="STKEVON"/>
    <n v="55"/>
    <n v="61"/>
    <n v="6"/>
  </r>
  <r>
    <x v="84"/>
    <x v="827"/>
    <x v="5"/>
    <x v="1508"/>
    <n v="9.0637752377705828E-4"/>
    <n v="200"/>
    <n v="124"/>
    <n v="76"/>
    <n v="30.400000000000002"/>
    <n v="45.599999999999994"/>
    <x v="344"/>
    <n v="0.36774193548387091"/>
    <x v="325"/>
    <n v="0.38"/>
    <n v="1.631578947368421"/>
    <n v="0.62"/>
    <n v="1.2112428244271793E-3"/>
    <x v="1"/>
    <x v="5"/>
    <s v="Retail"/>
    <s v="STKANSON"/>
    <n v="55"/>
    <n v="61"/>
    <n v="6"/>
  </r>
  <r>
    <x v="84"/>
    <x v="828"/>
    <x v="4"/>
    <x v="1509"/>
    <n v="8.6105864758820542E-3"/>
    <n v="1900"/>
    <n v="1775"/>
    <n v="125"/>
    <n v="50"/>
    <n v="75"/>
    <x v="468"/>
    <n v="4.2253521126760563E-2"/>
    <x v="91"/>
    <n v="6.5789473684210523E-2"/>
    <n v="14.2"/>
    <n v="0.93421052631578949"/>
    <n v="1.9921756980710186E-3"/>
    <x v="1"/>
    <x v="4"/>
    <s v="Retail"/>
    <s v="STKANSON"/>
    <n v="55"/>
    <n v="61"/>
    <n v="6"/>
  </r>
  <r>
    <x v="84"/>
    <x v="303"/>
    <x v="2"/>
    <x v="1510"/>
    <n v="2.7191325713311752E-4"/>
    <n v="60"/>
    <n v="40"/>
    <n v="20"/>
    <n v="8"/>
    <n v="12"/>
    <x v="73"/>
    <n v="0.3"/>
    <x v="0"/>
    <n v="0.33333333333333331"/>
    <n v="2"/>
    <n v="0.66666666666666663"/>
    <n v="3.1874811169136296E-4"/>
    <x v="3"/>
    <x v="2"/>
    <s v="Retail"/>
    <s v="STKEVON"/>
    <n v="55"/>
    <n v="61"/>
    <n v="6"/>
  </r>
  <r>
    <x v="84"/>
    <x v="829"/>
    <x v="0"/>
    <x v="1511"/>
    <n v="1.8127550475541165E-4"/>
    <n v="40"/>
    <n v="15"/>
    <n v="25"/>
    <n v="10"/>
    <n v="15"/>
    <x v="91"/>
    <n v="1"/>
    <x v="32"/>
    <n v="0.625"/>
    <n v="0.6"/>
    <n v="0.375"/>
    <n v="3.9843513961420371E-4"/>
    <x v="0"/>
    <x v="0"/>
    <s v="Retail"/>
    <s v="STKANSON"/>
    <n v="55"/>
    <n v="61"/>
    <n v="6"/>
  </r>
  <r>
    <x v="84"/>
    <x v="627"/>
    <x v="2"/>
    <x v="1512"/>
    <n v="3.1723213332197041E-4"/>
    <n v="70"/>
    <n v="15"/>
    <n v="55"/>
    <n v="22"/>
    <n v="33"/>
    <x v="237"/>
    <n v="2.2000000000000002"/>
    <x v="178"/>
    <n v="0.7857142857142857"/>
    <n v="0.27272727272727271"/>
    <n v="0.21428571428571427"/>
    <n v="8.7655730715124815E-4"/>
    <x v="3"/>
    <x v="2"/>
    <s v="Retail"/>
    <s v="STKEVON"/>
    <n v="55"/>
    <n v="61"/>
    <n v="6"/>
  </r>
  <r>
    <x v="84"/>
    <x v="830"/>
    <x v="2"/>
    <x v="1513"/>
    <n v="2.2659438094426457E-4"/>
    <n v="50"/>
    <n v="15"/>
    <n v="35"/>
    <n v="14"/>
    <n v="21"/>
    <x v="12"/>
    <n v="1.4"/>
    <x v="76"/>
    <n v="0.7"/>
    <n v="0.42857142857142855"/>
    <n v="0.3"/>
    <n v="5.5780919545988519E-4"/>
    <x v="3"/>
    <x v="2"/>
    <s v="Retail"/>
    <s v="STKEVON"/>
    <n v="55"/>
    <n v="61"/>
    <n v="6"/>
  </r>
  <r>
    <x v="84"/>
    <x v="831"/>
    <x v="3"/>
    <x v="1514"/>
    <n v="6.1180482854951434E-4"/>
    <n v="135"/>
    <n v="115.38"/>
    <n v="19.620000000000005"/>
    <n v="7.8480000000000025"/>
    <n v="11.772000000000002"/>
    <x v="469"/>
    <n v="0.10202808112324495"/>
    <x v="326"/>
    <n v="0.14533333333333337"/>
    <n v="5.8807339449541267"/>
    <n v="0.85466666666666669"/>
    <n v="3.1269189756922715E-4"/>
    <x v="5"/>
    <x v="3"/>
    <s v="Retail"/>
    <s v="STKANSON"/>
    <n v="55"/>
    <n v="61"/>
    <n v="6"/>
  </r>
  <r>
    <x v="84"/>
    <x v="809"/>
    <x v="3"/>
    <x v="1515"/>
    <n v="5.2116707617180856E-4"/>
    <n v="115"/>
    <n v="99.3"/>
    <n v="15.700000000000003"/>
    <n v="6.2800000000000011"/>
    <n v="9.4200000000000017"/>
    <x v="470"/>
    <n v="9.4864048338368603E-2"/>
    <x v="327"/>
    <n v="0.1365217391304348"/>
    <n v="6.324840764331209"/>
    <n v="0.86347826086956514"/>
    <n v="2.5021726767771995E-4"/>
    <x v="5"/>
    <x v="3"/>
    <s v="Retail"/>
    <s v="STKANSON"/>
    <n v="55"/>
    <n v="61"/>
    <n v="6"/>
  </r>
  <r>
    <x v="84"/>
    <x v="152"/>
    <x v="6"/>
    <x v="1516"/>
    <n v="8.1573977139935249E-4"/>
    <n v="180"/>
    <n v="142"/>
    <n v="38"/>
    <n v="15.200000000000001"/>
    <n v="22.799999999999997"/>
    <x v="462"/>
    <n v="0.16056338028169012"/>
    <x v="3"/>
    <n v="0.21111111111111111"/>
    <n v="3.736842105263158"/>
    <n v="0.78888888888888886"/>
    <n v="6.0562141221358963E-4"/>
    <x v="8"/>
    <x v="6"/>
    <s v="Retail"/>
    <s v="STKEVON"/>
    <n v="55"/>
    <n v="61"/>
    <n v="6"/>
  </r>
  <r>
    <x v="84"/>
    <x v="832"/>
    <x v="5"/>
    <x v="1517"/>
    <n v="7.251020190216466E-4"/>
    <n v="160"/>
    <n v="103"/>
    <n v="57"/>
    <n v="22.8"/>
    <n v="34.200000000000003"/>
    <x v="471"/>
    <n v="0.33203883495145636"/>
    <x v="185"/>
    <n v="0.35625000000000001"/>
    <n v="1.8070175438596492"/>
    <n v="0.64375000000000004"/>
    <n v="9.0843211832038445E-4"/>
    <x v="1"/>
    <x v="5"/>
    <s v="Retail"/>
    <s v="STKYOSEF"/>
    <n v="55"/>
    <n v="61"/>
    <n v="6"/>
  </r>
  <r>
    <x v="84"/>
    <x v="832"/>
    <x v="5"/>
    <x v="1518"/>
    <n v="7.251020190216466E-4"/>
    <n v="160"/>
    <n v="103"/>
    <n v="57"/>
    <n v="22.8"/>
    <n v="34.200000000000003"/>
    <x v="471"/>
    <n v="0.33203883495145636"/>
    <x v="185"/>
    <n v="0.35625000000000001"/>
    <n v="1.8070175438596492"/>
    <n v="0.64375000000000004"/>
    <n v="9.0843211832038445E-4"/>
    <x v="1"/>
    <x v="5"/>
    <s v="Retail"/>
    <s v="STKYOSEF"/>
    <n v="55"/>
    <n v="61"/>
    <n v="6"/>
  </r>
  <r>
    <x v="84"/>
    <x v="11"/>
    <x v="0"/>
    <x v="1519"/>
    <n v="4.5318876188852913E-5"/>
    <n v="10"/>
    <n v="3"/>
    <n v="7"/>
    <n v="2.8000000000000003"/>
    <n v="4.1999999999999993"/>
    <x v="12"/>
    <n v="1.3999999999999997"/>
    <x v="12"/>
    <n v="0.7"/>
    <n v="0.42857142857142855"/>
    <n v="0.3"/>
    <n v="1.1156183909197704E-4"/>
    <x v="0"/>
    <x v="0"/>
    <s v="Retail"/>
    <s v="STKYOSEF"/>
    <n v="55"/>
    <n v="61"/>
    <n v="6"/>
  </r>
  <r>
    <x v="84"/>
    <x v="345"/>
    <x v="3"/>
    <x v="1520"/>
    <n v="1.3595662856655876E-4"/>
    <n v="30"/>
    <n v="24.5"/>
    <n v="5.5"/>
    <n v="2.2000000000000002"/>
    <n v="3.3"/>
    <x v="472"/>
    <n v="0.13469387755102041"/>
    <x v="278"/>
    <n v="0.18333333333333332"/>
    <n v="4.4545454545454541"/>
    <n v="0.81666666666666665"/>
    <n v="8.7655730715124815E-5"/>
    <x v="5"/>
    <x v="3"/>
    <s v="Retail"/>
    <s v="STKANSON"/>
    <n v="55"/>
    <n v="61"/>
    <n v="6"/>
  </r>
  <r>
    <x v="84"/>
    <x v="833"/>
    <x v="3"/>
    <x v="1521"/>
    <n v="2.4925381903869104E-4"/>
    <n v="55"/>
    <n v="50"/>
    <n v="5"/>
    <n v="2"/>
    <n v="3"/>
    <x v="70"/>
    <n v="0.06"/>
    <x v="10"/>
    <n v="9.0909090909090912E-2"/>
    <n v="10"/>
    <n v="0.90909090909090906"/>
    <n v="7.9687027922840741E-5"/>
    <x v="4"/>
    <x v="3"/>
    <s v="Retail"/>
    <s v="STKANSON"/>
    <n v="55"/>
    <n v="61"/>
    <n v="6"/>
  </r>
  <r>
    <x v="84"/>
    <x v="833"/>
    <x v="3"/>
    <x v="1522"/>
    <n v="2.4925381903869104E-4"/>
    <n v="55"/>
    <n v="51"/>
    <n v="5"/>
    <n v="2"/>
    <n v="3"/>
    <x v="70"/>
    <n v="5.8823529411764705E-2"/>
    <x v="10"/>
    <n v="9.0909090909090912E-2"/>
    <n v="10.199999999999999"/>
    <n v="0.92727272727272725"/>
    <n v="7.9687027922840741E-5"/>
    <x v="4"/>
    <x v="3"/>
    <s v="Retail"/>
    <s v="STKANSON"/>
    <n v="55"/>
    <n v="61"/>
    <n v="6"/>
  </r>
  <r>
    <x v="84"/>
    <x v="834"/>
    <x v="3"/>
    <x v="1523"/>
    <n v="2.0393494284983812E-4"/>
    <n v="45"/>
    <n v="21.91"/>
    <n v="23.09"/>
    <n v="9.2360000000000007"/>
    <n v="13.853999999999999"/>
    <x v="473"/>
    <n v="0.63231401186672753"/>
    <x v="328"/>
    <n v="0.51311111111111107"/>
    <n v="0.9488956258120399"/>
    <n v="0.48688888888888887"/>
    <n v="3.6799469494767852E-4"/>
    <x v="12"/>
    <x v="3"/>
    <s v="Retail"/>
    <s v="STKANSON"/>
    <n v="55"/>
    <n v="61"/>
    <n v="6"/>
  </r>
  <r>
    <x v="84"/>
    <x v="345"/>
    <x v="3"/>
    <x v="1524"/>
    <n v="1.4502040380432932E-4"/>
    <n v="32"/>
    <n v="15.61"/>
    <n v="16.39"/>
    <n v="6.5560000000000009"/>
    <n v="9.8339999999999996"/>
    <x v="474"/>
    <n v="0.62998078155028825"/>
    <x v="329"/>
    <n v="0.51218750000000002"/>
    <n v="0.95241000610128124"/>
    <n v="0.48781249999999998"/>
    <n v="2.6121407753107196E-4"/>
    <x v="5"/>
    <x v="3"/>
    <s v="Retail"/>
    <s v="STKANSON"/>
    <n v="55"/>
    <n v="61"/>
    <n v="6"/>
  </r>
  <r>
    <x v="84"/>
    <x v="393"/>
    <x v="5"/>
    <x v="1525"/>
    <n v="7.251020190216466E-4"/>
    <n v="160"/>
    <n v="105"/>
    <n v="55"/>
    <n v="22"/>
    <n v="33"/>
    <x v="475"/>
    <n v="0.31428571428571428"/>
    <x v="178"/>
    <n v="0.34375"/>
    <n v="1.9090909090909092"/>
    <n v="0.65625"/>
    <n v="8.7655730715124815E-4"/>
    <x v="1"/>
    <x v="5"/>
    <s v="Retail"/>
    <s v="STKEVON"/>
    <n v="55"/>
    <n v="61"/>
    <n v="6"/>
  </r>
  <r>
    <x v="85"/>
    <x v="393"/>
    <x v="5"/>
    <x v="1526"/>
    <n v="6.7978314283279376E-4"/>
    <n v="150"/>
    <n v="110"/>
    <n v="40"/>
    <n v="16"/>
    <n v="24"/>
    <x v="476"/>
    <n v="0.21818181818181817"/>
    <x v="72"/>
    <n v="0.26666666666666666"/>
    <n v="2.75"/>
    <n v="0.73333333333333328"/>
    <n v="6.3749622338272593E-4"/>
    <x v="1"/>
    <x v="5"/>
    <s v="Retail"/>
    <s v="STKEVON"/>
    <n v="55"/>
    <n v="61"/>
    <n v="6"/>
  </r>
  <r>
    <x v="85"/>
    <x v="763"/>
    <x v="3"/>
    <x v="1527"/>
    <n v="3.5801912189193801E-4"/>
    <n v="79"/>
    <n v="66.600000000000009"/>
    <n v="12.399999999999991"/>
    <n v="4.9599999999999973"/>
    <n v="7.4399999999999942"/>
    <x v="167"/>
    <n v="0.11171171171171161"/>
    <x v="144"/>
    <n v="0.15696202531645559"/>
    <n v="5.3709677419354884"/>
    <n v="0.84303797468354447"/>
    <n v="1.9762382924864489E-4"/>
    <x v="4"/>
    <x v="3"/>
    <s v="Retail"/>
    <s v="STKEVON"/>
    <n v="55"/>
    <n v="61"/>
    <n v="6"/>
  </r>
  <r>
    <x v="85"/>
    <x v="364"/>
    <x v="3"/>
    <x v="1528"/>
    <n v="2.5378570665757634E-4"/>
    <n v="56"/>
    <n v="47.175000000000004"/>
    <n v="8.8249999999999957"/>
    <n v="3.5299999999999985"/>
    <n v="5.2949999999999973"/>
    <x v="106"/>
    <n v="0.11224165341812394"/>
    <x v="94"/>
    <n v="0.15758928571428563"/>
    <n v="5.3456090651558101"/>
    <n v="0.84241071428571435"/>
    <n v="1.4064760428381383E-4"/>
    <x v="4"/>
    <x v="3"/>
    <s v="Retail"/>
    <s v="STKYOSEF"/>
    <n v="55"/>
    <n v="61"/>
    <n v="6"/>
  </r>
  <r>
    <x v="85"/>
    <x v="835"/>
    <x v="0"/>
    <x v="1529"/>
    <n v="6.7978314283279379E-5"/>
    <n v="15"/>
    <n v="8"/>
    <n v="7"/>
    <n v="2.8000000000000003"/>
    <n v="4.1999999999999993"/>
    <x v="246"/>
    <n v="0.52499999999999991"/>
    <x v="12"/>
    <n v="0.46666666666666667"/>
    <n v="1.1428571428571428"/>
    <n v="0.53333333333333333"/>
    <n v="1.1156183909197704E-4"/>
    <x v="1"/>
    <x v="0"/>
    <s v="Retail"/>
    <s v="STKYOSEF"/>
    <n v="55"/>
    <n v="61"/>
    <n v="6"/>
  </r>
  <r>
    <x v="85"/>
    <x v="836"/>
    <x v="0"/>
    <x v="1530"/>
    <n v="9.0637752377705825E-5"/>
    <n v="20"/>
    <n v="10"/>
    <n v="10"/>
    <n v="4"/>
    <n v="6"/>
    <x v="57"/>
    <n v="0.6"/>
    <x v="50"/>
    <n v="0.5"/>
    <n v="1"/>
    <n v="0.5"/>
    <n v="1.5937405584568148E-4"/>
    <x v="1"/>
    <x v="0"/>
    <s v="Retail"/>
    <s v="STKANSON"/>
    <n v="55"/>
    <n v="61"/>
    <n v="6"/>
  </r>
  <r>
    <x v="85"/>
    <x v="837"/>
    <x v="3"/>
    <x v="1531"/>
    <n v="1.4502040380432932E-4"/>
    <n v="32"/>
    <n v="27"/>
    <n v="5"/>
    <n v="2"/>
    <n v="3"/>
    <x v="477"/>
    <n v="0.1111111111111111"/>
    <x v="10"/>
    <n v="0.15625"/>
    <n v="5.4"/>
    <n v="0.84375"/>
    <n v="7.9687027922840741E-5"/>
    <x v="12"/>
    <x v="3"/>
    <s v="Retail"/>
    <s v="STKANSON"/>
    <n v="55"/>
    <n v="61"/>
    <n v="6"/>
  </r>
  <r>
    <x v="85"/>
    <x v="763"/>
    <x v="3"/>
    <x v="1532"/>
    <n v="3.5801912189193801E-4"/>
    <n v="79"/>
    <n v="66.600000000000009"/>
    <n v="12.399999999999991"/>
    <n v="4.9599999999999973"/>
    <n v="7.4399999999999942"/>
    <x v="167"/>
    <n v="0.11171171171171161"/>
    <x v="144"/>
    <n v="0.15696202531645559"/>
    <n v="5.3709677419354884"/>
    <n v="0.84303797468354447"/>
    <n v="1.9762382924864489E-4"/>
    <x v="4"/>
    <x v="3"/>
    <s v="Retail"/>
    <s v="STKANSON"/>
    <n v="55"/>
    <n v="61"/>
    <n v="6"/>
  </r>
  <r>
    <x v="85"/>
    <x v="838"/>
    <x v="3"/>
    <x v="1533"/>
    <n v="1.5408417904209991E-4"/>
    <n v="34"/>
    <n v="6.91"/>
    <n v="27.09"/>
    <n v="10.836"/>
    <n v="16.253999999999998"/>
    <x v="478"/>
    <n v="2.352243125904486"/>
    <x v="330"/>
    <n v="0.79676470588235293"/>
    <n v="0.25507567368032485"/>
    <n v="0.20323529411764707"/>
    <n v="4.3174431728595111E-4"/>
    <x v="12"/>
    <x v="3"/>
    <s v="Retail"/>
    <s v="STKEVON"/>
    <n v="55"/>
    <n v="61"/>
    <n v="6"/>
  </r>
  <r>
    <x v="85"/>
    <x v="816"/>
    <x v="1"/>
    <x v="1534"/>
    <n v="4.5318876188852913E-5"/>
    <n v="10"/>
    <n v="0"/>
    <n v="10"/>
    <n v="4"/>
    <n v="6"/>
    <x v="3"/>
    <e v="#DIV/0!"/>
    <x v="50"/>
    <n v="1"/>
    <n v="0"/>
    <n v="0"/>
    <n v="1.5937405584568148E-4"/>
    <x v="2"/>
    <x v="1"/>
    <s v="Retail"/>
    <s v="STKYOSEF"/>
    <n v="55"/>
    <n v="61"/>
    <n v="6"/>
  </r>
  <r>
    <x v="85"/>
    <x v="547"/>
    <x v="1"/>
    <x v="1535"/>
    <n v="4.5318876188852913E-5"/>
    <n v="10"/>
    <n v="0"/>
    <n v="10"/>
    <n v="4"/>
    <n v="6"/>
    <x v="3"/>
    <e v="#DIV/0!"/>
    <x v="50"/>
    <n v="1"/>
    <n v="0"/>
    <n v="0"/>
    <n v="1.5937405584568148E-4"/>
    <x v="2"/>
    <x v="1"/>
    <s v="Retail"/>
    <s v="STKYOSEF"/>
    <n v="55"/>
    <n v="61"/>
    <n v="6"/>
  </r>
  <r>
    <x v="85"/>
    <x v="727"/>
    <x v="3"/>
    <x v="1536"/>
    <n v="2.3565815618203516E-4"/>
    <n v="52"/>
    <n v="45.75"/>
    <n v="6.25"/>
    <n v="2.5"/>
    <n v="3.75"/>
    <x v="152"/>
    <n v="8.1967213114754092E-2"/>
    <x v="133"/>
    <n v="0.1201923076923077"/>
    <n v="7.32"/>
    <n v="0.87980769230769229"/>
    <n v="9.9608784903550926E-5"/>
    <x v="7"/>
    <x v="3"/>
    <s v="Retail"/>
    <s v="STKEVON"/>
    <n v="55"/>
    <n v="61"/>
    <n v="6"/>
  </r>
  <r>
    <x v="85"/>
    <x v="839"/>
    <x v="0"/>
    <x v="1537"/>
    <n v="6.3446426664394082E-4"/>
    <n v="140"/>
    <n v="120"/>
    <n v="20"/>
    <n v="8"/>
    <n v="12"/>
    <x v="185"/>
    <n v="0.1"/>
    <x v="0"/>
    <n v="0.14285714285714285"/>
    <n v="6"/>
    <n v="0.8571428571428571"/>
    <n v="3.1874811169136296E-4"/>
    <x v="1"/>
    <x v="0"/>
    <s v="Retail"/>
    <s v="STKYOSEF"/>
    <n v="55"/>
    <n v="61"/>
    <n v="6"/>
  </r>
  <r>
    <x v="85"/>
    <x v="840"/>
    <x v="0"/>
    <x v="1538"/>
    <n v="3.625510095108233E-5"/>
    <n v="8"/>
    <n v="2"/>
    <n v="6"/>
    <n v="2.4000000000000004"/>
    <n v="3.5999999999999996"/>
    <x v="64"/>
    <n v="1.7999999999999998"/>
    <x v="116"/>
    <n v="0.75"/>
    <n v="0.33333333333333331"/>
    <n v="0.25"/>
    <n v="9.5624433507408889E-5"/>
    <x v="0"/>
    <x v="0"/>
    <s v="Retail"/>
    <s v="STKANSON"/>
    <n v="55"/>
    <n v="61"/>
    <n v="6"/>
  </r>
  <r>
    <x v="85"/>
    <x v="841"/>
    <x v="0"/>
    <x v="1539"/>
    <n v="6.7978314283279379E-5"/>
    <n v="15"/>
    <n v="3.75"/>
    <n v="11.25"/>
    <n v="4.5"/>
    <n v="6.75"/>
    <x v="64"/>
    <n v="1.8"/>
    <x v="273"/>
    <n v="0.75"/>
    <n v="0.33333333333333331"/>
    <n v="0.25"/>
    <n v="1.7929581282639167E-4"/>
    <x v="0"/>
    <x v="0"/>
    <s v="Retail"/>
    <s v="STKANSON"/>
    <n v="55"/>
    <n v="61"/>
    <n v="6"/>
  </r>
  <r>
    <x v="85"/>
    <x v="800"/>
    <x v="0"/>
    <x v="1540"/>
    <n v="4.5318876188852913E-5"/>
    <n v="10"/>
    <n v="2"/>
    <n v="8"/>
    <n v="3.2"/>
    <n v="4.8"/>
    <x v="0"/>
    <n v="2.4"/>
    <x v="48"/>
    <n v="0.8"/>
    <n v="0.25"/>
    <n v="0.2"/>
    <n v="1.2749924467654519E-4"/>
    <x v="13"/>
    <x v="0"/>
    <s v="Retail"/>
    <s v="STKEVON"/>
    <n v="55"/>
    <n v="61"/>
    <n v="6"/>
  </r>
  <r>
    <x v="85"/>
    <x v="842"/>
    <x v="2"/>
    <x v="1541"/>
    <n v="2.2659438094426457E-4"/>
    <n v="50"/>
    <n v="0"/>
    <n v="50"/>
    <n v="20"/>
    <n v="30"/>
    <x v="3"/>
    <e v="#DIV/0!"/>
    <x v="9"/>
    <n v="1"/>
    <n v="0"/>
    <n v="0"/>
    <n v="7.9687027922840741E-4"/>
    <x v="3"/>
    <x v="2"/>
    <s v="Retail"/>
    <s v="STKYOSEF"/>
    <n v="55"/>
    <n v="61"/>
    <n v="6"/>
  </r>
  <r>
    <x v="85"/>
    <x v="417"/>
    <x v="3"/>
    <x v="1542"/>
    <n v="3.1723213332197041E-4"/>
    <n v="70"/>
    <n v="53.07"/>
    <n v="16.93"/>
    <n v="6.7720000000000002"/>
    <n v="10.157999999999999"/>
    <x v="479"/>
    <n v="0.19140757490107405"/>
    <x v="331"/>
    <n v="0.24185714285714285"/>
    <n v="3.134672179562906"/>
    <n v="0.75814285714285712"/>
    <n v="2.6982027654673873E-4"/>
    <x v="5"/>
    <x v="3"/>
    <s v="Retail"/>
    <s v="STKEVON"/>
    <n v="55"/>
    <n v="61"/>
    <n v="6"/>
  </r>
  <r>
    <x v="85"/>
    <x v="779"/>
    <x v="0"/>
    <x v="1543"/>
    <n v="5.4382651426623495E-5"/>
    <n v="12"/>
    <n v="3"/>
    <n v="9"/>
    <n v="3.6"/>
    <n v="5.4"/>
    <x v="64"/>
    <n v="1.8"/>
    <x v="2"/>
    <n v="0.75"/>
    <n v="0.33333333333333331"/>
    <n v="0.25"/>
    <n v="1.4343665026111333E-4"/>
    <x v="0"/>
    <x v="0"/>
    <s v="Retail"/>
    <s v="STKYOSEF"/>
    <n v="55"/>
    <n v="61"/>
    <n v="6"/>
  </r>
  <r>
    <x v="85"/>
    <x v="440"/>
    <x v="2"/>
    <x v="1544"/>
    <n v="2.2659438094426457E-4"/>
    <n v="50"/>
    <n v="18"/>
    <n v="32"/>
    <n v="12.8"/>
    <n v="19.2"/>
    <x v="229"/>
    <n v="1.0666666666666667"/>
    <x v="229"/>
    <n v="0.64"/>
    <n v="0.5625"/>
    <n v="0.36"/>
    <n v="5.0999697870618074E-4"/>
    <x v="3"/>
    <x v="2"/>
    <s v="Retail"/>
    <s v="STKANSON"/>
    <n v="55"/>
    <n v="61"/>
    <n v="6"/>
  </r>
  <r>
    <x v="85"/>
    <x v="843"/>
    <x v="3"/>
    <x v="1545"/>
    <n v="9.0637752377705825E-5"/>
    <n v="20"/>
    <n v="2"/>
    <n v="15"/>
    <n v="6"/>
    <n v="9"/>
    <x v="64"/>
    <n v="4.5"/>
    <x v="11"/>
    <n v="0.75"/>
    <n v="0.13333333333333333"/>
    <n v="0.1"/>
    <n v="2.3906108376852222E-4"/>
    <x v="4"/>
    <x v="3"/>
    <s v="Retail"/>
    <s v="STKYOSEF"/>
    <n v="55"/>
    <n v="61"/>
    <n v="6"/>
  </r>
  <r>
    <x v="85"/>
    <x v="303"/>
    <x v="2"/>
    <x v="1546"/>
    <n v="3.625510095108233E-4"/>
    <n v="80"/>
    <n v="0"/>
    <n v="80"/>
    <n v="32"/>
    <n v="48"/>
    <x v="3"/>
    <e v="#DIV/0!"/>
    <x v="30"/>
    <n v="1"/>
    <n v="0"/>
    <n v="0"/>
    <n v="1.2749924467654519E-3"/>
    <x v="3"/>
    <x v="2"/>
    <s v="Retail"/>
    <s v="STKANSON"/>
    <n v="55"/>
    <n v="61"/>
    <n v="6"/>
  </r>
  <r>
    <x v="85"/>
    <x v="642"/>
    <x v="3"/>
    <x v="1547"/>
    <n v="4.3506121141298796E-4"/>
    <n v="96"/>
    <n v="87"/>
    <n v="9"/>
    <n v="3.6"/>
    <n v="5.4"/>
    <x v="206"/>
    <n v="6.2068965517241385E-2"/>
    <x v="2"/>
    <n v="9.375E-2"/>
    <n v="9.6666666666666661"/>
    <n v="0.90625"/>
    <n v="1.4343665026111333E-4"/>
    <x v="7"/>
    <x v="3"/>
    <s v="Retail"/>
    <s v="STKANSON"/>
    <n v="55"/>
    <n v="61"/>
    <n v="6"/>
  </r>
  <r>
    <x v="85"/>
    <x v="417"/>
    <x v="3"/>
    <x v="1548"/>
    <n v="3.1723213332197041E-4"/>
    <n v="70"/>
    <n v="53.52"/>
    <n v="16.479999999999997"/>
    <n v="6.5919999999999987"/>
    <n v="9.8879999999999981"/>
    <x v="219"/>
    <n v="0.18475336322869951"/>
    <x v="171"/>
    <n v="0.23542857142857138"/>
    <n v="3.2475728155339816"/>
    <n v="0.76457142857142857"/>
    <n v="2.6264844403368302E-4"/>
    <x v="5"/>
    <x v="3"/>
    <s v="Retail"/>
    <s v="STKANSON"/>
    <n v="55"/>
    <n v="61"/>
    <n v="6"/>
  </r>
  <r>
    <x v="86"/>
    <x v="502"/>
    <x v="3"/>
    <x v="1549"/>
    <n v="9.516963999659112E-5"/>
    <n v="21"/>
    <n v="18.62"/>
    <n v="2.379999999999999"/>
    <n v="0.95199999999999962"/>
    <n v="1.4279999999999995"/>
    <x v="193"/>
    <n v="7.6691729323308241E-2"/>
    <x v="24"/>
    <n v="0.11333333333333329"/>
    <n v="7.8235294117647092"/>
    <n v="0.88666666666666671"/>
    <n v="3.7931025291272176E-5"/>
    <x v="5"/>
    <x v="3"/>
    <s v="Retail"/>
    <s v="STKANSON"/>
    <n v="61"/>
    <n v="70"/>
    <n v="9"/>
  </r>
  <r>
    <x v="86"/>
    <x v="384"/>
    <x v="3"/>
    <x v="1550"/>
    <n v="4.5318876188852914E-4"/>
    <n v="100"/>
    <n v="56.45"/>
    <n v="43.55"/>
    <n v="17.419999999999998"/>
    <n v="26.13"/>
    <x v="480"/>
    <n v="0.46288751107174486"/>
    <x v="332"/>
    <n v="0.4355"/>
    <n v="1.2962112514351323"/>
    <n v="0.5645"/>
    <n v="6.9407401320794281E-4"/>
    <x v="9"/>
    <x v="3"/>
    <s v="Retail"/>
    <s v="STKEVON"/>
    <n v="61"/>
    <n v="70"/>
    <n v="9"/>
  </r>
  <r>
    <x v="86"/>
    <x v="844"/>
    <x v="0"/>
    <x v="1551"/>
    <n v="1.7221172951764109E-4"/>
    <n v="38"/>
    <n v="25"/>
    <n v="13"/>
    <n v="5.2"/>
    <n v="7.8"/>
    <x v="481"/>
    <n v="0.312"/>
    <x v="61"/>
    <n v="0.34210526315789475"/>
    <n v="1.9230769230769231"/>
    <n v="0.65789473684210531"/>
    <n v="2.0718627259938593E-4"/>
    <x v="0"/>
    <x v="0"/>
    <s v="Retail"/>
    <s v="STKEVON"/>
    <n v="61"/>
    <n v="70"/>
    <n v="9"/>
  </r>
  <r>
    <x v="86"/>
    <x v="845"/>
    <x v="4"/>
    <x v="1552"/>
    <n v="3.6255100951082331E-3"/>
    <n v="800"/>
    <n v="700"/>
    <n v="100"/>
    <n v="40"/>
    <n v="60"/>
    <x v="194"/>
    <n v="8.5714285714285715E-2"/>
    <x v="33"/>
    <n v="0.125"/>
    <n v="7"/>
    <n v="0.875"/>
    <n v="1.5937405584568148E-3"/>
    <x v="1"/>
    <x v="4"/>
    <s v="Retail"/>
    <s v="STKYOSEF"/>
    <n v="61"/>
    <n v="70"/>
    <n v="9"/>
  </r>
  <r>
    <x v="86"/>
    <x v="502"/>
    <x v="3"/>
    <x v="1553"/>
    <n v="9.516963999659112E-5"/>
    <n v="21"/>
    <n v="18.62"/>
    <n v="2.379999999999999"/>
    <n v="0.95199999999999962"/>
    <n v="1.4279999999999995"/>
    <x v="193"/>
    <n v="7.6691729323308241E-2"/>
    <x v="24"/>
    <n v="0.11333333333333329"/>
    <n v="7.8235294117647092"/>
    <n v="0.88666666666666671"/>
    <n v="3.7931025291272176E-5"/>
    <x v="5"/>
    <x v="3"/>
    <s v="Retail"/>
    <s v="STKANSON"/>
    <n v="61"/>
    <n v="70"/>
    <n v="9"/>
  </r>
  <r>
    <x v="86"/>
    <x v="743"/>
    <x v="3"/>
    <x v="1554"/>
    <n v="8.3839920949377897E-5"/>
    <n v="18.5"/>
    <n v="16"/>
    <n v="2.5"/>
    <n v="1"/>
    <n v="1.5"/>
    <x v="109"/>
    <n v="9.375E-2"/>
    <x v="97"/>
    <n v="0.13513513513513514"/>
    <n v="6.4"/>
    <n v="0.86486486486486491"/>
    <n v="3.9843513961420371E-5"/>
    <x v="4"/>
    <x v="3"/>
    <s v="Retail"/>
    <s v="STKANSON"/>
    <n v="61"/>
    <n v="70"/>
    <n v="9"/>
  </r>
  <r>
    <x v="86"/>
    <x v="846"/>
    <x v="3"/>
    <x v="1555"/>
    <n v="1.2236096570990287E-4"/>
    <n v="27"/>
    <n v="10.120000000000001"/>
    <n v="16.88"/>
    <n v="6.7519999999999998"/>
    <n v="10.128"/>
    <x v="482"/>
    <n v="1.0007905138339921"/>
    <x v="333"/>
    <n v="0.62518518518518518"/>
    <n v="0.59952606635071104"/>
    <n v="0.37481481481481488"/>
    <n v="2.6902340626751032E-4"/>
    <x v="5"/>
    <x v="3"/>
    <s v="Retail"/>
    <s v="STKANSON"/>
    <n v="61"/>
    <n v="70"/>
    <n v="9"/>
  </r>
  <r>
    <x v="86"/>
    <x v="544"/>
    <x v="3"/>
    <x v="1556"/>
    <n v="4.2146554855633213E-4"/>
    <n v="93"/>
    <n v="83.7"/>
    <n v="9.2999999999999972"/>
    <n v="3.7199999999999989"/>
    <n v="5.5799999999999983"/>
    <x v="483"/>
    <n v="6.6666666666666638E-2"/>
    <x v="334"/>
    <n v="9.9999999999999964E-2"/>
    <n v="9.0000000000000036"/>
    <n v="0.9"/>
    <n v="1.4821787193648373E-4"/>
    <x v="5"/>
    <x v="3"/>
    <s v="Retail"/>
    <s v="STKANSON"/>
    <n v="61"/>
    <n v="70"/>
    <n v="9"/>
  </r>
  <r>
    <x v="86"/>
    <x v="547"/>
    <x v="1"/>
    <x v="1557"/>
    <n v="9.0637752377705825E-5"/>
    <n v="20"/>
    <n v="0"/>
    <n v="20"/>
    <n v="8"/>
    <n v="12"/>
    <x v="3"/>
    <e v="#DIV/0!"/>
    <x v="0"/>
    <n v="1"/>
    <n v="0"/>
    <n v="0"/>
    <n v="3.1874811169136296E-4"/>
    <x v="2"/>
    <x v="1"/>
    <s v="Retail"/>
    <s v="STKANSON"/>
    <n v="61"/>
    <n v="70"/>
    <n v="9"/>
  </r>
  <r>
    <x v="86"/>
    <x v="753"/>
    <x v="1"/>
    <x v="1558"/>
    <n v="4.5318876188852913E-5"/>
    <n v="10"/>
    <n v="0"/>
    <n v="10"/>
    <n v="4"/>
    <n v="6"/>
    <x v="3"/>
    <e v="#DIV/0!"/>
    <x v="50"/>
    <n v="1"/>
    <n v="0"/>
    <n v="0"/>
    <n v="1.5937405584568148E-4"/>
    <x v="2"/>
    <x v="1"/>
    <s v="Retail"/>
    <s v="STKYOSEF"/>
    <n v="61"/>
    <n v="70"/>
    <n v="9"/>
  </r>
  <r>
    <x v="86"/>
    <x v="800"/>
    <x v="0"/>
    <x v="1559"/>
    <n v="4.5318876188852913E-5"/>
    <n v="10"/>
    <n v="2"/>
    <n v="8"/>
    <n v="3.2"/>
    <n v="4.8"/>
    <x v="0"/>
    <n v="2.4"/>
    <x v="48"/>
    <n v="0.8"/>
    <n v="0.25"/>
    <n v="0.2"/>
    <n v="1.2749924467654519E-4"/>
    <x v="0"/>
    <x v="0"/>
    <s v="Retail"/>
    <s v="STKYOSEF"/>
    <n v="61"/>
    <n v="70"/>
    <n v="9"/>
  </r>
  <r>
    <x v="86"/>
    <x v="802"/>
    <x v="0"/>
    <x v="1560"/>
    <n v="1.586160666609852E-4"/>
    <n v="35"/>
    <n v="17"/>
    <n v="20"/>
    <n v="8"/>
    <n v="12"/>
    <x v="121"/>
    <n v="0.70588235294117652"/>
    <x v="0"/>
    <n v="0.5714285714285714"/>
    <n v="0.85"/>
    <n v="0.48571428571428571"/>
    <n v="3.1874811169136296E-4"/>
    <x v="0"/>
    <x v="0"/>
    <s v="Retail"/>
    <s v="STKANSON"/>
    <n v="61"/>
    <n v="70"/>
    <n v="9"/>
  </r>
  <r>
    <x v="86"/>
    <x v="847"/>
    <x v="0"/>
    <x v="1561"/>
    <n v="4.5318876188852913E-5"/>
    <n v="10"/>
    <n v="5"/>
    <n v="5"/>
    <n v="2"/>
    <n v="3"/>
    <x v="57"/>
    <n v="0.6"/>
    <x v="10"/>
    <n v="0.5"/>
    <n v="1"/>
    <n v="0.5"/>
    <n v="7.9687027922840741E-5"/>
    <x v="0"/>
    <x v="0"/>
    <s v="Retail"/>
    <s v="STKYOSEF"/>
    <n v="61"/>
    <n v="70"/>
    <n v="9"/>
  </r>
  <r>
    <x v="86"/>
    <x v="80"/>
    <x v="0"/>
    <x v="1562"/>
    <n v="2.2659438094426457E-4"/>
    <n v="50"/>
    <n v="20"/>
    <n v="30"/>
    <n v="12"/>
    <n v="18"/>
    <x v="2"/>
    <n v="0.9"/>
    <x v="53"/>
    <n v="0.6"/>
    <n v="0.66666666666666663"/>
    <n v="0.4"/>
    <n v="4.7812216753704445E-4"/>
    <x v="13"/>
    <x v="0"/>
    <s v="Retail"/>
    <s v="STKANSON"/>
    <n v="61"/>
    <n v="70"/>
    <n v="9"/>
  </r>
  <r>
    <x v="86"/>
    <x v="525"/>
    <x v="0"/>
    <x v="1563"/>
    <n v="9.0637752377705825E-5"/>
    <n v="20"/>
    <n v="5"/>
    <n v="15"/>
    <n v="6"/>
    <n v="9"/>
    <x v="64"/>
    <n v="1.8"/>
    <x v="11"/>
    <n v="0.75"/>
    <n v="0.33333333333333331"/>
    <n v="0.25"/>
    <n v="2.3906108376852222E-4"/>
    <x v="0"/>
    <x v="0"/>
    <s v="Retail"/>
    <s v="STKANSON"/>
    <n v="61"/>
    <n v="70"/>
    <n v="9"/>
  </r>
  <r>
    <x v="86"/>
    <x v="848"/>
    <x v="0"/>
    <x v="1564"/>
    <n v="4.5318876188852913E-5"/>
    <n v="10"/>
    <n v="3"/>
    <n v="7"/>
    <n v="2.8000000000000003"/>
    <n v="4.1999999999999993"/>
    <x v="12"/>
    <n v="1.3999999999999997"/>
    <x v="12"/>
    <n v="0.7"/>
    <n v="0.42857142857142855"/>
    <n v="0.3"/>
    <n v="1.1156183909197704E-4"/>
    <x v="0"/>
    <x v="0"/>
    <s v="Retail"/>
    <s v="STKANSON"/>
    <n v="61"/>
    <n v="70"/>
    <n v="9"/>
  </r>
  <r>
    <x v="86"/>
    <x v="849"/>
    <x v="0"/>
    <x v="1565"/>
    <n v="4.5318876188852913E-5"/>
    <n v="10"/>
    <n v="3"/>
    <n v="7"/>
    <n v="2.8000000000000003"/>
    <n v="4.1999999999999993"/>
    <x v="12"/>
    <n v="1.3999999999999997"/>
    <x v="12"/>
    <n v="0.7"/>
    <n v="0.42857142857142855"/>
    <n v="0.3"/>
    <n v="1.1156183909197704E-4"/>
    <x v="0"/>
    <x v="0"/>
    <s v="Retail"/>
    <s v="STKANSON"/>
    <n v="61"/>
    <n v="70"/>
    <n v="9"/>
  </r>
  <r>
    <x v="86"/>
    <x v="199"/>
    <x v="0"/>
    <x v="1566"/>
    <n v="6.7978314283279379E-5"/>
    <n v="15"/>
    <n v="6"/>
    <n v="9"/>
    <n v="3.6"/>
    <n v="5.4"/>
    <x v="2"/>
    <n v="0.9"/>
    <x v="2"/>
    <n v="0.6"/>
    <n v="0.66666666666666663"/>
    <n v="0.4"/>
    <n v="1.4343665026111333E-4"/>
    <x v="13"/>
    <x v="0"/>
    <s v="Retail"/>
    <s v="STKEVON"/>
    <n v="61"/>
    <n v="70"/>
    <n v="9"/>
  </r>
  <r>
    <x v="86"/>
    <x v="74"/>
    <x v="1"/>
    <x v="1567"/>
    <n v="2.2659438094426456E-5"/>
    <n v="5"/>
    <n v="0"/>
    <n v="5"/>
    <n v="2"/>
    <n v="3"/>
    <x v="3"/>
    <e v="#DIV/0!"/>
    <x v="10"/>
    <n v="1"/>
    <n v="0"/>
    <n v="0"/>
    <n v="7.9687027922840741E-5"/>
    <x v="2"/>
    <x v="1"/>
    <s v="Retail"/>
    <s v="STKANSON"/>
    <n v="61"/>
    <n v="70"/>
    <n v="9"/>
  </r>
  <r>
    <x v="86"/>
    <x v="847"/>
    <x v="0"/>
    <x v="1568"/>
    <n v="4.5318876188852913E-5"/>
    <n v="10"/>
    <n v="5"/>
    <n v="5"/>
    <n v="2"/>
    <n v="3"/>
    <x v="57"/>
    <n v="0.6"/>
    <x v="10"/>
    <n v="0.5"/>
    <n v="1"/>
    <n v="0.5"/>
    <n v="7.9687027922840741E-5"/>
    <x v="0"/>
    <x v="0"/>
    <s v="Retail"/>
    <s v="STKANSON"/>
    <n v="61"/>
    <n v="70"/>
    <n v="9"/>
  </r>
  <r>
    <x v="86"/>
    <x v="753"/>
    <x v="1"/>
    <x v="1569"/>
    <n v="9.0637752377705825E-5"/>
    <n v="20"/>
    <n v="0"/>
    <n v="20"/>
    <n v="8"/>
    <n v="12"/>
    <x v="3"/>
    <e v="#DIV/0!"/>
    <x v="0"/>
    <n v="1"/>
    <n v="0"/>
    <n v="0"/>
    <n v="3.1874811169136296E-4"/>
    <x v="2"/>
    <x v="1"/>
    <s v="Retail"/>
    <s v="STKANSON"/>
    <n v="61"/>
    <n v="70"/>
    <n v="9"/>
  </r>
  <r>
    <x v="86"/>
    <x v="500"/>
    <x v="3"/>
    <x v="1570"/>
    <n v="2.4925381903869104E-4"/>
    <n v="55"/>
    <n v="50"/>
    <n v="5"/>
    <n v="2"/>
    <n v="3"/>
    <x v="70"/>
    <n v="0.06"/>
    <x v="10"/>
    <n v="9.0909090909090912E-2"/>
    <n v="10"/>
    <n v="0.90909090909090906"/>
    <n v="7.9687027922840741E-5"/>
    <x v="4"/>
    <x v="3"/>
    <s v="Retail"/>
    <s v="STKEVON"/>
    <n v="61"/>
    <n v="70"/>
    <n v="9"/>
  </r>
  <r>
    <x v="86"/>
    <x v="850"/>
    <x v="2"/>
    <x v="1571"/>
    <n v="9.0637752377705828E-4"/>
    <n v="200"/>
    <n v="40"/>
    <n v="160"/>
    <n v="64"/>
    <n v="96"/>
    <x v="0"/>
    <n v="2.4"/>
    <x v="166"/>
    <n v="0.8"/>
    <n v="0.25"/>
    <n v="0.2"/>
    <n v="2.5499848935309037E-3"/>
    <x v="2"/>
    <x v="2"/>
    <s v="Retail"/>
    <s v="STKANSON"/>
    <n v="61"/>
    <n v="70"/>
    <n v="9"/>
  </r>
  <r>
    <x v="86"/>
    <x v="758"/>
    <x v="0"/>
    <x v="1572"/>
    <n v="4.5318876188852913E-5"/>
    <n v="10"/>
    <n v="3"/>
    <n v="7"/>
    <n v="2.8000000000000003"/>
    <n v="4.1999999999999993"/>
    <x v="12"/>
    <n v="1.3999999999999997"/>
    <x v="12"/>
    <n v="0.7"/>
    <n v="0.42857142857142855"/>
    <n v="0.3"/>
    <n v="1.1156183909197704E-4"/>
    <x v="13"/>
    <x v="0"/>
    <s v="Retail"/>
    <s v="STKANSON"/>
    <n v="61"/>
    <n v="70"/>
    <n v="9"/>
  </r>
  <r>
    <x v="86"/>
    <x v="851"/>
    <x v="2"/>
    <x v="1573"/>
    <n v="3.625510095108233E-4"/>
    <n v="80"/>
    <n v="20"/>
    <n v="60"/>
    <n v="24"/>
    <n v="36"/>
    <x v="64"/>
    <n v="1.8"/>
    <x v="4"/>
    <n v="0.75"/>
    <n v="0.33333333333333331"/>
    <n v="0.25"/>
    <n v="9.5624433507408889E-4"/>
    <x v="2"/>
    <x v="2"/>
    <s v="Retail"/>
    <s v="STKYOSEF"/>
    <n v="61"/>
    <n v="70"/>
    <n v="9"/>
  </r>
  <r>
    <x v="86"/>
    <x v="608"/>
    <x v="0"/>
    <x v="1574"/>
    <n v="4.5318876188852913E-5"/>
    <n v="10"/>
    <n v="4"/>
    <n v="6"/>
    <n v="2.4000000000000004"/>
    <n v="3.5999999999999996"/>
    <x v="2"/>
    <n v="0.89999999999999991"/>
    <x v="116"/>
    <n v="0.6"/>
    <n v="0.66666666666666663"/>
    <n v="0.4"/>
    <n v="9.5624433507408889E-5"/>
    <x v="13"/>
    <x v="0"/>
    <s v="Retail"/>
    <s v="STKANSON"/>
    <n v="61"/>
    <n v="70"/>
    <n v="9"/>
  </r>
  <r>
    <x v="86"/>
    <x v="852"/>
    <x v="5"/>
    <x v="1575"/>
    <n v="1.2689285332878816E-3"/>
    <n v="280"/>
    <n v="204"/>
    <n v="76"/>
    <n v="30.400000000000002"/>
    <n v="45.599999999999994"/>
    <x v="484"/>
    <n v="0.22352941176470587"/>
    <x v="325"/>
    <n v="0.27142857142857141"/>
    <n v="2.6842105263157894"/>
    <n v="0.72857142857142854"/>
    <n v="1.2112428244271793E-3"/>
    <x v="1"/>
    <x v="5"/>
    <s v="Retail"/>
    <s v="STKEVON"/>
    <n v="61"/>
    <n v="70"/>
    <n v="9"/>
  </r>
  <r>
    <x v="86"/>
    <x v="839"/>
    <x v="0"/>
    <x v="1576"/>
    <n v="6.1180482854951434E-4"/>
    <n v="135"/>
    <n v="120"/>
    <n v="15"/>
    <n v="6"/>
    <n v="9"/>
    <x v="251"/>
    <n v="7.4999999999999997E-2"/>
    <x v="11"/>
    <n v="0.1111111111111111"/>
    <n v="8"/>
    <n v="0.88888888888888884"/>
    <n v="2.3906108376852222E-4"/>
    <x v="1"/>
    <x v="0"/>
    <s v="Retail"/>
    <s v="STKEVON"/>
    <n v="61"/>
    <n v="70"/>
    <n v="9"/>
  </r>
  <r>
    <x v="86"/>
    <x v="582"/>
    <x v="2"/>
    <x v="1577"/>
    <n v="2.2659438094426457E-4"/>
    <n v="50"/>
    <n v="20"/>
    <n v="30"/>
    <n v="12"/>
    <n v="18"/>
    <x v="2"/>
    <n v="0.9"/>
    <x v="53"/>
    <n v="0.6"/>
    <n v="0.66666666666666663"/>
    <n v="0.4"/>
    <n v="4.7812216753704445E-4"/>
    <x v="1"/>
    <x v="2"/>
    <s v="Retail"/>
    <s v="STKYOSEF"/>
    <n v="61"/>
    <n v="70"/>
    <n v="9"/>
  </r>
  <r>
    <x v="86"/>
    <x v="424"/>
    <x v="3"/>
    <x v="1578"/>
    <n v="1.4048851618544403E-4"/>
    <n v="31"/>
    <n v="27.9"/>
    <n v="3.1000000000000014"/>
    <n v="1.2400000000000007"/>
    <n v="1.8600000000000008"/>
    <x v="369"/>
    <n v="6.6666666666666693E-2"/>
    <x v="255"/>
    <n v="0.10000000000000005"/>
    <n v="8.9999999999999947"/>
    <n v="0.89999999999999991"/>
    <n v="4.9405957312161284E-5"/>
    <x v="5"/>
    <x v="3"/>
    <s v="Retail"/>
    <s v="STKEVON"/>
    <n v="61"/>
    <n v="70"/>
    <n v="9"/>
  </r>
  <r>
    <x v="86"/>
    <x v="824"/>
    <x v="2"/>
    <x v="1579"/>
    <n v="3.3989157141639688E-4"/>
    <n v="75"/>
    <n v="20"/>
    <n v="55"/>
    <n v="22"/>
    <n v="33"/>
    <x v="149"/>
    <n v="1.65"/>
    <x v="178"/>
    <n v="0.73333333333333328"/>
    <n v="0.36363636363636365"/>
    <n v="0.26666666666666666"/>
    <n v="8.7655730715124815E-4"/>
    <x v="1"/>
    <x v="2"/>
    <s v="Retail"/>
    <s v="STKYOSEF"/>
    <n v="61"/>
    <n v="70"/>
    <n v="9"/>
  </r>
  <r>
    <x v="86"/>
    <x v="502"/>
    <x v="3"/>
    <x v="1580"/>
    <n v="9.516963999659112E-5"/>
    <n v="21"/>
    <n v="18.62"/>
    <n v="2.379999999999999"/>
    <n v="0.95199999999999962"/>
    <n v="1.4279999999999995"/>
    <x v="193"/>
    <n v="7.6691729323308241E-2"/>
    <x v="24"/>
    <n v="0.11333333333333329"/>
    <n v="7.8235294117647092"/>
    <n v="0.88666666666666671"/>
    <n v="3.7931025291272176E-5"/>
    <x v="5"/>
    <x v="3"/>
    <s v="Retail"/>
    <s v="STKEVON"/>
    <n v="61"/>
    <n v="70"/>
    <n v="9"/>
  </r>
  <r>
    <x v="86"/>
    <x v="766"/>
    <x v="0"/>
    <x v="1581"/>
    <n v="4.5318876188852913E-5"/>
    <n v="10"/>
    <n v="2"/>
    <n v="8"/>
    <n v="3.2"/>
    <n v="4.8"/>
    <x v="0"/>
    <n v="2.4"/>
    <x v="48"/>
    <n v="0.8"/>
    <n v="0.25"/>
    <n v="0.2"/>
    <n v="1.2749924467654519E-4"/>
    <x v="13"/>
    <x v="0"/>
    <s v="Retail"/>
    <s v="STKEVON"/>
    <n v="61"/>
    <n v="70"/>
    <n v="9"/>
  </r>
  <r>
    <x v="87"/>
    <x v="224"/>
    <x v="3"/>
    <x v="1582"/>
    <n v="9.516963999659112E-5"/>
    <n v="21"/>
    <n v="18.62"/>
    <n v="2.379999999999999"/>
    <n v="0.95199999999999962"/>
    <n v="1.4279999999999995"/>
    <x v="193"/>
    <n v="7.6691729323308241E-2"/>
    <x v="24"/>
    <n v="0.11333333333333329"/>
    <n v="7.8235294117647092"/>
    <n v="0.88666666666666671"/>
    <n v="3.7931025291272176E-5"/>
    <x v="5"/>
    <x v="3"/>
    <s v="Retail"/>
    <s v="STKYOSEF"/>
    <n v="61"/>
    <n v="72"/>
    <n v="11"/>
  </r>
  <r>
    <x v="87"/>
    <x v="763"/>
    <x v="3"/>
    <x v="1583"/>
    <n v="3.5801912189193801E-4"/>
    <n v="79"/>
    <n v="72"/>
    <n v="7"/>
    <n v="2.8000000000000003"/>
    <n v="4.1999999999999993"/>
    <x v="209"/>
    <n v="5.833333333333332E-2"/>
    <x v="12"/>
    <n v="8.8607594936708861E-2"/>
    <n v="10.285714285714286"/>
    <n v="0.91139240506329111"/>
    <n v="1.1156183909197704E-4"/>
    <x v="4"/>
    <x v="3"/>
    <s v="Retail"/>
    <s v="STKANSON"/>
    <n v="61"/>
    <n v="72"/>
    <n v="11"/>
  </r>
  <r>
    <x v="87"/>
    <x v="853"/>
    <x v="0"/>
    <x v="1584"/>
    <n v="4.5318876188852913E-5"/>
    <n v="10"/>
    <n v="2"/>
    <n v="8"/>
    <n v="3.2"/>
    <n v="4.8"/>
    <x v="0"/>
    <n v="2.4"/>
    <x v="48"/>
    <n v="0.8"/>
    <n v="0.25"/>
    <n v="0.2"/>
    <n v="1.2749924467654519E-4"/>
    <x v="0"/>
    <x v="0"/>
    <s v="Retail"/>
    <s v="STKYOSEF"/>
    <n v="61"/>
    <n v="72"/>
    <n v="11"/>
  </r>
  <r>
    <x v="87"/>
    <x v="854"/>
    <x v="3"/>
    <x v="1585"/>
    <n v="1.4502040380432932E-4"/>
    <n v="32"/>
    <n v="28.8"/>
    <n v="3.1999999999999993"/>
    <n v="1.2799999999999998"/>
    <n v="1.9199999999999995"/>
    <x v="385"/>
    <n v="6.6666666666666652E-2"/>
    <x v="268"/>
    <n v="9.9999999999999978E-2"/>
    <n v="9.0000000000000018"/>
    <n v="0.9"/>
    <n v="5.0999697870618062E-5"/>
    <x v="9"/>
    <x v="3"/>
    <s v="Retail"/>
    <s v="STKEVON"/>
    <n v="61"/>
    <n v="72"/>
    <n v="11"/>
  </r>
  <r>
    <x v="87"/>
    <x v="855"/>
    <x v="0"/>
    <x v="1586"/>
    <n v="2.2659438094426456E-5"/>
    <n v="5"/>
    <n v="1"/>
    <n v="4"/>
    <n v="1.6"/>
    <n v="2.4"/>
    <x v="0"/>
    <n v="2.4"/>
    <x v="21"/>
    <n v="0.8"/>
    <n v="0.25"/>
    <n v="0.2"/>
    <n v="6.3749622338272593E-5"/>
    <x v="0"/>
    <x v="0"/>
    <s v="Retail"/>
    <s v="STKYOSEF"/>
    <n v="61"/>
    <n v="72"/>
    <n v="11"/>
  </r>
  <r>
    <x v="87"/>
    <x v="689"/>
    <x v="2"/>
    <x v="1587"/>
    <n v="3.1723213332197041E-4"/>
    <n v="70"/>
    <n v="20"/>
    <n v="50"/>
    <n v="20"/>
    <n v="30"/>
    <x v="10"/>
    <n v="1.5"/>
    <x v="9"/>
    <n v="0.7142857142857143"/>
    <n v="0.4"/>
    <n v="0.2857142857142857"/>
    <n v="7.9687027922840741E-4"/>
    <x v="1"/>
    <x v="2"/>
    <s v="Retail"/>
    <s v="STKANSON"/>
    <n v="61"/>
    <n v="72"/>
    <n v="11"/>
  </r>
  <r>
    <x v="87"/>
    <x v="733"/>
    <x v="3"/>
    <x v="1588"/>
    <n v="4.7584819998295561E-4"/>
    <n v="105"/>
    <n v="88.800000000000011"/>
    <n v="16.199999999999989"/>
    <n v="6.479999999999996"/>
    <n v="9.7199999999999918"/>
    <x v="485"/>
    <n v="0.10945945945945935"/>
    <x v="335"/>
    <n v="0.15428571428571417"/>
    <n v="5.4814814814814863"/>
    <n v="0.84571428571428586"/>
    <n v="2.5818597047000381E-4"/>
    <x v="4"/>
    <x v="3"/>
    <s v="Retail"/>
    <s v="STKEVON"/>
    <n v="61"/>
    <n v="72"/>
    <n v="11"/>
  </r>
  <r>
    <x v="87"/>
    <x v="856"/>
    <x v="0"/>
    <x v="1589"/>
    <n v="4.5318876188852913E-5"/>
    <n v="10"/>
    <n v="2"/>
    <n v="8"/>
    <n v="3.2"/>
    <n v="4.8"/>
    <x v="0"/>
    <n v="2.4"/>
    <x v="48"/>
    <n v="0.8"/>
    <n v="0.25"/>
    <n v="0.2"/>
    <n v="1.2749924467654519E-4"/>
    <x v="0"/>
    <x v="0"/>
    <s v="Retail"/>
    <s v="STKYOSEF"/>
    <n v="61"/>
    <n v="72"/>
    <n v="11"/>
  </r>
  <r>
    <x v="87"/>
    <x v="857"/>
    <x v="0"/>
    <x v="1590"/>
    <n v="9.0637752377705825E-5"/>
    <n v="20"/>
    <n v="5"/>
    <n v="15"/>
    <n v="6"/>
    <n v="9"/>
    <x v="64"/>
    <n v="1.8"/>
    <x v="11"/>
    <n v="0.75"/>
    <n v="0.33333333333333331"/>
    <n v="0.25"/>
    <n v="2.3906108376852222E-4"/>
    <x v="0"/>
    <x v="0"/>
    <s v="Retail"/>
    <s v="STKYOSEF"/>
    <n v="61"/>
    <n v="72"/>
    <n v="11"/>
  </r>
  <r>
    <x v="87"/>
    <x v="858"/>
    <x v="2"/>
    <x v="1591"/>
    <n v="3.625510095108233E-4"/>
    <n v="80"/>
    <n v="50"/>
    <n v="30"/>
    <n v="12"/>
    <n v="18"/>
    <x v="281"/>
    <n v="0.36"/>
    <x v="53"/>
    <n v="0.375"/>
    <n v="1.6666666666666667"/>
    <n v="0.625"/>
    <n v="4.7812216753704445E-4"/>
    <x v="1"/>
    <x v="2"/>
    <s v="Retail"/>
    <s v="STKANSON"/>
    <n v="61"/>
    <n v="72"/>
    <n v="11"/>
  </r>
  <r>
    <x v="87"/>
    <x v="858"/>
    <x v="2"/>
    <x v="1592"/>
    <n v="1.3595662856655876E-4"/>
    <n v="30"/>
    <n v="10"/>
    <n v="20"/>
    <n v="8"/>
    <n v="12"/>
    <x v="77"/>
    <n v="1.2"/>
    <x v="0"/>
    <n v="0.66666666666666663"/>
    <n v="0.5"/>
    <n v="0.33333333333333331"/>
    <n v="3.1874811169136296E-4"/>
    <x v="1"/>
    <x v="2"/>
    <s v="Retail"/>
    <s v="STKEVON"/>
    <n v="61"/>
    <n v="72"/>
    <n v="11"/>
  </r>
  <r>
    <x v="87"/>
    <x v="437"/>
    <x v="3"/>
    <x v="1593"/>
    <n v="2.4925381903869104E-4"/>
    <n v="55"/>
    <n v="47.175000000000004"/>
    <n v="7.8249999999999957"/>
    <n v="3.1299999999999986"/>
    <n v="4.6949999999999967"/>
    <x v="127"/>
    <n v="9.9523052464228851E-2"/>
    <x v="111"/>
    <n v="0.14227272727272719"/>
    <n v="6.0287539936102279"/>
    <n v="0.85772727272727278"/>
    <n v="1.2471019869924569E-4"/>
    <x v="4"/>
    <x v="3"/>
    <s v="Retail"/>
    <s v="STKYOSEF"/>
    <n v="61"/>
    <n v="72"/>
    <n v="11"/>
  </r>
  <r>
    <x v="87"/>
    <x v="146"/>
    <x v="3"/>
    <x v="1594"/>
    <n v="5.4835840188512033E-4"/>
    <n v="121"/>
    <n v="111"/>
    <n v="10"/>
    <n v="4"/>
    <n v="6"/>
    <x v="486"/>
    <n v="5.4054054054054057E-2"/>
    <x v="50"/>
    <n v="8.2644628099173556E-2"/>
    <n v="11.1"/>
    <n v="0.9173553719008265"/>
    <n v="1.5937405584568148E-4"/>
    <x v="4"/>
    <x v="3"/>
    <s v="Retail"/>
    <s v="STKYOSEF"/>
    <n v="61"/>
    <n v="72"/>
    <n v="11"/>
  </r>
  <r>
    <x v="88"/>
    <x v="608"/>
    <x v="0"/>
    <x v="1595"/>
    <n v="2.2659438094426456E-5"/>
    <n v="5"/>
    <n v="1"/>
    <n v="4"/>
    <n v="1.6"/>
    <n v="2.4"/>
    <x v="0"/>
    <n v="2.4"/>
    <x v="21"/>
    <n v="0.8"/>
    <n v="0.25"/>
    <n v="0.2"/>
    <n v="6.3749622338272593E-5"/>
    <x v="0"/>
    <x v="0"/>
    <s v="Retail"/>
    <s v="STKYOSEF"/>
    <n v="54"/>
    <n v="64"/>
    <n v="10"/>
  </r>
  <r>
    <x v="88"/>
    <x v="582"/>
    <x v="2"/>
    <x v="1596"/>
    <n v="2.9457269522754393E-4"/>
    <n v="65"/>
    <n v="20"/>
    <n v="45"/>
    <n v="18"/>
    <n v="27"/>
    <x v="487"/>
    <n v="1.35"/>
    <x v="114"/>
    <n v="0.69230769230769229"/>
    <n v="0.44444444444444442"/>
    <n v="0.30769230769230771"/>
    <n v="7.1718325130556667E-4"/>
    <x v="1"/>
    <x v="2"/>
    <s v="Retail"/>
    <s v="STKYOSEF"/>
    <n v="54"/>
    <n v="64"/>
    <n v="10"/>
  </r>
  <r>
    <x v="88"/>
    <x v="859"/>
    <x v="5"/>
    <x v="1597"/>
    <n v="7.251020190216466E-4"/>
    <n v="160"/>
    <n v="60"/>
    <n v="100"/>
    <n v="40"/>
    <n v="60"/>
    <x v="91"/>
    <n v="1"/>
    <x v="33"/>
    <n v="0.625"/>
    <n v="0.6"/>
    <n v="0.375"/>
    <n v="1.5937405584568148E-3"/>
    <x v="1"/>
    <x v="5"/>
    <s v="Retail"/>
    <s v="STKEVON"/>
    <n v="54"/>
    <n v="64"/>
    <n v="10"/>
  </r>
  <r>
    <x v="88"/>
    <x v="759"/>
    <x v="0"/>
    <x v="1598"/>
    <n v="2.7191325713311748E-5"/>
    <n v="6"/>
    <n v="2"/>
    <n v="4"/>
    <n v="1.6"/>
    <n v="2.4"/>
    <x v="77"/>
    <n v="1.2"/>
    <x v="21"/>
    <n v="0.66666666666666663"/>
    <n v="0.5"/>
    <n v="0.33333333333333331"/>
    <n v="6.3749622338272593E-5"/>
    <x v="0"/>
    <x v="0"/>
    <s v="Retail"/>
    <s v="STKYOSEF"/>
    <n v="54"/>
    <n v="64"/>
    <n v="10"/>
  </r>
  <r>
    <x v="88"/>
    <x v="860"/>
    <x v="3"/>
    <x v="1599"/>
    <n v="9.0637752377705825E-5"/>
    <n v="20"/>
    <n v="16"/>
    <n v="4"/>
    <n v="1.6"/>
    <n v="2.4"/>
    <x v="11"/>
    <n v="0.15"/>
    <x v="21"/>
    <n v="0.2"/>
    <n v="4"/>
    <n v="0.8"/>
    <n v="6.3749622338272593E-5"/>
    <x v="4"/>
    <x v="3"/>
    <s v="Retail"/>
    <s v="STKEVON"/>
    <n v="54"/>
    <n v="64"/>
    <n v="10"/>
  </r>
  <r>
    <x v="88"/>
    <x v="861"/>
    <x v="2"/>
    <x v="1600"/>
    <n v="1.8127550475541165E-4"/>
    <n v="40"/>
    <n v="0"/>
    <n v="40"/>
    <n v="16"/>
    <n v="24"/>
    <x v="3"/>
    <e v="#DIV/0!"/>
    <x v="72"/>
    <n v="1"/>
    <n v="0"/>
    <n v="0"/>
    <n v="6.3749622338272593E-4"/>
    <x v="2"/>
    <x v="2"/>
    <s v="Retail"/>
    <s v="STKYOSEF"/>
    <n v="54"/>
    <n v="64"/>
    <n v="10"/>
  </r>
  <r>
    <x v="88"/>
    <x v="862"/>
    <x v="2"/>
    <x v="1601"/>
    <n v="1.8127550475541165E-4"/>
    <n v="40"/>
    <n v="10"/>
    <n v="30"/>
    <n v="12"/>
    <n v="18"/>
    <x v="64"/>
    <n v="1.8"/>
    <x v="53"/>
    <n v="0.75"/>
    <n v="0.33333333333333331"/>
    <n v="0.25"/>
    <n v="4.7812216753704445E-4"/>
    <x v="2"/>
    <x v="2"/>
    <s v="Retail"/>
    <s v="STKANSON"/>
    <n v="54"/>
    <n v="64"/>
    <n v="10"/>
  </r>
  <r>
    <x v="88"/>
    <x v="863"/>
    <x v="0"/>
    <x v="1602"/>
    <n v="1.586160666609852E-4"/>
    <n v="35"/>
    <n v="15"/>
    <n v="20"/>
    <n v="8"/>
    <n v="12"/>
    <x v="121"/>
    <n v="0.8"/>
    <x v="0"/>
    <n v="0.5714285714285714"/>
    <n v="0.75"/>
    <n v="0.42857142857142855"/>
    <n v="3.1874811169136296E-4"/>
    <x v="0"/>
    <x v="0"/>
    <s v="Retail"/>
    <s v="STKEVON"/>
    <n v="54"/>
    <n v="64"/>
    <n v="10"/>
  </r>
  <r>
    <x v="88"/>
    <x v="727"/>
    <x v="3"/>
    <x v="1603"/>
    <n v="2.3565815618203516E-4"/>
    <n v="52"/>
    <n v="45.75"/>
    <n v="6.25"/>
    <n v="2.5"/>
    <n v="3.75"/>
    <x v="152"/>
    <n v="8.1967213114754092E-2"/>
    <x v="133"/>
    <n v="0.1201923076923077"/>
    <n v="7.32"/>
    <n v="0.87980769230769229"/>
    <n v="9.9608784903550926E-5"/>
    <x v="7"/>
    <x v="3"/>
    <s v="Retail"/>
    <s v="STKYOSEF"/>
    <n v="54"/>
    <n v="64"/>
    <n v="10"/>
  </r>
  <r>
    <x v="88"/>
    <x v="864"/>
    <x v="3"/>
    <x v="1604"/>
    <n v="2.2659438094426457E-4"/>
    <n v="50"/>
    <n v="38.6"/>
    <n v="11.399999999999999"/>
    <n v="4.5599999999999996"/>
    <n v="6.839999999999999"/>
    <x v="488"/>
    <n v="0.17720207253886008"/>
    <x v="336"/>
    <n v="0.22799999999999998"/>
    <n v="3.3859649122807025"/>
    <n v="0.77200000000000002"/>
    <n v="1.8168642366407685E-4"/>
    <x v="9"/>
    <x v="3"/>
    <s v="Retail"/>
    <s v="STKEVON"/>
    <n v="54"/>
    <n v="64"/>
    <n v="10"/>
  </r>
  <r>
    <x v="88"/>
    <x v="547"/>
    <x v="1"/>
    <x v="1605"/>
    <n v="9.0637752377705825E-5"/>
    <n v="20"/>
    <n v="0"/>
    <n v="20"/>
    <n v="8"/>
    <n v="12"/>
    <x v="3"/>
    <e v="#DIV/0!"/>
    <x v="0"/>
    <n v="1"/>
    <n v="0"/>
    <n v="0"/>
    <n v="3.1874811169136296E-4"/>
    <x v="2"/>
    <x v="1"/>
    <s v="Retail"/>
    <s v="STKYOSEF"/>
    <n v="54"/>
    <n v="64"/>
    <n v="10"/>
  </r>
  <r>
    <x v="88"/>
    <x v="865"/>
    <x v="4"/>
    <x v="1606"/>
    <n v="4.2146554855633208E-3"/>
    <n v="930"/>
    <n v="834"/>
    <n v="96"/>
    <n v="38.400000000000006"/>
    <n v="57.599999999999994"/>
    <x v="489"/>
    <n v="6.9064748201438847E-2"/>
    <x v="337"/>
    <n v="0.1032258064516129"/>
    <n v="8.6875"/>
    <n v="0.89677419354838706"/>
    <n v="1.5299909361185422E-3"/>
    <x v="1"/>
    <x v="4"/>
    <s v="Retail"/>
    <s v="STKANSON"/>
    <n v="54"/>
    <n v="64"/>
    <n v="10"/>
  </r>
  <r>
    <x v="88"/>
    <x v="866"/>
    <x v="0"/>
    <x v="1607"/>
    <n v="1.3595662856655876E-4"/>
    <n v="30"/>
    <n v="10"/>
    <n v="20"/>
    <n v="8"/>
    <n v="12"/>
    <x v="77"/>
    <n v="1.2"/>
    <x v="0"/>
    <n v="0.66666666666666663"/>
    <n v="0.5"/>
    <n v="0.33333333333333331"/>
    <n v="3.1874811169136296E-4"/>
    <x v="0"/>
    <x v="0"/>
    <s v="Retail"/>
    <s v="STKANSON"/>
    <n v="54"/>
    <n v="64"/>
    <n v="10"/>
  </r>
  <r>
    <x v="88"/>
    <x v="623"/>
    <x v="3"/>
    <x v="1608"/>
    <n v="1.1329719047213228E-4"/>
    <n v="25"/>
    <n v="9.8699999999999992"/>
    <n v="15.13"/>
    <n v="6.0520000000000005"/>
    <n v="9.0779999999999994"/>
    <x v="490"/>
    <n v="0.91975683890577509"/>
    <x v="338"/>
    <n v="0.60520000000000007"/>
    <n v="0.65234633179114332"/>
    <n v="0.39479999999999998"/>
    <n v="2.4113294649451609E-4"/>
    <x v="5"/>
    <x v="3"/>
    <s v="Retail"/>
    <s v="STKANSON"/>
    <n v="54"/>
    <n v="64"/>
    <n v="10"/>
  </r>
  <r>
    <x v="88"/>
    <x v="74"/>
    <x v="1"/>
    <x v="1609"/>
    <n v="3.625510095108233E-5"/>
    <n v="8"/>
    <n v="0"/>
    <n v="8"/>
    <n v="3.2"/>
    <n v="4.8"/>
    <x v="3"/>
    <e v="#DIV/0!"/>
    <x v="48"/>
    <n v="1"/>
    <n v="0"/>
    <n v="0"/>
    <n v="1.2749924467654519E-4"/>
    <x v="2"/>
    <x v="1"/>
    <s v="Retail"/>
    <s v="STKYOSEF"/>
    <n v="54"/>
    <n v="64"/>
    <n v="10"/>
  </r>
  <r>
    <x v="88"/>
    <x v="867"/>
    <x v="0"/>
    <x v="1610"/>
    <n v="6.7978314283279379E-5"/>
    <n v="15"/>
    <n v="5"/>
    <n v="10"/>
    <n v="4"/>
    <n v="6"/>
    <x v="77"/>
    <n v="1.2"/>
    <x v="50"/>
    <n v="0.66666666666666663"/>
    <n v="0.5"/>
    <n v="0.33333333333333331"/>
    <n v="1.5937405584568148E-4"/>
    <x v="0"/>
    <x v="0"/>
    <s v="Retail"/>
    <s v="STKANSON"/>
    <n v="54"/>
    <n v="64"/>
    <n v="10"/>
  </r>
  <r>
    <x v="88"/>
    <x v="740"/>
    <x v="0"/>
    <x v="1611"/>
    <n v="1.8127550475541165E-4"/>
    <n v="40"/>
    <n v="15"/>
    <n v="25"/>
    <n v="10"/>
    <n v="15"/>
    <x v="91"/>
    <n v="1"/>
    <x v="32"/>
    <n v="0.625"/>
    <n v="0.6"/>
    <n v="0.375"/>
    <n v="3.9843513961420371E-4"/>
    <x v="0"/>
    <x v="0"/>
    <s v="Retail"/>
    <s v="STKYOSEF"/>
    <n v="54"/>
    <n v="64"/>
    <n v="10"/>
  </r>
  <r>
    <x v="88"/>
    <x v="868"/>
    <x v="0"/>
    <x v="1612"/>
    <n v="1.3595662856655876E-4"/>
    <n v="30"/>
    <n v="7"/>
    <n v="23"/>
    <n v="9.2000000000000011"/>
    <n v="13.799999999999999"/>
    <x v="431"/>
    <n v="1.9714285714285713"/>
    <x v="93"/>
    <n v="0.76666666666666672"/>
    <n v="0.30434782608695654"/>
    <n v="0.23333333333333334"/>
    <n v="3.6656032844506741E-4"/>
    <x v="0"/>
    <x v="0"/>
    <s v="Retail"/>
    <s v="STKANSON"/>
    <n v="54"/>
    <n v="64"/>
    <n v="10"/>
  </r>
  <r>
    <x v="88"/>
    <x v="491"/>
    <x v="0"/>
    <x v="1613"/>
    <n v="6.7978314283279379E-5"/>
    <n v="15"/>
    <n v="5"/>
    <n v="10"/>
    <n v="4"/>
    <n v="6"/>
    <x v="77"/>
    <n v="1.2"/>
    <x v="50"/>
    <n v="0.66666666666666663"/>
    <n v="0.5"/>
    <n v="0.33333333333333331"/>
    <n v="1.5937405584568148E-4"/>
    <x v="13"/>
    <x v="0"/>
    <s v="Retail"/>
    <s v="STKEVON"/>
    <n v="54"/>
    <n v="64"/>
    <n v="10"/>
  </r>
  <r>
    <x v="88"/>
    <x v="860"/>
    <x v="3"/>
    <x v="1614"/>
    <n v="9.9701527615476414E-5"/>
    <n v="22"/>
    <n v="18.5"/>
    <n v="3.5"/>
    <n v="1.4000000000000001"/>
    <n v="2.0999999999999996"/>
    <x v="39"/>
    <n v="0.11351351351351349"/>
    <x v="163"/>
    <n v="0.15909090909090909"/>
    <n v="5.2857142857142856"/>
    <n v="0.84090909090909094"/>
    <n v="5.5780919545988519E-5"/>
    <x v="4"/>
    <x v="3"/>
    <s v="Retail"/>
    <s v="STKYOSEF"/>
    <n v="54"/>
    <n v="64"/>
    <n v="10"/>
  </r>
  <r>
    <x v="88"/>
    <x v="869"/>
    <x v="2"/>
    <x v="1615"/>
    <n v="1.3595662856655876E-4"/>
    <n v="30"/>
    <n v="10"/>
    <n v="20"/>
    <n v="8"/>
    <n v="12"/>
    <x v="77"/>
    <n v="1.2"/>
    <x v="0"/>
    <n v="0.66666666666666663"/>
    <n v="0.5"/>
    <n v="0.33333333333333331"/>
    <n v="3.1874811169136296E-4"/>
    <x v="2"/>
    <x v="2"/>
    <s v="Retail"/>
    <s v="STKWAN"/>
    <n v="54"/>
    <n v="64"/>
    <n v="10"/>
  </r>
  <r>
    <x v="89"/>
    <x v="500"/>
    <x v="3"/>
    <x v="1616"/>
    <n v="2.4925381903869104E-4"/>
    <n v="55"/>
    <n v="50"/>
    <n v="5"/>
    <n v="2"/>
    <n v="3"/>
    <x v="70"/>
    <n v="0.06"/>
    <x v="10"/>
    <n v="9.0909090909090912E-2"/>
    <n v="10"/>
    <n v="0.90909090909090906"/>
    <n v="7.9687027922840741E-5"/>
    <x v="4"/>
    <x v="3"/>
    <s v="Retail"/>
    <s v="STKWAN"/>
    <n v="45"/>
    <n v="55"/>
    <n v="10"/>
  </r>
  <r>
    <x v="89"/>
    <x v="761"/>
    <x v="3"/>
    <x v="1617"/>
    <n v="4.5318876188852914E-4"/>
    <n v="100"/>
    <n v="75.399999999999991"/>
    <n v="24.600000000000009"/>
    <n v="9.8400000000000034"/>
    <n v="14.760000000000005"/>
    <x v="461"/>
    <n v="0.19575596816976137"/>
    <x v="321"/>
    <n v="0.24600000000000008"/>
    <n v="3.0650406504065026"/>
    <n v="0.75399999999999989"/>
    <n v="3.9206017738037657E-4"/>
    <x v="5"/>
    <x v="3"/>
    <s v="Retail"/>
    <s v="STKWAN"/>
    <n v="45"/>
    <n v="55"/>
    <n v="10"/>
  </r>
  <r>
    <x v="89"/>
    <x v="870"/>
    <x v="2"/>
    <x v="1618"/>
    <n v="3.1723213332197041E-4"/>
    <n v="70"/>
    <n v="35"/>
    <n v="35"/>
    <n v="14"/>
    <n v="21"/>
    <x v="57"/>
    <n v="0.6"/>
    <x v="76"/>
    <n v="0.5"/>
    <n v="1"/>
    <n v="0.5"/>
    <n v="5.5780919545988519E-4"/>
    <x v="1"/>
    <x v="2"/>
    <s v="Retail"/>
    <s v="STKEVON"/>
    <n v="45"/>
    <n v="55"/>
    <n v="10"/>
  </r>
  <r>
    <x v="89"/>
    <x v="438"/>
    <x v="3"/>
    <x v="1619"/>
    <n v="1.586160666609852E-4"/>
    <n v="35"/>
    <n v="31.61"/>
    <n v="3.3900000000000006"/>
    <n v="1.3560000000000003"/>
    <n v="2.0340000000000003"/>
    <x v="412"/>
    <n v="6.4346725719708966E-2"/>
    <x v="284"/>
    <n v="9.6857142857142878E-2"/>
    <n v="9.324483775811208"/>
    <n v="0.90314285714285714"/>
    <n v="5.4027804931686032E-5"/>
    <x v="5"/>
    <x v="3"/>
    <s v="Retail"/>
    <s v="STKYOSEF"/>
    <n v="45"/>
    <n v="55"/>
    <n v="10"/>
  </r>
  <r>
    <x v="89"/>
    <x v="871"/>
    <x v="3"/>
    <x v="1620"/>
    <n v="1.4502040380432932E-4"/>
    <n v="32"/>
    <n v="30"/>
    <n v="2"/>
    <n v="0.8"/>
    <n v="1.2"/>
    <x v="239"/>
    <n v="0.04"/>
    <x v="66"/>
    <n v="6.25E-2"/>
    <n v="15"/>
    <n v="0.9375"/>
    <n v="3.1874811169136296E-5"/>
    <x v="4"/>
    <x v="3"/>
    <s v="Retail"/>
    <s v="STKWAN"/>
    <n v="45"/>
    <n v="55"/>
    <n v="10"/>
  </r>
  <r>
    <x v="89"/>
    <x v="417"/>
    <x v="3"/>
    <x v="1621"/>
    <n v="3.1723213332197041E-4"/>
    <n v="70"/>
    <n v="57"/>
    <n v="13"/>
    <n v="5.2"/>
    <n v="7.8"/>
    <x v="227"/>
    <n v="0.1368421052631579"/>
    <x v="61"/>
    <n v="0.18571428571428572"/>
    <n v="4.384615384615385"/>
    <n v="0.81428571428571428"/>
    <n v="2.0718627259938593E-4"/>
    <x v="5"/>
    <x v="3"/>
    <s v="Retail"/>
    <s v="STKWAN"/>
    <n v="45"/>
    <n v="55"/>
    <n v="10"/>
  </r>
  <r>
    <x v="89"/>
    <x v="345"/>
    <x v="3"/>
    <x v="1622"/>
    <n v="1.4048851618544403E-4"/>
    <n v="31"/>
    <n v="15.899999999999999"/>
    <n v="15.100000000000001"/>
    <n v="6.0400000000000009"/>
    <n v="9.06"/>
    <x v="491"/>
    <n v="0.56981132075471708"/>
    <x v="339"/>
    <n v="0.48709677419354841"/>
    <n v="1.052980132450331"/>
    <n v="0.51290322580645153"/>
    <n v="2.4065482432697905E-4"/>
    <x v="5"/>
    <x v="3"/>
    <s v="Retail"/>
    <s v="STKANSON"/>
    <n v="45"/>
    <n v="55"/>
    <n v="10"/>
  </r>
  <r>
    <x v="89"/>
    <x v="566"/>
    <x v="0"/>
    <x v="1623"/>
    <n v="1.7674361713652638E-4"/>
    <n v="39"/>
    <n v="25"/>
    <n v="14"/>
    <n v="5.6000000000000005"/>
    <n v="8.3999999999999986"/>
    <x v="492"/>
    <n v="0.33599999999999997"/>
    <x v="60"/>
    <n v="0.35897435897435898"/>
    <n v="1.7857142857142858"/>
    <n v="0.64102564102564108"/>
    <n v="2.2312367818395407E-4"/>
    <x v="0"/>
    <x v="0"/>
    <s v="Retail"/>
    <s v="STKWAN"/>
    <n v="45"/>
    <n v="55"/>
    <n v="10"/>
  </r>
  <r>
    <x v="89"/>
    <x v="616"/>
    <x v="3"/>
    <x v="1624"/>
    <n v="2.0846683046872342E-4"/>
    <n v="46"/>
    <n v="42"/>
    <n v="4"/>
    <n v="1.6"/>
    <n v="2.4"/>
    <x v="83"/>
    <n v="5.7142857142857141E-2"/>
    <x v="21"/>
    <n v="8.6956521739130432E-2"/>
    <n v="10.5"/>
    <n v="0.91304347826086951"/>
    <n v="6.3749622338272593E-5"/>
    <x v="4"/>
    <x v="3"/>
    <s v="Retail"/>
    <s v="STKANSON"/>
    <n v="45"/>
    <n v="55"/>
    <n v="10"/>
  </r>
  <r>
    <x v="89"/>
    <x v="872"/>
    <x v="3"/>
    <x v="1625"/>
    <n v="5.4382651426623503E-4"/>
    <n v="120"/>
    <n v="50"/>
    <n v="70"/>
    <n v="28"/>
    <n v="42"/>
    <x v="189"/>
    <n v="0.84"/>
    <x v="46"/>
    <n v="0.58333333333333337"/>
    <n v="0.7142857142857143"/>
    <n v="0.41666666666666669"/>
    <n v="1.1156183909197704E-3"/>
    <x v="5"/>
    <x v="3"/>
    <s v="Retail"/>
    <s v="STKWAN"/>
    <n v="45"/>
    <n v="55"/>
    <n v="10"/>
  </r>
  <r>
    <x v="89"/>
    <x v="873"/>
    <x v="3"/>
    <x v="1626"/>
    <n v="8.1573977139935249E-4"/>
    <n v="180"/>
    <n v="145.13999999999999"/>
    <n v="34.860000000000014"/>
    <n v="13.944000000000006"/>
    <n v="20.916000000000007"/>
    <x v="493"/>
    <n v="0.14410913600661437"/>
    <x v="340"/>
    <n v="0.19366666666666674"/>
    <n v="4.163511187607571"/>
    <n v="0.80633333333333324"/>
    <n v="5.5557795867804583E-4"/>
    <x v="5"/>
    <x v="3"/>
    <s v="Retail"/>
    <s v="STKWAN"/>
    <n v="45"/>
    <n v="55"/>
    <n v="10"/>
  </r>
  <r>
    <x v="89"/>
    <x v="518"/>
    <x v="1"/>
    <x v="1627"/>
    <n v="4.5318876188852913E-5"/>
    <n v="10"/>
    <n v="0"/>
    <n v="10"/>
    <n v="4"/>
    <n v="6"/>
    <x v="3"/>
    <e v="#DIV/0!"/>
    <x v="50"/>
    <n v="1"/>
    <n v="0"/>
    <n v="0"/>
    <n v="1.5937405584568148E-4"/>
    <x v="2"/>
    <x v="1"/>
    <s v="Retail"/>
    <s v="STKYOSEF"/>
    <n v="45"/>
    <n v="55"/>
    <n v="10"/>
  </r>
  <r>
    <x v="89"/>
    <x v="874"/>
    <x v="0"/>
    <x v="1628"/>
    <n v="3.625510095108233E-4"/>
    <n v="80"/>
    <n v="20"/>
    <n v="60"/>
    <n v="24"/>
    <n v="36"/>
    <x v="64"/>
    <n v="1.8"/>
    <x v="4"/>
    <n v="0.75"/>
    <n v="0.33333333333333331"/>
    <n v="0.25"/>
    <n v="9.5624433507408889E-4"/>
    <x v="0"/>
    <x v="0"/>
    <s v="Retail"/>
    <s v="STKANSON"/>
    <n v="45"/>
    <n v="55"/>
    <n v="10"/>
  </r>
  <r>
    <x v="89"/>
    <x v="875"/>
    <x v="2"/>
    <x v="1629"/>
    <n v="4.5318876188852914E-4"/>
    <n v="100"/>
    <n v="80"/>
    <n v="20"/>
    <n v="8"/>
    <n v="12"/>
    <x v="11"/>
    <n v="0.15"/>
    <x v="0"/>
    <n v="0.2"/>
    <n v="4"/>
    <n v="0.8"/>
    <n v="3.1874811169136296E-4"/>
    <x v="3"/>
    <x v="2"/>
    <s v="Retail"/>
    <s v="STKANSON"/>
    <n v="45"/>
    <n v="55"/>
    <n v="10"/>
  </r>
  <r>
    <x v="89"/>
    <x v="876"/>
    <x v="0"/>
    <x v="1630"/>
    <n v="3.625510095108233E-5"/>
    <n v="8"/>
    <n v="2"/>
    <n v="6"/>
    <n v="2.4000000000000004"/>
    <n v="3.5999999999999996"/>
    <x v="64"/>
    <n v="1.7999999999999998"/>
    <x v="116"/>
    <n v="0.75"/>
    <n v="0.33333333333333331"/>
    <n v="0.25"/>
    <n v="9.5624433507408889E-5"/>
    <x v="0"/>
    <x v="0"/>
    <s v="Retail"/>
    <s v="STKEVON"/>
    <n v="45"/>
    <n v="55"/>
    <n v="10"/>
  </r>
  <r>
    <x v="89"/>
    <x v="860"/>
    <x v="3"/>
    <x v="1631"/>
    <n v="9.9701527615476414E-5"/>
    <n v="22"/>
    <n v="18.5"/>
    <n v="3.5"/>
    <n v="1.4000000000000001"/>
    <n v="2.0999999999999996"/>
    <x v="39"/>
    <n v="0.11351351351351349"/>
    <x v="163"/>
    <n v="0.15909090909090909"/>
    <n v="5.2857142857142856"/>
    <n v="0.84090909090909094"/>
    <n v="5.5780919545988519E-5"/>
    <x v="4"/>
    <x v="3"/>
    <s v="Retail"/>
    <s v="STKYOSEF"/>
    <n v="45"/>
    <n v="55"/>
    <n v="10"/>
  </r>
  <r>
    <x v="89"/>
    <x v="587"/>
    <x v="2"/>
    <x v="1632"/>
    <n v="2.2659438094426457E-4"/>
    <n v="50"/>
    <n v="20"/>
    <n v="30"/>
    <n v="12"/>
    <n v="18"/>
    <x v="2"/>
    <n v="0.9"/>
    <x v="53"/>
    <n v="0.6"/>
    <n v="0.66666666666666663"/>
    <n v="0.4"/>
    <n v="4.7812216753704445E-4"/>
    <x v="15"/>
    <x v="2"/>
    <s v="Retail"/>
    <s v="STKEVON"/>
    <n v="45"/>
    <n v="55"/>
    <n v="10"/>
  </r>
  <r>
    <x v="89"/>
    <x v="614"/>
    <x v="3"/>
    <x v="1633"/>
    <n v="5.4382651426623503E-4"/>
    <n v="120"/>
    <n v="42"/>
    <n v="78"/>
    <n v="31.200000000000003"/>
    <n v="46.8"/>
    <x v="244"/>
    <n v="1.1142857142857143"/>
    <x v="341"/>
    <n v="0.65"/>
    <n v="0.53846153846153844"/>
    <n v="0.35"/>
    <n v="1.2431176355963156E-3"/>
    <x v="5"/>
    <x v="3"/>
    <s v="Retail"/>
    <s v="STKEVON"/>
    <n v="45"/>
    <n v="55"/>
    <n v="10"/>
  </r>
  <r>
    <x v="89"/>
    <x v="193"/>
    <x v="3"/>
    <x v="1634"/>
    <n v="5.4382651426623495E-5"/>
    <n v="12"/>
    <n v="9.4"/>
    <n v="2.5999999999999996"/>
    <n v="1.0399999999999998"/>
    <n v="1.5599999999999998"/>
    <x v="141"/>
    <n v="0.1659574468085106"/>
    <x v="124"/>
    <n v="0.21666666666666665"/>
    <n v="3.6153846153846159"/>
    <n v="0.78333333333333333"/>
    <n v="4.1437254519877176E-5"/>
    <x v="9"/>
    <x v="3"/>
    <s v="Retail"/>
    <s v="STKYOSEF"/>
    <n v="45"/>
    <n v="55"/>
    <n v="10"/>
  </r>
  <r>
    <x v="89"/>
    <x v="877"/>
    <x v="0"/>
    <x v="1635"/>
    <n v="6.7978314283279379E-5"/>
    <n v="15"/>
    <n v="3"/>
    <n v="12"/>
    <n v="4.8000000000000007"/>
    <n v="7.1999999999999993"/>
    <x v="0"/>
    <n v="2.4"/>
    <x v="14"/>
    <n v="0.8"/>
    <n v="0.25"/>
    <n v="0.2"/>
    <n v="1.9124886701481778E-4"/>
    <x v="0"/>
    <x v="0"/>
    <s v="Retail"/>
    <s v="STKEVON"/>
    <n v="45"/>
    <n v="55"/>
    <n v="10"/>
  </r>
  <r>
    <x v="90"/>
    <x v="417"/>
    <x v="3"/>
    <x v="1636"/>
    <n v="3.1723213332197041E-4"/>
    <n v="70"/>
    <n v="51.57"/>
    <n v="18.43"/>
    <n v="7.3719999999999999"/>
    <n v="11.058"/>
    <x v="494"/>
    <n v="0.21442699243746363"/>
    <x v="342"/>
    <n v="0.26328571428571429"/>
    <n v="2.798155181768855"/>
    <n v="0.73671428571428577"/>
    <n v="2.9372638492359095E-4"/>
    <x v="5"/>
    <x v="3"/>
    <s v="Retail"/>
    <s v="STKANSON"/>
    <n v="43"/>
    <n v="57"/>
    <n v="14"/>
  </r>
  <r>
    <x v="90"/>
    <x v="460"/>
    <x v="0"/>
    <x v="1637"/>
    <n v="3.625510095108233E-5"/>
    <n v="8"/>
    <n v="2"/>
    <n v="6"/>
    <n v="2.4000000000000004"/>
    <n v="3.5999999999999996"/>
    <x v="64"/>
    <n v="1.7999999999999998"/>
    <x v="116"/>
    <n v="0.75"/>
    <n v="0.33333333333333331"/>
    <n v="0.25"/>
    <n v="9.5624433507408889E-5"/>
    <x v="0"/>
    <x v="0"/>
    <s v="Retail"/>
    <s v="STKEVON"/>
    <n v="43"/>
    <n v="57"/>
    <n v="14"/>
  </r>
  <r>
    <x v="90"/>
    <x v="878"/>
    <x v="3"/>
    <x v="1638"/>
    <n v="1.4502040380432932E-4"/>
    <n v="32"/>
    <n v="30"/>
    <n v="2"/>
    <n v="0.8"/>
    <n v="1.2"/>
    <x v="239"/>
    <n v="0.04"/>
    <x v="66"/>
    <n v="6.25E-2"/>
    <n v="15"/>
    <n v="0.9375"/>
    <n v="3.1874811169136296E-5"/>
    <x v="4"/>
    <x v="3"/>
    <s v="Retail"/>
    <s v="STKANSON"/>
    <n v="43"/>
    <n v="57"/>
    <n v="14"/>
  </r>
  <r>
    <x v="90"/>
    <x v="879"/>
    <x v="0"/>
    <x v="1639"/>
    <n v="3.625510095108233E-5"/>
    <n v="8"/>
    <n v="3.5"/>
    <n v="4.5"/>
    <n v="1.8"/>
    <n v="2.7"/>
    <x v="285"/>
    <n v="0.77142857142857146"/>
    <x v="67"/>
    <n v="0.5625"/>
    <n v="0.77777777777777779"/>
    <n v="0.4375"/>
    <n v="7.1718325130556667E-5"/>
    <x v="13"/>
    <x v="0"/>
    <s v="Retail"/>
    <s v="STKEVON"/>
    <n v="43"/>
    <n v="57"/>
    <n v="14"/>
  </r>
  <r>
    <x v="90"/>
    <x v="219"/>
    <x v="0"/>
    <x v="1640"/>
    <n v="4.5318876188852913E-5"/>
    <n v="10"/>
    <n v="3"/>
    <n v="7"/>
    <n v="2.8000000000000003"/>
    <n v="4.1999999999999993"/>
    <x v="12"/>
    <n v="1.3999999999999997"/>
    <x v="12"/>
    <n v="0.7"/>
    <n v="0.42857142857142855"/>
    <n v="0.3"/>
    <n v="1.1156183909197704E-4"/>
    <x v="0"/>
    <x v="0"/>
    <s v="Retail"/>
    <s v="STKEVON"/>
    <n v="43"/>
    <n v="57"/>
    <n v="14"/>
  </r>
  <r>
    <x v="90"/>
    <x v="665"/>
    <x v="0"/>
    <x v="1641"/>
    <n v="3.625510095108233E-5"/>
    <n v="8"/>
    <n v="2"/>
    <n v="6"/>
    <n v="2.4000000000000004"/>
    <n v="3.5999999999999996"/>
    <x v="64"/>
    <n v="1.7999999999999998"/>
    <x v="116"/>
    <n v="0.75"/>
    <n v="0.33333333333333331"/>
    <n v="0.25"/>
    <n v="9.5624433507408889E-5"/>
    <x v="0"/>
    <x v="0"/>
    <s v="Retail"/>
    <s v="STKANSON"/>
    <n v="43"/>
    <n v="57"/>
    <n v="14"/>
  </r>
  <r>
    <x v="90"/>
    <x v="880"/>
    <x v="0"/>
    <x v="1642"/>
    <n v="4.5318876188852913E-5"/>
    <n v="10"/>
    <n v="2"/>
    <n v="8"/>
    <n v="3.2"/>
    <n v="4.8"/>
    <x v="0"/>
    <n v="2.4"/>
    <x v="48"/>
    <n v="0.8"/>
    <n v="0.25"/>
    <n v="0.2"/>
    <n v="1.2749924467654519E-4"/>
    <x v="0"/>
    <x v="0"/>
    <s v="Retail"/>
    <s v="STKANSON"/>
    <n v="43"/>
    <n v="57"/>
    <n v="14"/>
  </r>
  <r>
    <x v="90"/>
    <x v="881"/>
    <x v="3"/>
    <x v="1643"/>
    <n v="6.7978314283279379E-5"/>
    <n v="15"/>
    <n v="8.77"/>
    <n v="6.23"/>
    <n v="2.4920000000000004"/>
    <n v="3.738"/>
    <x v="495"/>
    <n v="0.42622576966932729"/>
    <x v="343"/>
    <n v="0.41533333333333339"/>
    <n v="1.407704654895666"/>
    <n v="0.58466666666666667"/>
    <n v="9.9290036791859564E-5"/>
    <x v="12"/>
    <x v="3"/>
    <s v="Retail"/>
    <s v="STKEVON"/>
    <n v="43"/>
    <n v="57"/>
    <n v="14"/>
  </r>
  <r>
    <x v="90"/>
    <x v="627"/>
    <x v="0"/>
    <x v="1644"/>
    <n v="1.3595662856655876E-4"/>
    <n v="30"/>
    <n v="10"/>
    <n v="20"/>
    <n v="8"/>
    <n v="12"/>
    <x v="77"/>
    <n v="1.2"/>
    <x v="0"/>
    <n v="0.66666666666666663"/>
    <n v="0.5"/>
    <n v="0.33333333333333331"/>
    <n v="3.1874811169136296E-4"/>
    <x v="0"/>
    <x v="0"/>
    <s v="Retail"/>
    <s v="STKYOSEF"/>
    <n v="43"/>
    <n v="57"/>
    <n v="14"/>
  </r>
  <r>
    <x v="90"/>
    <x v="502"/>
    <x v="3"/>
    <x v="1645"/>
    <n v="9.516963999659112E-5"/>
    <n v="21"/>
    <n v="18.62"/>
    <n v="2.379999999999999"/>
    <n v="0.95199999999999962"/>
    <n v="1.4279999999999995"/>
    <x v="193"/>
    <n v="7.6691729323308241E-2"/>
    <x v="24"/>
    <n v="0.11333333333333329"/>
    <n v="7.8235294117647092"/>
    <n v="0.88666666666666671"/>
    <n v="3.7931025291272176E-5"/>
    <x v="5"/>
    <x v="3"/>
    <s v="Retail"/>
    <s v="STKYOSEF"/>
    <n v="43"/>
    <n v="57"/>
    <n v="14"/>
  </r>
  <r>
    <x v="90"/>
    <x v="616"/>
    <x v="3"/>
    <x v="1646"/>
    <n v="2.0393494284983812E-4"/>
    <n v="45"/>
    <n v="38.85"/>
    <n v="6.1499999999999986"/>
    <n v="2.4599999999999995"/>
    <n v="3.6899999999999991"/>
    <x v="496"/>
    <n v="9.4980694980694946E-2"/>
    <x v="344"/>
    <n v="0.13666666666666663"/>
    <n v="6.3170731707317094"/>
    <n v="0.8633333333333334"/>
    <n v="9.8015044345094087E-5"/>
    <x v="4"/>
    <x v="3"/>
    <s v="Retail"/>
    <s v="STKYOSEF"/>
    <n v="43"/>
    <n v="57"/>
    <n v="14"/>
  </r>
  <r>
    <x v="90"/>
    <x v="10"/>
    <x v="2"/>
    <x v="1647"/>
    <n v="6.3446426664394082E-4"/>
    <n v="140"/>
    <n v="70"/>
    <n v="70"/>
    <n v="28"/>
    <n v="42"/>
    <x v="57"/>
    <n v="0.6"/>
    <x v="46"/>
    <n v="0.5"/>
    <n v="1"/>
    <n v="0.5"/>
    <n v="1.1156183909197704E-3"/>
    <x v="3"/>
    <x v="2"/>
    <s v="Retail"/>
    <s v="STKANSON"/>
    <n v="43"/>
    <n v="57"/>
    <n v="14"/>
  </r>
  <r>
    <x v="90"/>
    <x v="882"/>
    <x v="3"/>
    <x v="1648"/>
    <n v="4.7584819998295561E-4"/>
    <n v="105"/>
    <n v="96"/>
    <n v="9"/>
    <n v="3.6"/>
    <n v="5.4"/>
    <x v="497"/>
    <n v="5.6250000000000001E-2"/>
    <x v="2"/>
    <n v="8.5714285714285715E-2"/>
    <n v="10.666666666666666"/>
    <n v="0.91428571428571426"/>
    <n v="1.4343665026111333E-4"/>
    <x v="4"/>
    <x v="3"/>
    <s v="Retail"/>
    <s v="STKANSON"/>
    <n v="43"/>
    <n v="57"/>
    <n v="14"/>
  </r>
  <r>
    <x v="90"/>
    <x v="800"/>
    <x v="0"/>
    <x v="1649"/>
    <n v="4.5318876188852913E-5"/>
    <n v="10"/>
    <n v="2"/>
    <n v="8"/>
    <n v="3.2"/>
    <n v="4.8"/>
    <x v="0"/>
    <n v="2.4"/>
    <x v="48"/>
    <n v="0.8"/>
    <n v="0.25"/>
    <n v="0.2"/>
    <n v="1.2749924467654519E-4"/>
    <x v="0"/>
    <x v="0"/>
    <s v="Retail"/>
    <s v="STKANSON"/>
    <n v="43"/>
    <n v="57"/>
    <n v="14"/>
  </r>
  <r>
    <x v="90"/>
    <x v="883"/>
    <x v="5"/>
    <x v="1650"/>
    <n v="7.251020190216466E-4"/>
    <n v="160"/>
    <n v="100"/>
    <n v="60"/>
    <n v="24"/>
    <n v="36"/>
    <x v="281"/>
    <n v="0.36"/>
    <x v="4"/>
    <n v="0.375"/>
    <n v="1.6666666666666667"/>
    <n v="0.625"/>
    <n v="9.5624433507408889E-4"/>
    <x v="1"/>
    <x v="5"/>
    <s v="Retail"/>
    <s v="STKANSON"/>
    <n v="43"/>
    <n v="57"/>
    <n v="14"/>
  </r>
  <r>
    <x v="90"/>
    <x v="884"/>
    <x v="3"/>
    <x v="1651"/>
    <n v="1.2236096570990287E-4"/>
    <n v="27"/>
    <n v="22.88"/>
    <n v="4.120000000000001"/>
    <n v="1.6480000000000006"/>
    <n v="2.4720000000000004"/>
    <x v="416"/>
    <n v="0.10804195804195807"/>
    <x v="287"/>
    <n v="0.15259259259259264"/>
    <n v="5.5533980582524256"/>
    <n v="0.84740740740740739"/>
    <n v="6.5662111008420781E-5"/>
    <x v="7"/>
    <x v="3"/>
    <s v="Retail"/>
    <s v="STKANSON"/>
    <n v="43"/>
    <n v="57"/>
    <n v="14"/>
  </r>
  <r>
    <x v="90"/>
    <x v="544"/>
    <x v="3"/>
    <x v="1652"/>
    <n v="3.9880611046190566E-4"/>
    <n v="88"/>
    <n v="72.569999999999993"/>
    <n v="15.430000000000007"/>
    <n v="6.1720000000000033"/>
    <n v="9.2580000000000027"/>
    <x v="382"/>
    <n v="0.1275733774286896"/>
    <x v="266"/>
    <n v="0.17534090909090916"/>
    <n v="4.7031756318859337"/>
    <n v="0.82465909090909084"/>
    <n v="2.4591416816988662E-4"/>
    <x v="5"/>
    <x v="3"/>
    <s v="Retail"/>
    <s v="STKEVON"/>
    <n v="43"/>
    <n v="57"/>
    <n v="14"/>
  </r>
  <r>
    <x v="91"/>
    <x v="831"/>
    <x v="3"/>
    <x v="1653"/>
    <n v="6.1180482854951434E-4"/>
    <n v="135"/>
    <n v="114.3"/>
    <n v="20.700000000000003"/>
    <n v="8.2800000000000011"/>
    <n v="12.420000000000002"/>
    <x v="498"/>
    <n v="0.10866141732283466"/>
    <x v="345"/>
    <n v="0.15333333333333335"/>
    <n v="5.5217391304347814"/>
    <n v="0.84666666666666668"/>
    <n v="3.2990429560056069E-4"/>
    <x v="5"/>
    <x v="3"/>
    <s v="Retail"/>
    <s v="STKEVON"/>
    <n v="45"/>
    <n v="63"/>
    <n v="18"/>
  </r>
  <r>
    <x v="91"/>
    <x v="877"/>
    <x v="0"/>
    <x v="1654"/>
    <n v="6.7978314283279379E-5"/>
    <n v="15"/>
    <n v="4"/>
    <n v="11"/>
    <n v="4.4000000000000004"/>
    <n v="6.6"/>
    <x v="149"/>
    <n v="1.65"/>
    <x v="130"/>
    <n v="0.73333333333333328"/>
    <n v="0.36363636363636365"/>
    <n v="0.26666666666666666"/>
    <n v="1.7531146143024963E-4"/>
    <x v="0"/>
    <x v="0"/>
    <s v="Retail"/>
    <s v="STKEVON"/>
    <n v="45"/>
    <n v="63"/>
    <n v="18"/>
  </r>
  <r>
    <x v="91"/>
    <x v="544"/>
    <x v="3"/>
    <x v="1655"/>
    <n v="3.8521044760524977E-4"/>
    <n v="85"/>
    <n v="72.569999999999993"/>
    <n v="12.430000000000007"/>
    <n v="4.9720000000000031"/>
    <n v="7.4580000000000037"/>
    <x v="499"/>
    <n v="0.10276973956180246"/>
    <x v="346"/>
    <n v="0.14623529411764713"/>
    <n v="5.8382944489139144"/>
    <n v="0.85376470588235287"/>
    <n v="1.981019514161822E-4"/>
    <x v="5"/>
    <x v="3"/>
    <s v="Retail"/>
    <s v="STKYOSEF"/>
    <n v="45"/>
    <n v="63"/>
    <n v="18"/>
  </r>
  <r>
    <x v="91"/>
    <x v="877"/>
    <x v="0"/>
    <x v="1656"/>
    <n v="6.7978314283279379E-5"/>
    <n v="15"/>
    <n v="4"/>
    <n v="11"/>
    <n v="4.4000000000000004"/>
    <n v="6.6"/>
    <x v="149"/>
    <n v="1.65"/>
    <x v="130"/>
    <n v="0.73333333333333328"/>
    <n v="0.36363636363636365"/>
    <n v="0.26666666666666666"/>
    <n v="1.7531146143024963E-4"/>
    <x v="0"/>
    <x v="0"/>
    <s v="Retail"/>
    <s v="STKYOSEF"/>
    <n v="45"/>
    <n v="63"/>
    <n v="18"/>
  </r>
  <r>
    <x v="91"/>
    <x v="885"/>
    <x v="0"/>
    <x v="1657"/>
    <n v="4.5318876188852913E-5"/>
    <n v="10"/>
    <n v="2.2999999999999998"/>
    <n v="7.7"/>
    <n v="3.08"/>
    <n v="4.62"/>
    <x v="500"/>
    <n v="2.0086956521739134"/>
    <x v="347"/>
    <n v="0.77"/>
    <n v="0.29870129870129869"/>
    <n v="0.22999999999999998"/>
    <n v="1.2271802300117474E-4"/>
    <x v="23"/>
    <x v="0"/>
    <s v="Retail"/>
    <s v="STKANSON"/>
    <n v="45"/>
    <n v="63"/>
    <n v="18"/>
  </r>
  <r>
    <x v="91"/>
    <x v="886"/>
    <x v="3"/>
    <x v="1658"/>
    <n v="1.9033927999318224E-4"/>
    <n v="42"/>
    <n v="36.6"/>
    <n v="5.3999999999999986"/>
    <n v="2.1599999999999997"/>
    <n v="3.2399999999999989"/>
    <x v="501"/>
    <n v="8.8524590163934394E-2"/>
    <x v="348"/>
    <n v="0.12857142857142853"/>
    <n v="6.7777777777777795"/>
    <n v="0.87142857142857144"/>
    <n v="8.6061990156667976E-5"/>
    <x v="7"/>
    <x v="3"/>
    <s v="Retail"/>
    <s v="STKANSON"/>
    <n v="45"/>
    <n v="63"/>
    <n v="18"/>
  </r>
  <r>
    <x v="91"/>
    <x v="666"/>
    <x v="0"/>
    <x v="1659"/>
    <n v="1.586160666609852E-4"/>
    <n v="35"/>
    <n v="15"/>
    <n v="20"/>
    <n v="8"/>
    <n v="12"/>
    <x v="121"/>
    <n v="0.8"/>
    <x v="0"/>
    <n v="0.5714285714285714"/>
    <n v="0.75"/>
    <n v="0.42857142857142855"/>
    <n v="3.1874811169136296E-4"/>
    <x v="13"/>
    <x v="0"/>
    <s v="Retail"/>
    <s v="STKANSON"/>
    <n v="45"/>
    <n v="63"/>
    <n v="18"/>
  </r>
  <r>
    <x v="91"/>
    <x v="887"/>
    <x v="0"/>
    <x v="1660"/>
    <n v="6.7978314283279379E-5"/>
    <n v="15"/>
    <n v="10"/>
    <n v="5"/>
    <n v="2"/>
    <n v="3"/>
    <x v="73"/>
    <n v="0.3"/>
    <x v="10"/>
    <n v="0.33333333333333331"/>
    <n v="2"/>
    <n v="0.66666666666666663"/>
    <n v="7.9687027922840741E-5"/>
    <x v="10"/>
    <x v="0"/>
    <s v="Retail"/>
    <s v="STKEVON"/>
    <n v="45"/>
    <n v="63"/>
    <n v="18"/>
  </r>
  <r>
    <x v="91"/>
    <x v="438"/>
    <x v="3"/>
    <x v="1661"/>
    <n v="1.9033927999318224E-4"/>
    <n v="42"/>
    <n v="37.24"/>
    <n v="4.759999999999998"/>
    <n v="1.9039999999999992"/>
    <n v="2.855999999999999"/>
    <x v="193"/>
    <n v="7.6691729323308241E-2"/>
    <x v="349"/>
    <n v="0.11333333333333329"/>
    <n v="7.8235294117647092"/>
    <n v="0.88666666666666671"/>
    <n v="7.5862050582544351E-5"/>
    <x v="5"/>
    <x v="3"/>
    <s v="Retail"/>
    <s v="STKYOSEF"/>
    <n v="45"/>
    <n v="63"/>
    <n v="18"/>
  </r>
  <r>
    <x v="91"/>
    <x v="888"/>
    <x v="3"/>
    <x v="1662"/>
    <n v="2.2659438094426457E-4"/>
    <n v="50"/>
    <n v="18.41"/>
    <n v="31.59"/>
    <n v="12.636000000000001"/>
    <n v="18.954000000000001"/>
    <x v="502"/>
    <n v="1.0295491580662683"/>
    <x v="350"/>
    <n v="0.63180000000000003"/>
    <n v="0.5827793605571383"/>
    <n v="0.36820000000000003"/>
    <n v="5.0346264241650778E-4"/>
    <x v="12"/>
    <x v="3"/>
    <s v="Retail"/>
    <s v="STKYOSEF"/>
    <n v="45"/>
    <n v="63"/>
    <n v="18"/>
  </r>
  <r>
    <x v="91"/>
    <x v="692"/>
    <x v="0"/>
    <x v="1663"/>
    <n v="4.5318876188852913E-5"/>
    <n v="10"/>
    <n v="2"/>
    <n v="8"/>
    <n v="3.2"/>
    <n v="4.8"/>
    <x v="0"/>
    <n v="2.4"/>
    <x v="48"/>
    <n v="0.8"/>
    <n v="0.25"/>
    <n v="0.2"/>
    <n v="1.2749924467654519E-4"/>
    <x v="0"/>
    <x v="0"/>
    <s v="Retail"/>
    <s v="STKEVON"/>
    <n v="45"/>
    <n v="63"/>
    <n v="18"/>
  </r>
  <r>
    <x v="91"/>
    <x v="628"/>
    <x v="0"/>
    <x v="1664"/>
    <n v="9.9701527615476414E-5"/>
    <n v="22"/>
    <n v="8"/>
    <n v="14"/>
    <n v="5.6000000000000005"/>
    <n v="8.3999999999999986"/>
    <x v="207"/>
    <n v="1.0499999999999998"/>
    <x v="60"/>
    <n v="0.63636363636363635"/>
    <n v="0.5714285714285714"/>
    <n v="0.36363636363636365"/>
    <n v="2.2312367818395407E-4"/>
    <x v="0"/>
    <x v="0"/>
    <s v="Retail"/>
    <s v="STKYOSEF"/>
    <n v="45"/>
    <n v="63"/>
    <n v="18"/>
  </r>
  <r>
    <x v="91"/>
    <x v="764"/>
    <x v="3"/>
    <x v="1665"/>
    <n v="2.9004080760865864E-4"/>
    <n v="64"/>
    <n v="39.4"/>
    <n v="24.6"/>
    <n v="9.8400000000000016"/>
    <n v="14.76"/>
    <x v="503"/>
    <n v="0.37461928934010152"/>
    <x v="351"/>
    <n v="0.38437500000000002"/>
    <n v="1.6016260162601625"/>
    <n v="0.61562499999999998"/>
    <n v="3.9206017738037646E-4"/>
    <x v="9"/>
    <x v="3"/>
    <s v="Retail"/>
    <s v="STKANSON"/>
    <n v="45"/>
    <n v="63"/>
    <n v="18"/>
  </r>
  <r>
    <x v="91"/>
    <x v="544"/>
    <x v="3"/>
    <x v="1666"/>
    <n v="3.9880611046190566E-4"/>
    <n v="88"/>
    <n v="71.5"/>
    <n v="16.5"/>
    <n v="6.6000000000000005"/>
    <n v="9.8999999999999986"/>
    <x v="256"/>
    <n v="0.13846153846153844"/>
    <x v="352"/>
    <n v="0.1875"/>
    <n v="4.333333333333333"/>
    <n v="0.8125"/>
    <n v="2.6296719214537445E-4"/>
    <x v="5"/>
    <x v="3"/>
    <s v="Retail"/>
    <s v="STKANSON"/>
    <n v="45"/>
    <n v="63"/>
    <n v="18"/>
  </r>
  <r>
    <x v="91"/>
    <x v="627"/>
    <x v="2"/>
    <x v="1667"/>
    <n v="2.7191325713311752E-4"/>
    <n v="60"/>
    <n v="9"/>
    <n v="51"/>
    <n v="20.400000000000002"/>
    <n v="30.599999999999998"/>
    <x v="504"/>
    <n v="3.4"/>
    <x v="242"/>
    <n v="0.85"/>
    <n v="0.17647058823529413"/>
    <n v="0.15"/>
    <n v="8.1280768481297556E-4"/>
    <x v="3"/>
    <x v="2"/>
    <s v="Retail"/>
    <s v="STKEVON"/>
    <n v="45"/>
    <n v="63"/>
    <n v="18"/>
  </r>
  <r>
    <x v="91"/>
    <x v="486"/>
    <x v="5"/>
    <x v="1668"/>
    <n v="2.1753060570649401E-3"/>
    <n v="480"/>
    <n v="392.7"/>
    <n v="87.300000000000011"/>
    <n v="34.920000000000009"/>
    <n v="52.38"/>
    <x v="505"/>
    <n v="0.13338426279602753"/>
    <x v="353"/>
    <n v="0.18187500000000004"/>
    <n v="4.4982817869415799"/>
    <n v="0.81812499999999999"/>
    <n v="1.3913355075327995E-3"/>
    <x v="1"/>
    <x v="5"/>
    <s v="Retail"/>
    <s v="STKYOSEF"/>
    <n v="45"/>
    <n v="63"/>
    <n v="18"/>
  </r>
  <r>
    <x v="91"/>
    <x v="547"/>
    <x v="1"/>
    <x v="1669"/>
    <n v="9.0637752377705825E-5"/>
    <n v="20"/>
    <n v="0"/>
    <n v="20"/>
    <n v="8"/>
    <n v="12"/>
    <x v="3"/>
    <e v="#DIV/0!"/>
    <x v="0"/>
    <n v="1"/>
    <n v="0"/>
    <n v="0"/>
    <n v="3.1874811169136296E-4"/>
    <x v="2"/>
    <x v="1"/>
    <s v="Retail"/>
    <s v="STKEVON"/>
    <n v="45"/>
    <n v="63"/>
    <n v="18"/>
  </r>
  <r>
    <x v="91"/>
    <x v="762"/>
    <x v="2"/>
    <x v="1670"/>
    <n v="7.251020190216466E-4"/>
    <n v="160"/>
    <n v="20"/>
    <n v="140"/>
    <n v="56"/>
    <n v="84"/>
    <x v="443"/>
    <n v="4.2"/>
    <x v="182"/>
    <n v="0.875"/>
    <n v="0.14285714285714285"/>
    <n v="0.125"/>
    <n v="2.2312367818395407E-3"/>
    <x v="2"/>
    <x v="2"/>
    <s v="Retail"/>
    <s v="STKYOSEF"/>
    <n v="45"/>
    <n v="63"/>
    <n v="18"/>
  </r>
  <r>
    <x v="91"/>
    <x v="888"/>
    <x v="3"/>
    <x v="1671"/>
    <n v="2.0393494284983812E-4"/>
    <n v="45"/>
    <n v="21.91"/>
    <n v="23.09"/>
    <n v="9.2360000000000007"/>
    <n v="13.853999999999999"/>
    <x v="473"/>
    <n v="0.63231401186672753"/>
    <x v="328"/>
    <n v="0.51311111111111107"/>
    <n v="0.9488956258120399"/>
    <n v="0.48688888888888887"/>
    <n v="3.6799469494767852E-4"/>
    <x v="12"/>
    <x v="3"/>
    <s v="Retail"/>
    <s v="STKANSON"/>
    <n v="45"/>
    <n v="63"/>
    <n v="18"/>
  </r>
  <r>
    <x v="91"/>
    <x v="889"/>
    <x v="3"/>
    <x v="1672"/>
    <n v="6.7978314283279379E-5"/>
    <n v="15"/>
    <n v="8.77"/>
    <n v="6.23"/>
    <n v="2.4920000000000004"/>
    <n v="3.738"/>
    <x v="495"/>
    <n v="0.42622576966932729"/>
    <x v="343"/>
    <n v="0.41533333333333339"/>
    <n v="1.407704654895666"/>
    <n v="0.58466666666666667"/>
    <n v="9.9290036791859564E-5"/>
    <x v="12"/>
    <x v="3"/>
    <s v="Retail"/>
    <s v="STKYOSEF"/>
    <n v="45"/>
    <n v="63"/>
    <n v="18"/>
  </r>
  <r>
    <x v="91"/>
    <x v="158"/>
    <x v="2"/>
    <x v="1673"/>
    <n v="3.625510095108233E-4"/>
    <n v="80"/>
    <n v="40"/>
    <n v="40"/>
    <n v="16"/>
    <n v="24"/>
    <x v="57"/>
    <n v="0.6"/>
    <x v="72"/>
    <n v="0.5"/>
    <n v="1"/>
    <n v="0.5"/>
    <n v="6.3749622338272593E-4"/>
    <x v="3"/>
    <x v="2"/>
    <s v="Retail"/>
    <s v="STKANSON"/>
    <n v="45"/>
    <n v="63"/>
    <n v="18"/>
  </r>
  <r>
    <x v="91"/>
    <x v="544"/>
    <x v="3"/>
    <x v="1674"/>
    <n v="3.9880611046190566E-4"/>
    <n v="88"/>
    <n v="72.569999999999993"/>
    <n v="15.430000000000007"/>
    <n v="6.1720000000000033"/>
    <n v="9.2580000000000027"/>
    <x v="382"/>
    <n v="0.1275733774286896"/>
    <x v="266"/>
    <n v="0.17534090909090916"/>
    <n v="4.7031756318859337"/>
    <n v="0.82465909090909084"/>
    <n v="2.4591416816988662E-4"/>
    <x v="5"/>
    <x v="3"/>
    <s v="Retail"/>
    <s v="STKANSON"/>
    <n v="45"/>
    <n v="63"/>
    <n v="18"/>
  </r>
  <r>
    <x v="91"/>
    <x v="890"/>
    <x v="2"/>
    <x v="1675"/>
    <n v="7.4776145711607307E-4"/>
    <n v="165"/>
    <n v="130"/>
    <n v="35"/>
    <n v="14"/>
    <n v="21"/>
    <x v="404"/>
    <n v="0.16153846153846155"/>
    <x v="76"/>
    <n v="0.21212121212121213"/>
    <n v="3.7142857142857144"/>
    <n v="0.78787878787878785"/>
    <n v="5.5780919545988519E-4"/>
    <x v="2"/>
    <x v="2"/>
    <s v="Retail"/>
    <s v="STKANSON"/>
    <n v="45"/>
    <n v="63"/>
    <n v="18"/>
  </r>
  <r>
    <x v="91"/>
    <x v="526"/>
    <x v="0"/>
    <x v="1676"/>
    <n v="2.2659438094426456E-5"/>
    <n v="5"/>
    <n v="3"/>
    <n v="2"/>
    <n v="0.8"/>
    <n v="1.2"/>
    <x v="5"/>
    <n v="0.39999999999999997"/>
    <x v="66"/>
    <n v="0.4"/>
    <n v="1.5"/>
    <n v="0.6"/>
    <n v="3.1874811169136296E-5"/>
    <x v="0"/>
    <x v="0"/>
    <s v="Retail"/>
    <s v="STKANSON"/>
    <n v="45"/>
    <n v="63"/>
    <n v="18"/>
  </r>
  <r>
    <x v="91"/>
    <x v="891"/>
    <x v="0"/>
    <x v="1677"/>
    <n v="4.5318876188852913E-5"/>
    <n v="10"/>
    <n v="2"/>
    <n v="8"/>
    <n v="3.2"/>
    <n v="4.8"/>
    <x v="0"/>
    <n v="2.4"/>
    <x v="48"/>
    <n v="0.8"/>
    <n v="0.25"/>
    <n v="0.2"/>
    <n v="1.2749924467654519E-4"/>
    <x v="0"/>
    <x v="0"/>
    <s v="Retail"/>
    <s v="STKEVON"/>
    <n v="45"/>
    <n v="63"/>
    <n v="18"/>
  </r>
  <r>
    <x v="91"/>
    <x v="892"/>
    <x v="4"/>
    <x v="1678"/>
    <n v="1.9487116761206754E-3"/>
    <n v="430"/>
    <n v="320"/>
    <n v="110"/>
    <n v="44"/>
    <n v="66"/>
    <x v="506"/>
    <n v="0.20624999999999999"/>
    <x v="45"/>
    <n v="0.2558139534883721"/>
    <n v="2.9090909090909092"/>
    <n v="0.7441860465116279"/>
    <n v="1.7531146143024963E-3"/>
    <x v="6"/>
    <x v="4"/>
    <s v="Retail"/>
    <s v="STKEVON"/>
    <n v="45"/>
    <n v="63"/>
    <n v="18"/>
  </r>
  <r>
    <x v="91"/>
    <x v="893"/>
    <x v="0"/>
    <x v="1679"/>
    <n v="4.5318876188852913E-5"/>
    <n v="10"/>
    <n v="2"/>
    <n v="8"/>
    <n v="3.2"/>
    <n v="4.8"/>
    <x v="0"/>
    <n v="2.4"/>
    <x v="48"/>
    <n v="0.8"/>
    <n v="0.25"/>
    <n v="0.2"/>
    <n v="1.2749924467654519E-4"/>
    <x v="13"/>
    <x v="0"/>
    <s v="Retail"/>
    <s v="STKYOSEF"/>
    <n v="45"/>
    <n v="63"/>
    <n v="18"/>
  </r>
  <r>
    <x v="92"/>
    <x v="849"/>
    <x v="0"/>
    <x v="1680"/>
    <n v="4.5318876188852913E-5"/>
    <n v="10"/>
    <n v="3"/>
    <n v="7"/>
    <n v="2.8000000000000003"/>
    <n v="4.1999999999999993"/>
    <x v="12"/>
    <n v="1.3999999999999997"/>
    <x v="12"/>
    <n v="0.7"/>
    <n v="0.42857142857142855"/>
    <n v="0.3"/>
    <n v="1.1156183909197704E-4"/>
    <x v="13"/>
    <x v="0"/>
    <s v="Retail"/>
    <s v="STKANSON"/>
    <n v="52"/>
    <n v="64"/>
    <n v="12"/>
  </r>
  <r>
    <x v="92"/>
    <x v="666"/>
    <x v="0"/>
    <x v="1681"/>
    <n v="1.0876530285324699E-4"/>
    <n v="24"/>
    <n v="15"/>
    <n v="9"/>
    <n v="3.6"/>
    <n v="5.4"/>
    <x v="281"/>
    <n v="0.36000000000000004"/>
    <x v="2"/>
    <n v="0.375"/>
    <n v="1.6666666666666667"/>
    <n v="0.625"/>
    <n v="1.4343665026111333E-4"/>
    <x v="0"/>
    <x v="0"/>
    <s v="Retail"/>
    <s v="STKANSON"/>
    <n v="52"/>
    <n v="64"/>
    <n v="12"/>
  </r>
  <r>
    <x v="92"/>
    <x v="894"/>
    <x v="3"/>
    <x v="1682"/>
    <n v="1.9940305523095283E-4"/>
    <n v="44"/>
    <n v="37.6"/>
    <n v="6.3999999999999986"/>
    <n v="2.5599999999999996"/>
    <n v="3.839999999999999"/>
    <x v="435"/>
    <n v="0.10212765957446805"/>
    <x v="354"/>
    <n v="0.14545454545454542"/>
    <n v="5.8750000000000018"/>
    <n v="0.85454545454545461"/>
    <n v="1.0199939574123612E-4"/>
    <x v="9"/>
    <x v="3"/>
    <s v="Retail"/>
    <s v="STKANSON"/>
    <n v="52"/>
    <n v="64"/>
    <n v="12"/>
  </r>
  <r>
    <x v="92"/>
    <x v="894"/>
    <x v="3"/>
    <x v="1683"/>
    <n v="3.9880611046190566E-4"/>
    <n v="88"/>
    <n v="48.9"/>
    <n v="39.1"/>
    <n v="15.64"/>
    <n v="23.46"/>
    <x v="507"/>
    <n v="0.47975460122699387"/>
    <x v="355"/>
    <n v="0.44431818181818183"/>
    <n v="1.2506393861892582"/>
    <n v="0.55568181818181817"/>
    <n v="6.2315255835661461E-4"/>
    <x v="9"/>
    <x v="3"/>
    <s v="Retail"/>
    <s v="STKANSON"/>
    <n v="52"/>
    <n v="64"/>
    <n v="12"/>
  </r>
  <r>
    <x v="92"/>
    <x v="894"/>
    <x v="3"/>
    <x v="1684"/>
    <n v="3.9880611046190566E-4"/>
    <n v="88"/>
    <n v="48.9"/>
    <n v="39.1"/>
    <n v="15.64"/>
    <n v="23.46"/>
    <x v="507"/>
    <n v="0.47975460122699387"/>
    <x v="355"/>
    <n v="0.44431818181818183"/>
    <n v="1.2506393861892582"/>
    <n v="0.55568181818181817"/>
    <n v="6.2315255835661461E-4"/>
    <x v="9"/>
    <x v="3"/>
    <s v="Retail"/>
    <s v="STKANSON"/>
    <n v="52"/>
    <n v="64"/>
    <n v="12"/>
  </r>
  <r>
    <x v="92"/>
    <x v="841"/>
    <x v="0"/>
    <x v="1685"/>
    <n v="6.7978314283279379E-5"/>
    <n v="15"/>
    <n v="5"/>
    <n v="10"/>
    <n v="4"/>
    <n v="6"/>
    <x v="77"/>
    <n v="1.2"/>
    <x v="50"/>
    <n v="0.66666666666666663"/>
    <n v="0.5"/>
    <n v="0.33333333333333331"/>
    <n v="1.5937405584568148E-4"/>
    <x v="10"/>
    <x v="0"/>
    <s v="Retail"/>
    <s v="STKYOSEF"/>
    <n v="52"/>
    <n v="64"/>
    <n v="12"/>
  </r>
  <r>
    <x v="92"/>
    <x v="547"/>
    <x v="1"/>
    <x v="1686"/>
    <n v="9.0637752377705825E-5"/>
    <n v="20"/>
    <n v="0"/>
    <n v="20"/>
    <n v="8"/>
    <n v="12"/>
    <x v="3"/>
    <e v="#DIV/0!"/>
    <x v="0"/>
    <n v="1"/>
    <n v="0"/>
    <n v="0"/>
    <n v="3.1874811169136296E-4"/>
    <x v="2"/>
    <x v="1"/>
    <s v="Retail"/>
    <s v="STKYOSEF"/>
    <n v="52"/>
    <n v="64"/>
    <n v="12"/>
  </r>
  <r>
    <x v="92"/>
    <x v="600"/>
    <x v="0"/>
    <x v="1687"/>
    <n v="6.7978314283279379E-5"/>
    <n v="15"/>
    <n v="3"/>
    <n v="12"/>
    <n v="4.8000000000000007"/>
    <n v="7.1999999999999993"/>
    <x v="0"/>
    <n v="2.4"/>
    <x v="14"/>
    <n v="0.8"/>
    <n v="0.25"/>
    <n v="0.2"/>
    <n v="1.9124886701481778E-4"/>
    <x v="10"/>
    <x v="0"/>
    <s v="Retail"/>
    <s v="STKANSON"/>
    <n v="52"/>
    <n v="64"/>
    <n v="12"/>
  </r>
  <r>
    <x v="92"/>
    <x v="617"/>
    <x v="3"/>
    <x v="1688"/>
    <n v="2.5378570665757634E-4"/>
    <n v="56"/>
    <n v="47.175000000000004"/>
    <n v="8.8249999999999957"/>
    <n v="3.5299999999999985"/>
    <n v="5.2949999999999973"/>
    <x v="106"/>
    <n v="0.11224165341812394"/>
    <x v="94"/>
    <n v="0.15758928571428563"/>
    <n v="5.3456090651558101"/>
    <n v="0.84241071428571435"/>
    <n v="1.4064760428381383E-4"/>
    <x v="4"/>
    <x v="3"/>
    <s v="Retail"/>
    <s v="STKYOSEF"/>
    <n v="52"/>
    <n v="64"/>
    <n v="12"/>
  </r>
  <r>
    <x v="92"/>
    <x v="895"/>
    <x v="3"/>
    <x v="1689"/>
    <n v="1.4955229142321461E-4"/>
    <n v="33"/>
    <n v="28.675000000000001"/>
    <n v="4.3249999999999993"/>
    <n v="1.7299999999999998"/>
    <n v="2.5949999999999998"/>
    <x v="508"/>
    <n v="9.0496948561464674E-2"/>
    <x v="356"/>
    <n v="0.13106060606060604"/>
    <n v="6.6300578034682092"/>
    <n v="0.86893939393939401"/>
    <n v="6.8929279153257222E-5"/>
    <x v="4"/>
    <x v="3"/>
    <s v="Retail"/>
    <s v="STKANSON"/>
    <n v="52"/>
    <n v="64"/>
    <n v="12"/>
  </r>
  <r>
    <x v="92"/>
    <x v="502"/>
    <x v="3"/>
    <x v="1690"/>
    <n v="9.516963999659112E-5"/>
    <n v="21"/>
    <n v="18.62"/>
    <n v="2.379999999999999"/>
    <n v="0.95199999999999962"/>
    <n v="1.4279999999999995"/>
    <x v="193"/>
    <n v="7.6691729323308241E-2"/>
    <x v="24"/>
    <n v="0.11333333333333329"/>
    <n v="7.8235294117647092"/>
    <n v="0.88666666666666671"/>
    <n v="3.7931025291272176E-5"/>
    <x v="5"/>
    <x v="3"/>
    <s v="Retail"/>
    <s v="STKANSON"/>
    <n v="52"/>
    <n v="64"/>
    <n v="12"/>
  </r>
  <r>
    <x v="92"/>
    <x v="74"/>
    <x v="1"/>
    <x v="1691"/>
    <n v="2.2659438094426456E-5"/>
    <n v="5"/>
    <n v="0"/>
    <n v="5"/>
    <n v="2"/>
    <n v="3"/>
    <x v="3"/>
    <e v="#DIV/0!"/>
    <x v="10"/>
    <n v="1"/>
    <n v="0"/>
    <n v="0"/>
    <n v="7.9687027922840741E-5"/>
    <x v="2"/>
    <x v="1"/>
    <s v="Retail"/>
    <s v="STKANSON"/>
    <n v="52"/>
    <n v="64"/>
    <n v="12"/>
  </r>
  <r>
    <x v="92"/>
    <x v="74"/>
    <x v="1"/>
    <x v="1692"/>
    <n v="4.5318876188852913E-5"/>
    <n v="10"/>
    <n v="0"/>
    <n v="10"/>
    <n v="4"/>
    <n v="6"/>
    <x v="3"/>
    <e v="#DIV/0!"/>
    <x v="50"/>
    <n v="1"/>
    <n v="0"/>
    <n v="0"/>
    <n v="1.5937405584568148E-4"/>
    <x v="2"/>
    <x v="1"/>
    <s v="Retail"/>
    <s v="STKANSON"/>
    <n v="52"/>
    <n v="64"/>
    <n v="12"/>
  </r>
  <r>
    <x v="92"/>
    <x v="860"/>
    <x v="3"/>
    <x v="1693"/>
    <n v="9.516963999659112E-5"/>
    <n v="21"/>
    <n v="18.5"/>
    <n v="2.5"/>
    <n v="1"/>
    <n v="1.5"/>
    <x v="388"/>
    <n v="8.1081081081081086E-2"/>
    <x v="97"/>
    <n v="0.11904761904761904"/>
    <n v="7.4"/>
    <n v="0.88095238095238093"/>
    <n v="3.9843513961420371E-5"/>
    <x v="4"/>
    <x v="3"/>
    <s v="Retail"/>
    <s v="STKEVON"/>
    <n v="52"/>
    <n v="64"/>
    <n v="12"/>
  </r>
  <r>
    <x v="92"/>
    <x v="544"/>
    <x v="3"/>
    <x v="1694"/>
    <n v="3.9880611046190566E-4"/>
    <n v="88"/>
    <n v="72.569999999999993"/>
    <n v="15.430000000000007"/>
    <n v="6.1720000000000033"/>
    <n v="9.2580000000000027"/>
    <x v="382"/>
    <n v="0.1275733774286896"/>
    <x v="266"/>
    <n v="0.17534090909090916"/>
    <n v="4.7031756318859337"/>
    <n v="0.82465909090909084"/>
    <n v="2.4591416816988662E-4"/>
    <x v="5"/>
    <x v="3"/>
    <s v="Retail"/>
    <s v="STKANSON"/>
    <n v="52"/>
    <n v="64"/>
    <n v="12"/>
  </r>
  <r>
    <x v="92"/>
    <x v="896"/>
    <x v="3"/>
    <x v="1695"/>
    <n v="4.3506121141298796E-4"/>
    <n v="96"/>
    <n v="84.6"/>
    <n v="11.400000000000006"/>
    <n v="4.5600000000000023"/>
    <n v="6.8400000000000034"/>
    <x v="509"/>
    <n v="8.0851063829787281E-2"/>
    <x v="357"/>
    <n v="0.11875000000000006"/>
    <n v="7.4210526315789433"/>
    <n v="0.88124999999999998"/>
    <n v="1.8168642366407699E-4"/>
    <x v="7"/>
    <x v="3"/>
    <s v="Retail"/>
    <s v="STKANSON"/>
    <n v="52"/>
    <n v="64"/>
    <n v="12"/>
  </r>
  <r>
    <x v="92"/>
    <x v="437"/>
    <x v="3"/>
    <x v="1696"/>
    <n v="2.4925381903869104E-4"/>
    <n v="55"/>
    <n v="47.175000000000004"/>
    <n v="7.8249999999999957"/>
    <n v="3.1299999999999986"/>
    <n v="4.6949999999999967"/>
    <x v="127"/>
    <n v="9.9523052464228851E-2"/>
    <x v="111"/>
    <n v="0.14227272727272719"/>
    <n v="6.0287539936102279"/>
    <n v="0.85772727272727278"/>
    <n v="1.2471019869924569E-4"/>
    <x v="4"/>
    <x v="3"/>
    <s v="Retail"/>
    <s v="STKANSON"/>
    <n v="52"/>
    <n v="64"/>
    <n v="12"/>
  </r>
  <r>
    <x v="92"/>
    <x v="743"/>
    <x v="3"/>
    <x v="1697"/>
    <n v="7.7042089521049955E-5"/>
    <n v="17"/>
    <n v="14.8"/>
    <n v="2.1999999999999993"/>
    <n v="0.87999999999999978"/>
    <n v="1.3199999999999994"/>
    <x v="510"/>
    <n v="8.9189189189189139E-2"/>
    <x v="358"/>
    <n v="0.12941176470588231"/>
    <n v="6.7272727272727302"/>
    <n v="0.87058823529411766"/>
    <n v="3.5062292286049914E-5"/>
    <x v="4"/>
    <x v="3"/>
    <s v="Retail"/>
    <s v="STKEVON"/>
    <n v="52"/>
    <n v="64"/>
    <n v="12"/>
  </r>
  <r>
    <x v="92"/>
    <x v="887"/>
    <x v="0"/>
    <x v="1698"/>
    <n v="1.0876530285324699E-4"/>
    <n v="24"/>
    <n v="15"/>
    <n v="9"/>
    <n v="3.6"/>
    <n v="5.4"/>
    <x v="281"/>
    <n v="0.36000000000000004"/>
    <x v="2"/>
    <n v="0.375"/>
    <n v="1.6666666666666667"/>
    <n v="0.625"/>
    <n v="1.4343665026111333E-4"/>
    <x v="0"/>
    <x v="0"/>
    <s v="Retail"/>
    <s v="STKANSON"/>
    <n v="52"/>
    <n v="64"/>
    <n v="12"/>
  </r>
  <r>
    <x v="92"/>
    <x v="897"/>
    <x v="3"/>
    <x v="1699"/>
    <n v="1.0876530285324699E-4"/>
    <n v="24"/>
    <n v="20"/>
    <n v="4"/>
    <n v="1.6"/>
    <n v="2.4"/>
    <x v="199"/>
    <n v="0.12"/>
    <x v="21"/>
    <n v="0.16666666666666666"/>
    <n v="5"/>
    <n v="0.83333333333333337"/>
    <n v="6.3749622338272593E-5"/>
    <x v="12"/>
    <x v="3"/>
    <s v="Retail"/>
    <s v="STKANSON"/>
    <n v="52"/>
    <n v="64"/>
    <n v="12"/>
  </r>
  <r>
    <x v="92"/>
    <x v="792"/>
    <x v="3"/>
    <x v="1700"/>
    <n v="4.7584819998295561E-4"/>
    <n v="105"/>
    <n v="88.800000000000011"/>
    <n v="16.199999999999989"/>
    <n v="6.479999999999996"/>
    <n v="9.7199999999999918"/>
    <x v="485"/>
    <n v="0.10945945945945935"/>
    <x v="335"/>
    <n v="0.15428571428571417"/>
    <n v="5.4814814814814863"/>
    <n v="0.84571428571428586"/>
    <n v="2.5818597047000381E-4"/>
    <x v="4"/>
    <x v="3"/>
    <s v="Retail"/>
    <s v="STKYOSEF"/>
    <n v="52"/>
    <n v="64"/>
    <n v="12"/>
  </r>
  <r>
    <x v="92"/>
    <x v="491"/>
    <x v="0"/>
    <x v="1701"/>
    <n v="6.7978314283279379E-5"/>
    <n v="15"/>
    <n v="5"/>
    <n v="10"/>
    <n v="4"/>
    <n v="6"/>
    <x v="77"/>
    <n v="1.2"/>
    <x v="50"/>
    <n v="0.66666666666666663"/>
    <n v="0.5"/>
    <n v="0.33333333333333331"/>
    <n v="1.5937405584568148E-4"/>
    <x v="13"/>
    <x v="0"/>
    <s v="Retail"/>
    <s v="STKANSON"/>
    <n v="52"/>
    <n v="64"/>
    <n v="12"/>
  </r>
  <r>
    <x v="92"/>
    <x v="898"/>
    <x v="0"/>
    <x v="1702"/>
    <n v="2.7191325713311748E-5"/>
    <n v="6"/>
    <n v="2"/>
    <n v="4"/>
    <n v="1.6"/>
    <n v="2.4"/>
    <x v="77"/>
    <n v="1.2"/>
    <x v="21"/>
    <n v="0.66666666666666663"/>
    <n v="0.5"/>
    <n v="0.33333333333333331"/>
    <n v="6.3749622338272593E-5"/>
    <x v="13"/>
    <x v="0"/>
    <s v="Retail"/>
    <s v="STKEVON"/>
    <n v="52"/>
    <n v="64"/>
    <n v="12"/>
  </r>
  <r>
    <x v="93"/>
    <x v="531"/>
    <x v="3"/>
    <x v="1703"/>
    <n v="8.3386732187489367E-4"/>
    <n v="184"/>
    <n v="155.4"/>
    <n v="28.599999999999994"/>
    <n v="11.439999999999998"/>
    <n v="17.159999999999997"/>
    <x v="157"/>
    <n v="0.1104247104247104"/>
    <x v="230"/>
    <n v="0.15543478260869562"/>
    <n v="5.4335664335664351"/>
    <n v="0.84456521739130441"/>
    <n v="4.5580979971864894E-4"/>
    <x v="4"/>
    <x v="3"/>
    <s v="Retail"/>
    <s v="STKEVON"/>
    <n v="59"/>
    <n v="66"/>
    <n v="7"/>
  </r>
  <r>
    <x v="93"/>
    <x v="763"/>
    <x v="3"/>
    <x v="1704"/>
    <n v="3.5801912189193801E-4"/>
    <n v="79"/>
    <n v="72"/>
    <n v="7"/>
    <n v="2.8000000000000003"/>
    <n v="4.1999999999999993"/>
    <x v="209"/>
    <n v="5.833333333333332E-2"/>
    <x v="12"/>
    <n v="8.8607594936708861E-2"/>
    <n v="10.285714285714286"/>
    <n v="0.91139240506329111"/>
    <n v="1.1156183909197704E-4"/>
    <x v="4"/>
    <x v="3"/>
    <s v="Retail"/>
    <s v="STKYOSEF"/>
    <n v="59"/>
    <n v="66"/>
    <n v="7"/>
  </r>
  <r>
    <x v="93"/>
    <x v="899"/>
    <x v="3"/>
    <x v="1705"/>
    <n v="7.251020190216466E-4"/>
    <n v="160"/>
    <n v="146.9"/>
    <n v="13.099999999999994"/>
    <n v="5.2399999999999984"/>
    <n v="7.8599999999999959"/>
    <x v="511"/>
    <n v="5.3505786249149048E-2"/>
    <x v="359"/>
    <n v="8.1874999999999962E-2"/>
    <n v="11.213740458015273"/>
    <n v="0.91812500000000008"/>
    <n v="2.0878001315784264E-4"/>
    <x v="4"/>
    <x v="3"/>
    <s v="Retail"/>
    <s v="STKEVON"/>
    <n v="59"/>
    <n v="66"/>
    <n v="7"/>
  </r>
  <r>
    <x v="93"/>
    <x v="872"/>
    <x v="3"/>
    <x v="1706"/>
    <n v="5.4382651426623503E-4"/>
    <n v="120"/>
    <n v="102"/>
    <n v="18"/>
    <n v="7.2"/>
    <n v="10.8"/>
    <x v="250"/>
    <n v="0.10588235294117648"/>
    <x v="1"/>
    <n v="0.15"/>
    <n v="5.666666666666667"/>
    <n v="0.85"/>
    <n v="2.8687330052222667E-4"/>
    <x v="5"/>
    <x v="3"/>
    <s v="Retail"/>
    <s v="STKYOSEF"/>
    <n v="59"/>
    <n v="66"/>
    <n v="7"/>
  </r>
  <r>
    <x v="93"/>
    <x v="544"/>
    <x v="3"/>
    <x v="1707"/>
    <n v="3.9880611046190566E-4"/>
    <n v="88"/>
    <n v="72.569999999999993"/>
    <n v="15.430000000000007"/>
    <n v="6.1720000000000033"/>
    <n v="9.2580000000000027"/>
    <x v="382"/>
    <n v="0.1275733774286896"/>
    <x v="266"/>
    <n v="0.17534090909090916"/>
    <n v="4.7031756318859337"/>
    <n v="0.82465909090909084"/>
    <n v="2.4591416816988662E-4"/>
    <x v="5"/>
    <x v="3"/>
    <s v="Retail"/>
    <s v="STKEVON"/>
    <n v="59"/>
    <n v="66"/>
    <n v="7"/>
  </r>
  <r>
    <x v="93"/>
    <x v="900"/>
    <x v="5"/>
    <x v="1708"/>
    <n v="3.1723213332197041E-4"/>
    <n v="70"/>
    <n v="26"/>
    <n v="44"/>
    <n v="17.600000000000001"/>
    <n v="26.4"/>
    <x v="198"/>
    <n v="1.0153846153846153"/>
    <x v="215"/>
    <n v="0.62857142857142856"/>
    <n v="0.59090909090909094"/>
    <n v="0.37142857142857144"/>
    <n v="7.0124584572099852E-4"/>
    <x v="1"/>
    <x v="5"/>
    <s v="Retail"/>
    <s v="STKEVON"/>
    <n v="59"/>
    <n v="66"/>
    <n v="7"/>
  </r>
  <r>
    <x v="93"/>
    <x v="74"/>
    <x v="1"/>
    <x v="1709"/>
    <n v="6.7978314283279379E-5"/>
    <n v="15"/>
    <n v="0"/>
    <n v="15"/>
    <n v="6"/>
    <n v="9"/>
    <x v="3"/>
    <e v="#DIV/0!"/>
    <x v="11"/>
    <n v="1"/>
    <n v="0"/>
    <n v="0"/>
    <n v="2.3906108376852222E-4"/>
    <x v="2"/>
    <x v="1"/>
    <s v="Retail"/>
    <s v="STKYOSEF"/>
    <n v="59"/>
    <n v="66"/>
    <n v="7"/>
  </r>
  <r>
    <x v="93"/>
    <x v="678"/>
    <x v="3"/>
    <x v="1710"/>
    <n v="1.0876530285324699E-4"/>
    <n v="24"/>
    <n v="20.350000000000001"/>
    <n v="3.6499999999999986"/>
    <n v="1.4599999999999995"/>
    <n v="2.1899999999999991"/>
    <x v="171"/>
    <n v="0.10761670761670757"/>
    <x v="360"/>
    <n v="0.15208333333333326"/>
    <n v="5.575342465753427"/>
    <n v="0.84791666666666676"/>
    <n v="5.8171530383673717E-5"/>
    <x v="4"/>
    <x v="3"/>
    <s v="Retail"/>
    <s v="STKANSON"/>
    <n v="59"/>
    <n v="66"/>
    <n v="7"/>
  </r>
  <r>
    <x v="93"/>
    <x v="614"/>
    <x v="3"/>
    <x v="1711"/>
    <n v="5.4382651426623503E-4"/>
    <n v="120"/>
    <n v="98.52"/>
    <n v="21.480000000000004"/>
    <n v="8.5920000000000023"/>
    <n v="12.888000000000002"/>
    <x v="512"/>
    <n v="0.130816077953715"/>
    <x v="361"/>
    <n v="0.17900000000000002"/>
    <n v="4.5865921787709487"/>
    <n v="0.82099999999999995"/>
    <n v="3.4233547195652386E-4"/>
    <x v="5"/>
    <x v="3"/>
    <s v="Retail"/>
    <s v="STKYOSEF"/>
    <n v="59"/>
    <n v="66"/>
    <n v="7"/>
  </r>
  <r>
    <x v="93"/>
    <x v="345"/>
    <x v="3"/>
    <x v="1712"/>
    <n v="1.586160666609852E-4"/>
    <n v="35"/>
    <n v="31.61"/>
    <n v="3.3900000000000006"/>
    <n v="1.3560000000000003"/>
    <n v="2.0340000000000003"/>
    <x v="412"/>
    <n v="6.4346725719708966E-2"/>
    <x v="284"/>
    <n v="9.6857142857142878E-2"/>
    <n v="9.324483775811208"/>
    <n v="0.90314285714285714"/>
    <n v="5.4027804931686032E-5"/>
    <x v="5"/>
    <x v="3"/>
    <s v="Retail"/>
    <s v="STKEVON"/>
    <n v="59"/>
    <n v="66"/>
    <n v="7"/>
  </r>
  <r>
    <x v="93"/>
    <x v="544"/>
    <x v="3"/>
    <x v="1713"/>
    <n v="3.9880611046190566E-4"/>
    <n v="88"/>
    <n v="72.569999999999993"/>
    <n v="15.430000000000007"/>
    <n v="6.1720000000000033"/>
    <n v="9.2580000000000027"/>
    <x v="382"/>
    <n v="0.1275733774286896"/>
    <x v="266"/>
    <n v="0.17534090909090916"/>
    <n v="4.7031756318859337"/>
    <n v="0.82465909090909084"/>
    <n v="2.4591416816988662E-4"/>
    <x v="5"/>
    <x v="3"/>
    <s v="Retail"/>
    <s v="STKYOSEF"/>
    <n v="59"/>
    <n v="66"/>
    <n v="7"/>
  </r>
  <r>
    <x v="93"/>
    <x v="901"/>
    <x v="3"/>
    <x v="1714"/>
    <n v="3.670828971297086E-4"/>
    <n v="81"/>
    <n v="73.5"/>
    <n v="7.5"/>
    <n v="3"/>
    <n v="4.5"/>
    <x v="513"/>
    <n v="6.1224489795918366E-2"/>
    <x v="107"/>
    <n v="9.2592592592592587E-2"/>
    <n v="9.8000000000000007"/>
    <n v="0.90740740740740744"/>
    <n v="1.1953054188426111E-4"/>
    <x v="7"/>
    <x v="3"/>
    <s v="Retail"/>
    <s v="STKANSON"/>
    <n v="59"/>
    <n v="66"/>
    <n v="7"/>
  </r>
  <r>
    <x v="93"/>
    <x v="814"/>
    <x v="5"/>
    <x v="1715"/>
    <n v="1.3595662856655875E-3"/>
    <n v="300"/>
    <n v="240"/>
    <n v="60"/>
    <n v="24"/>
    <n v="36"/>
    <x v="11"/>
    <n v="0.15"/>
    <x v="4"/>
    <n v="0.2"/>
    <n v="4"/>
    <n v="0.8"/>
    <n v="9.5624433507408889E-4"/>
    <x v="1"/>
    <x v="5"/>
    <s v="Retail"/>
    <s v="STKEVON"/>
    <n v="59"/>
    <n v="66"/>
    <n v="7"/>
  </r>
  <r>
    <x v="93"/>
    <x v="364"/>
    <x v="3"/>
    <x v="1716"/>
    <n v="2.5378570665757634E-4"/>
    <n v="56"/>
    <n v="51"/>
    <n v="5"/>
    <n v="2"/>
    <n v="3"/>
    <x v="220"/>
    <n v="5.8823529411764705E-2"/>
    <x v="10"/>
    <n v="8.9285714285714288E-2"/>
    <n v="10.199999999999999"/>
    <n v="0.9107142857142857"/>
    <n v="7.9687027922840741E-5"/>
    <x v="4"/>
    <x v="3"/>
    <s v="Retail"/>
    <s v="STKYOSEF"/>
    <n v="59"/>
    <n v="66"/>
    <n v="7"/>
  </r>
  <r>
    <x v="93"/>
    <x v="364"/>
    <x v="3"/>
    <x v="1717"/>
    <n v="2.5378570665757634E-4"/>
    <n v="56"/>
    <n v="51"/>
    <n v="5"/>
    <n v="2"/>
    <n v="3"/>
    <x v="220"/>
    <n v="5.8823529411764705E-2"/>
    <x v="10"/>
    <n v="8.9285714285714288E-2"/>
    <n v="10.199999999999999"/>
    <n v="0.9107142857142857"/>
    <n v="7.9687027922840741E-5"/>
    <x v="4"/>
    <x v="3"/>
    <s v="Retail"/>
    <s v="STKYOSEF"/>
    <n v="59"/>
    <n v="66"/>
    <n v="7"/>
  </r>
  <r>
    <x v="93"/>
    <x v="902"/>
    <x v="0"/>
    <x v="1718"/>
    <n v="6.7978314283279379E-5"/>
    <n v="15"/>
    <n v="10"/>
    <n v="5"/>
    <n v="2"/>
    <n v="3"/>
    <x v="73"/>
    <n v="0.3"/>
    <x v="10"/>
    <n v="0.33333333333333331"/>
    <n v="2"/>
    <n v="0.66666666666666663"/>
    <n v="7.9687027922840741E-5"/>
    <x v="11"/>
    <x v="0"/>
    <s v="Retail"/>
    <s v="STKANSON"/>
    <n v="59"/>
    <n v="66"/>
    <n v="7"/>
  </r>
  <r>
    <x v="93"/>
    <x v="898"/>
    <x v="0"/>
    <x v="1719"/>
    <n v="4.5318876188852913E-5"/>
    <n v="10"/>
    <n v="2"/>
    <n v="8"/>
    <n v="3.2"/>
    <n v="4.8"/>
    <x v="0"/>
    <n v="2.4"/>
    <x v="48"/>
    <n v="0.8"/>
    <n v="0.25"/>
    <n v="0.2"/>
    <n v="1.2749924467654519E-4"/>
    <x v="0"/>
    <x v="0"/>
    <s v="Retail"/>
    <s v="STKEVON"/>
    <n v="59"/>
    <n v="66"/>
    <n v="7"/>
  </r>
  <r>
    <x v="93"/>
    <x v="885"/>
    <x v="0"/>
    <x v="1720"/>
    <n v="6.7978314283279379E-5"/>
    <n v="15"/>
    <n v="5"/>
    <n v="10"/>
    <n v="4"/>
    <n v="6"/>
    <x v="77"/>
    <n v="1.2"/>
    <x v="50"/>
    <n v="0.66666666666666663"/>
    <n v="0.5"/>
    <n v="0.33333333333333331"/>
    <n v="1.5937405584568148E-4"/>
    <x v="0"/>
    <x v="0"/>
    <s v="Retail"/>
    <s v="STKYOSEF"/>
    <n v="59"/>
    <n v="66"/>
    <n v="7"/>
  </r>
  <r>
    <x v="93"/>
    <x v="903"/>
    <x v="0"/>
    <x v="1721"/>
    <n v="2.2659438094426456E-5"/>
    <n v="5"/>
    <n v="1"/>
    <n v="4"/>
    <n v="1.6"/>
    <n v="2.4"/>
    <x v="0"/>
    <n v="2.4"/>
    <x v="21"/>
    <n v="0.8"/>
    <n v="0.25"/>
    <n v="0.2"/>
    <n v="6.3749622338272593E-5"/>
    <x v="6"/>
    <x v="0"/>
    <s v="Retail"/>
    <s v="STKYOSEF"/>
    <n v="59"/>
    <n v="66"/>
    <n v="7"/>
  </r>
  <r>
    <x v="93"/>
    <x v="502"/>
    <x v="3"/>
    <x v="1722"/>
    <n v="9.516963999659112E-5"/>
    <n v="21"/>
    <n v="18.62"/>
    <n v="1"/>
    <n v="0.4"/>
    <n v="0.6"/>
    <x v="242"/>
    <n v="3.2223415682062294E-2"/>
    <x v="77"/>
    <n v="4.7619047619047616E-2"/>
    <n v="18.62"/>
    <n v="0.88666666666666671"/>
    <n v="1.5937405584568148E-5"/>
    <x v="5"/>
    <x v="3"/>
    <s v="Retail"/>
    <s v="STKYOSEF"/>
    <n v="59"/>
    <n v="66"/>
    <n v="7"/>
  </r>
  <r>
    <x v="93"/>
    <x v="528"/>
    <x v="2"/>
    <x v="1723"/>
    <n v="3.1723213332197041E-4"/>
    <n v="70"/>
    <n v="20"/>
    <n v="50"/>
    <n v="20"/>
    <n v="30"/>
    <x v="10"/>
    <n v="1.5"/>
    <x v="9"/>
    <n v="0.7142857142857143"/>
    <n v="0.4"/>
    <n v="0.2857142857142857"/>
    <n v="7.9687027922840741E-4"/>
    <x v="3"/>
    <x v="2"/>
    <s v="Retail"/>
    <s v="STKYOSEF"/>
    <n v="59"/>
    <n v="66"/>
    <n v="7"/>
  </r>
  <r>
    <x v="93"/>
    <x v="396"/>
    <x v="3"/>
    <x v="1724"/>
    <n v="4.6225253712629973E-4"/>
    <n v="102"/>
    <n v="98.62"/>
    <n v="3.3799999999999955"/>
    <n v="1.3519999999999983"/>
    <n v="2.0279999999999969"/>
    <x v="514"/>
    <n v="2.0563780166294836E-2"/>
    <x v="362"/>
    <n v="3.313725490196074E-2"/>
    <n v="29.177514792899448"/>
    <n v="0.96686274509803927"/>
    <n v="5.386843087584027E-5"/>
    <x v="5"/>
    <x v="3"/>
    <s v="Retail"/>
    <s v="STKEVON"/>
    <n v="59"/>
    <n v="66"/>
    <n v="7"/>
  </r>
  <r>
    <x v="93"/>
    <x v="650"/>
    <x v="0"/>
    <x v="1725"/>
    <n v="6.7978314283279379E-5"/>
    <n v="15"/>
    <n v="10"/>
    <n v="5"/>
    <n v="2"/>
    <n v="3"/>
    <x v="73"/>
    <n v="0.3"/>
    <x v="10"/>
    <n v="0.33333333333333331"/>
    <n v="2"/>
    <n v="0.66666666666666663"/>
    <n v="7.9687027922840741E-5"/>
    <x v="0"/>
    <x v="0"/>
    <s v="Retail"/>
    <s v="STKYOSEF"/>
    <n v="59"/>
    <n v="66"/>
    <n v="7"/>
  </r>
  <r>
    <x v="93"/>
    <x v="1"/>
    <x v="0"/>
    <x v="1726"/>
    <n v="6.7978314283279379E-5"/>
    <n v="15"/>
    <n v="2"/>
    <n v="13"/>
    <n v="5.2"/>
    <n v="7.8"/>
    <x v="515"/>
    <n v="3.9"/>
    <x v="61"/>
    <n v="0.8666666666666667"/>
    <n v="0.15384615384615385"/>
    <n v="0.13333333333333333"/>
    <n v="2.0718627259938593E-4"/>
    <x v="0"/>
    <x v="0"/>
    <s v="Retail"/>
    <s v="STKEVON"/>
    <n v="59"/>
    <n v="66"/>
    <n v="7"/>
  </r>
  <r>
    <x v="93"/>
    <x v="345"/>
    <x v="3"/>
    <x v="1727"/>
    <n v="1.4048851618544403E-4"/>
    <n v="31"/>
    <n v="28.62"/>
    <n v="2.379999999999999"/>
    <n v="0.95199999999999962"/>
    <n v="1.4279999999999995"/>
    <x v="405"/>
    <n v="4.9895178197064967E-2"/>
    <x v="24"/>
    <n v="7.6774193548387062E-2"/>
    <n v="12.025210084033619"/>
    <n v="0.9232258064516129"/>
    <n v="3.7931025291272176E-5"/>
    <x v="5"/>
    <x v="3"/>
    <s v="Retail"/>
    <s v="STKYOSEF"/>
    <n v="59"/>
    <n v="66"/>
    <n v="7"/>
  </r>
  <r>
    <x v="93"/>
    <x v="642"/>
    <x v="3"/>
    <x v="1728"/>
    <n v="5.7101783997954669E-4"/>
    <n v="126"/>
    <n v="112.5"/>
    <n v="13.5"/>
    <n v="5.4"/>
    <n v="8.1"/>
    <x v="71"/>
    <n v="7.1999999999999995E-2"/>
    <x v="363"/>
    <n v="0.10714285714285714"/>
    <n v="8.3333333333333339"/>
    <n v="0.8928571428571429"/>
    <n v="2.1515497539167E-4"/>
    <x v="7"/>
    <x v="3"/>
    <s v="Retail"/>
    <s v="STKANSON"/>
    <n v="59"/>
    <n v="66"/>
    <n v="7"/>
  </r>
  <r>
    <x v="93"/>
    <x v="616"/>
    <x v="3"/>
    <x v="1729"/>
    <n v="2.0846683046872342E-4"/>
    <n v="46"/>
    <n v="42"/>
    <n v="4"/>
    <n v="1.6"/>
    <n v="2.4"/>
    <x v="83"/>
    <n v="5.7142857142857141E-2"/>
    <x v="21"/>
    <n v="8.6956521739130432E-2"/>
    <n v="10.5"/>
    <n v="0.91304347826086951"/>
    <n v="6.3749622338272593E-5"/>
    <x v="4"/>
    <x v="3"/>
    <s v="Retail"/>
    <s v="STKEVON"/>
    <n v="59"/>
    <n v="66"/>
    <n v="7"/>
  </r>
  <r>
    <x v="93"/>
    <x v="684"/>
    <x v="0"/>
    <x v="1730"/>
    <n v="9.0637752377705825E-5"/>
    <n v="20"/>
    <n v="15"/>
    <n v="5"/>
    <n v="2"/>
    <n v="3"/>
    <x v="33"/>
    <n v="0.2"/>
    <x v="10"/>
    <n v="0.25"/>
    <n v="3"/>
    <n v="0.75"/>
    <n v="7.9687027922840741E-5"/>
    <x v="1"/>
    <x v="0"/>
    <s v="Retail"/>
    <s v="STKYOSEF"/>
    <n v="59"/>
    <n v="66"/>
    <n v="7"/>
  </r>
  <r>
    <x v="93"/>
    <x v="904"/>
    <x v="1"/>
    <x v="1731"/>
    <n v="4.5318876188852913E-5"/>
    <n v="10"/>
    <n v="0"/>
    <n v="10"/>
    <n v="4"/>
    <n v="6"/>
    <x v="3"/>
    <e v="#DIV/0!"/>
    <x v="50"/>
    <n v="1"/>
    <n v="0"/>
    <n v="0"/>
    <n v="1.5937405584568148E-4"/>
    <x v="2"/>
    <x v="1"/>
    <s v="Retail"/>
    <s v="STKEVON"/>
    <n v="59"/>
    <n v="66"/>
    <n v="7"/>
  </r>
  <r>
    <x v="94"/>
    <x v="332"/>
    <x v="2"/>
    <x v="1732"/>
    <n v="1.3595662856655876E-4"/>
    <n v="30"/>
    <n v="10"/>
    <n v="20"/>
    <n v="8"/>
    <n v="12"/>
    <x v="77"/>
    <n v="1.2"/>
    <x v="0"/>
    <n v="0.66666666666666663"/>
    <n v="0.5"/>
    <n v="0.33333333333333331"/>
    <n v="3.1874811169136296E-4"/>
    <x v="3"/>
    <x v="2"/>
    <s v="Retail"/>
    <s v="STKYOSEF"/>
    <n v="55"/>
    <n v="70"/>
    <n v="15"/>
  </r>
  <r>
    <x v="94"/>
    <x v="905"/>
    <x v="0"/>
    <x v="1733"/>
    <n v="2.2659438094426457E-4"/>
    <n v="50"/>
    <n v="15"/>
    <n v="35"/>
    <n v="14"/>
    <n v="21"/>
    <x v="12"/>
    <n v="1.4"/>
    <x v="76"/>
    <n v="0.7"/>
    <n v="0.42857142857142855"/>
    <n v="0.3"/>
    <n v="5.5780919545988519E-4"/>
    <x v="3"/>
    <x v="0"/>
    <s v="Retail"/>
    <s v="STKANSON"/>
    <n v="55"/>
    <n v="70"/>
    <n v="15"/>
  </r>
  <r>
    <x v="94"/>
    <x v="906"/>
    <x v="5"/>
    <x v="1734"/>
    <n v="1.586160666609852E-3"/>
    <n v="350"/>
    <n v="260"/>
    <n v="90"/>
    <n v="36"/>
    <n v="54"/>
    <x v="216"/>
    <n v="0.2076923076923077"/>
    <x v="15"/>
    <n v="0.25714285714285712"/>
    <n v="2.8888888888888888"/>
    <n v="0.74285714285714288"/>
    <n v="1.4343665026111333E-3"/>
    <x v="1"/>
    <x v="5"/>
    <s v="Retail"/>
    <s v="STKANSON"/>
    <n v="55"/>
    <n v="70"/>
    <n v="15"/>
  </r>
  <r>
    <x v="94"/>
    <x v="128"/>
    <x v="0"/>
    <x v="1735"/>
    <n v="1.0423341523436171E-4"/>
    <n v="23"/>
    <n v="10"/>
    <n v="13"/>
    <n v="5.2"/>
    <n v="7.8"/>
    <x v="439"/>
    <n v="0.78"/>
    <x v="61"/>
    <n v="0.56521739130434778"/>
    <n v="0.76923076923076927"/>
    <n v="0.43478260869565216"/>
    <n v="2.0718627259938593E-4"/>
    <x v="1"/>
    <x v="0"/>
    <s v="Retail"/>
    <s v="STKANSON"/>
    <n v="55"/>
    <n v="70"/>
    <n v="15"/>
  </r>
  <r>
    <x v="94"/>
    <x v="907"/>
    <x v="3"/>
    <x v="1736"/>
    <n v="6.5259181711948199E-4"/>
    <n v="144"/>
    <n v="122.10000000000001"/>
    <n v="21.899999999999991"/>
    <n v="8.7599999999999962"/>
    <n v="13.139999999999995"/>
    <x v="171"/>
    <n v="0.10761670761670757"/>
    <x v="148"/>
    <n v="0.15208333333333326"/>
    <n v="5.575342465753427"/>
    <n v="0.84791666666666676"/>
    <n v="3.4902918230204233E-4"/>
    <x v="4"/>
    <x v="3"/>
    <s v="Retail"/>
    <s v="STKYOSEF"/>
    <n v="55"/>
    <n v="70"/>
    <n v="15"/>
  </r>
  <r>
    <x v="94"/>
    <x v="743"/>
    <x v="3"/>
    <x v="1737"/>
    <n v="8.1573977139935249E-5"/>
    <n v="18"/>
    <n v="14.8"/>
    <n v="3.1999999999999993"/>
    <n v="1.2799999999999998"/>
    <n v="1.9199999999999995"/>
    <x v="516"/>
    <n v="0.12972972972972968"/>
    <x v="268"/>
    <n v="0.17777777777777773"/>
    <n v="4.6250000000000009"/>
    <n v="0.8222222222222223"/>
    <n v="5.0999697870618062E-5"/>
    <x v="4"/>
    <x v="3"/>
    <s v="Retail"/>
    <s v="STKANSON"/>
    <n v="55"/>
    <n v="70"/>
    <n v="15"/>
  </r>
  <r>
    <x v="94"/>
    <x v="803"/>
    <x v="3"/>
    <x v="1738"/>
    <n v="2.4925381903869104E-4"/>
    <n v="55"/>
    <n v="46.25"/>
    <n v="8.75"/>
    <n v="3.5"/>
    <n v="5.25"/>
    <x v="39"/>
    <n v="0.11351351351351352"/>
    <x v="86"/>
    <n v="0.15909090909090909"/>
    <n v="5.2857142857142856"/>
    <n v="0.84090909090909094"/>
    <n v="1.394522988649713E-4"/>
    <x v="4"/>
    <x v="3"/>
    <s v="Retail"/>
    <s v="STKYOSEF"/>
    <n v="55"/>
    <n v="70"/>
    <n v="15"/>
  </r>
  <r>
    <x v="94"/>
    <x v="908"/>
    <x v="3"/>
    <x v="1739"/>
    <n v="1.2236096570990287E-4"/>
    <n v="27"/>
    <n v="22.5"/>
    <n v="4.5"/>
    <n v="1.8"/>
    <n v="2.7"/>
    <x v="199"/>
    <n v="0.12000000000000001"/>
    <x v="67"/>
    <n v="0.16666666666666666"/>
    <n v="5"/>
    <n v="0.83333333333333337"/>
    <n v="7.1718325130556667E-5"/>
    <x v="7"/>
    <x v="3"/>
    <s v="Retail"/>
    <s v="STKANSON"/>
    <n v="55"/>
    <n v="70"/>
    <n v="15"/>
  </r>
  <r>
    <x v="94"/>
    <x v="909"/>
    <x v="3"/>
    <x v="1740"/>
    <n v="4.3506121141298796E-4"/>
    <n v="96"/>
    <n v="84.6"/>
    <n v="11.400000000000006"/>
    <n v="4.5600000000000023"/>
    <n v="6.8400000000000034"/>
    <x v="509"/>
    <n v="8.0851063829787281E-2"/>
    <x v="357"/>
    <n v="0.11875000000000006"/>
    <n v="7.4210526315789433"/>
    <n v="0.88124999999999998"/>
    <n v="1.8168642366407699E-4"/>
    <x v="4"/>
    <x v="3"/>
    <s v="Retail"/>
    <s v="STKEVON"/>
    <n v="55"/>
    <n v="70"/>
    <n v="15"/>
  </r>
  <r>
    <x v="94"/>
    <x v="616"/>
    <x v="3"/>
    <x v="1741"/>
    <n v="2.0846683046872342E-4"/>
    <n v="46"/>
    <n v="38.85"/>
    <n v="7.1499999999999986"/>
    <n v="2.8599999999999994"/>
    <n v="4.2899999999999991"/>
    <x v="157"/>
    <n v="0.1104247104247104"/>
    <x v="136"/>
    <n v="0.15543478260869562"/>
    <n v="5.4335664335664351"/>
    <n v="0.84456521739130441"/>
    <n v="1.1395244992966224E-4"/>
    <x v="4"/>
    <x v="3"/>
    <s v="Retail"/>
    <s v="STKYOSEF"/>
    <n v="55"/>
    <n v="70"/>
    <n v="15"/>
  </r>
  <r>
    <x v="94"/>
    <x v="74"/>
    <x v="1"/>
    <x v="1742"/>
    <n v="1.8127550475541165E-4"/>
    <n v="40"/>
    <n v="0"/>
    <n v="40"/>
    <n v="16"/>
    <n v="24"/>
    <x v="3"/>
    <e v="#DIV/0!"/>
    <x v="72"/>
    <n v="1"/>
    <n v="0"/>
    <n v="0"/>
    <n v="6.3749622338272593E-4"/>
    <x v="2"/>
    <x v="1"/>
    <s v="Retail"/>
    <s v="STKWAN"/>
    <n v="55"/>
    <n v="70"/>
    <n v="15"/>
  </r>
  <r>
    <x v="94"/>
    <x v="623"/>
    <x v="3"/>
    <x v="1743"/>
    <n v="1.0423341523436171E-4"/>
    <n v="23"/>
    <n v="10.120000000000001"/>
    <n v="12.879999999999999"/>
    <n v="5.1520000000000001"/>
    <n v="7.7279999999999989"/>
    <x v="517"/>
    <n v="0.76363636363636345"/>
    <x v="364"/>
    <n v="0.55999999999999994"/>
    <n v="0.78571428571428581"/>
    <n v="0.44000000000000006"/>
    <n v="2.0527378392923772E-4"/>
    <x v="5"/>
    <x v="3"/>
    <s v="Retail"/>
    <s v="STKWAN"/>
    <n v="55"/>
    <n v="70"/>
    <n v="15"/>
  </r>
  <r>
    <x v="94"/>
    <x v="608"/>
    <x v="0"/>
    <x v="1744"/>
    <n v="2.2659438094426456E-5"/>
    <n v="5"/>
    <n v="1"/>
    <n v="4"/>
    <n v="1.6"/>
    <n v="2.4"/>
    <x v="0"/>
    <n v="2.4"/>
    <x v="21"/>
    <n v="0.8"/>
    <n v="0.25"/>
    <n v="0.2"/>
    <n v="6.3749622338272593E-5"/>
    <x v="0"/>
    <x v="0"/>
    <s v="Retail"/>
    <s v="STKWAN"/>
    <n v="55"/>
    <n v="70"/>
    <n v="15"/>
  </r>
  <r>
    <x v="94"/>
    <x v="460"/>
    <x v="0"/>
    <x v="1745"/>
    <n v="4.5318876188852913E-5"/>
    <n v="10"/>
    <n v="3"/>
    <n v="7"/>
    <n v="2.8000000000000003"/>
    <n v="4.1999999999999993"/>
    <x v="12"/>
    <n v="1.3999999999999997"/>
    <x v="12"/>
    <n v="0.7"/>
    <n v="0.42857142857142855"/>
    <n v="0.3"/>
    <n v="1.1156183909197704E-4"/>
    <x v="0"/>
    <x v="0"/>
    <s v="Retail"/>
    <s v="STKEVON"/>
    <n v="55"/>
    <n v="70"/>
    <n v="15"/>
  </r>
  <r>
    <x v="94"/>
    <x v="907"/>
    <x v="3"/>
    <x v="1746"/>
    <n v="6.5259181711948199E-4"/>
    <n v="144"/>
    <n v="123.95"/>
    <n v="20.049999999999997"/>
    <n v="8.02"/>
    <n v="12.029999999999998"/>
    <x v="381"/>
    <n v="9.7055264219443299E-2"/>
    <x v="265"/>
    <n v="0.13923611111111109"/>
    <n v="6.1820448877805498"/>
    <n v="0.86076388888888888"/>
    <n v="3.1954498197059132E-4"/>
    <x v="4"/>
    <x v="3"/>
    <s v="Retail"/>
    <s v="STKYOSEF"/>
    <n v="55"/>
    <n v="70"/>
    <n v="15"/>
  </r>
  <r>
    <x v="94"/>
    <x v="910"/>
    <x v="3"/>
    <x v="1747"/>
    <n v="2.6284948189534693E-4"/>
    <n v="58"/>
    <n v="13.46"/>
    <n v="44.54"/>
    <n v="17.815999999999999"/>
    <n v="26.724"/>
    <x v="518"/>
    <n v="1.9854383358098067"/>
    <x v="365"/>
    <n v="0.76793103448275857"/>
    <n v="0.3022002694207454"/>
    <n v="0.2320689655172414"/>
    <n v="7.0985204473666529E-4"/>
    <x v="12"/>
    <x v="3"/>
    <s v="Retail"/>
    <s v="STKWAN"/>
    <n v="55"/>
    <n v="70"/>
    <n v="15"/>
  </r>
  <r>
    <x v="94"/>
    <x v="620"/>
    <x v="0"/>
    <x v="1748"/>
    <n v="4.5318876188852913E-5"/>
    <n v="10"/>
    <n v="3"/>
    <n v="7"/>
    <n v="2.8000000000000003"/>
    <n v="4.1999999999999993"/>
    <x v="12"/>
    <n v="1.3999999999999997"/>
    <x v="12"/>
    <n v="0.7"/>
    <n v="0.42857142857142855"/>
    <n v="0.3"/>
    <n v="1.1156183909197704E-4"/>
    <x v="0"/>
    <x v="0"/>
    <s v="Retail"/>
    <s v="STKWAN"/>
    <n v="55"/>
    <n v="70"/>
    <n v="15"/>
  </r>
  <r>
    <x v="94"/>
    <x v="544"/>
    <x v="3"/>
    <x v="1749"/>
    <n v="3.8521044760524977E-4"/>
    <n v="85"/>
    <n v="72.569999999999993"/>
    <n v="12.430000000000007"/>
    <n v="4.9720000000000031"/>
    <n v="7.4580000000000037"/>
    <x v="499"/>
    <n v="0.10276973956180246"/>
    <x v="346"/>
    <n v="0.14623529411764713"/>
    <n v="5.8382944489139144"/>
    <n v="0.85376470588235287"/>
    <n v="1.981019514161822E-4"/>
    <x v="5"/>
    <x v="3"/>
    <s v="Retail"/>
    <s v="STKANSON"/>
    <n v="55"/>
    <n v="70"/>
    <n v="15"/>
  </r>
  <r>
    <x v="94"/>
    <x v="544"/>
    <x v="3"/>
    <x v="1750"/>
    <n v="3.8521044760524977E-4"/>
    <n v="85"/>
    <n v="72.569999999999993"/>
    <n v="12.430000000000007"/>
    <n v="4.9720000000000031"/>
    <n v="7.4580000000000037"/>
    <x v="499"/>
    <n v="0.10276973956180246"/>
    <x v="346"/>
    <n v="0.14623529411764713"/>
    <n v="5.8382944489139144"/>
    <n v="0.85376470588235287"/>
    <n v="1.981019514161822E-4"/>
    <x v="5"/>
    <x v="3"/>
    <s v="Retail"/>
    <s v="STKWAN"/>
    <n v="55"/>
    <n v="70"/>
    <n v="15"/>
  </r>
  <r>
    <x v="94"/>
    <x v="364"/>
    <x v="3"/>
    <x v="1751"/>
    <n v="2.5378570665757634E-4"/>
    <n v="56"/>
    <n v="47.175000000000004"/>
    <n v="8.8249999999999957"/>
    <n v="3.5299999999999985"/>
    <n v="5.2949999999999973"/>
    <x v="106"/>
    <n v="0.11224165341812394"/>
    <x v="94"/>
    <n v="0.15758928571428563"/>
    <n v="5.3456090651558101"/>
    <n v="0.84241071428571435"/>
    <n v="1.4064760428381383E-4"/>
    <x v="4"/>
    <x v="3"/>
    <s v="Retail"/>
    <s v="STKANSON"/>
    <n v="55"/>
    <n v="70"/>
    <n v="15"/>
  </r>
  <r>
    <x v="94"/>
    <x v="911"/>
    <x v="0"/>
    <x v="1752"/>
    <n v="9.0637752377705825E-5"/>
    <n v="20"/>
    <n v="5"/>
    <n v="15"/>
    <n v="6"/>
    <n v="9"/>
    <x v="64"/>
    <n v="1.8"/>
    <x v="11"/>
    <n v="0.75"/>
    <n v="0.33333333333333331"/>
    <n v="0.25"/>
    <n v="2.3906108376852222E-4"/>
    <x v="0"/>
    <x v="0"/>
    <s v="Retail"/>
    <s v="STKWAN"/>
    <n v="55"/>
    <n v="70"/>
    <n v="15"/>
  </r>
  <r>
    <x v="95"/>
    <x v="684"/>
    <x v="0"/>
    <x v="1753"/>
    <n v="1.1329719047213228E-4"/>
    <n v="25"/>
    <n v="15"/>
    <n v="10"/>
    <n v="4"/>
    <n v="6"/>
    <x v="5"/>
    <n v="0.4"/>
    <x v="50"/>
    <n v="0.4"/>
    <n v="1.5"/>
    <n v="0.6"/>
    <n v="1.5937405584568148E-4"/>
    <x v="1"/>
    <x v="0"/>
    <s v="Retail"/>
    <s v="STKWAN"/>
    <n v="52"/>
    <n v="66"/>
    <n v="14"/>
  </r>
  <r>
    <x v="95"/>
    <x v="912"/>
    <x v="3"/>
    <x v="1754"/>
    <n v="2.4925381903869104E-4"/>
    <n v="55"/>
    <n v="47.52"/>
    <n v="7.4799999999999969"/>
    <n v="2.9919999999999991"/>
    <n v="4.4879999999999978"/>
    <x v="307"/>
    <n v="9.4444444444444386E-2"/>
    <x v="210"/>
    <n v="0.13599999999999995"/>
    <n v="6.3529411764705914"/>
    <n v="0.8640000000000001"/>
    <n v="1.1921179377256969E-4"/>
    <x v="5"/>
    <x v="3"/>
    <s v="Retail"/>
    <s v="STKWAN"/>
    <n v="52"/>
    <n v="66"/>
    <n v="14"/>
  </r>
  <r>
    <x v="95"/>
    <x v="761"/>
    <x v="3"/>
    <x v="1755"/>
    <n v="4.5318876188852914E-4"/>
    <n v="100"/>
    <n v="75.399999999999991"/>
    <n v="24.600000000000009"/>
    <n v="9.8400000000000034"/>
    <n v="14.760000000000005"/>
    <x v="461"/>
    <n v="0.19575596816976137"/>
    <x v="321"/>
    <n v="0.24600000000000008"/>
    <n v="3.0650406504065026"/>
    <n v="0.75399999999999989"/>
    <n v="3.9206017738037657E-4"/>
    <x v="5"/>
    <x v="3"/>
    <s v="Retail"/>
    <s v="STKWAN"/>
    <n v="52"/>
    <n v="66"/>
    <n v="14"/>
  </r>
  <r>
    <x v="95"/>
    <x v="544"/>
    <x v="3"/>
    <x v="1756"/>
    <n v="3.8521044760524977E-4"/>
    <n v="85"/>
    <n v="72.569999999999993"/>
    <n v="12.430000000000007"/>
    <n v="4.9720000000000031"/>
    <n v="7.4580000000000037"/>
    <x v="499"/>
    <n v="0.10276973956180246"/>
    <x v="346"/>
    <n v="0.14623529411764713"/>
    <n v="5.8382944489139144"/>
    <n v="0.85376470588235287"/>
    <n v="1.981019514161822E-4"/>
    <x v="5"/>
    <x v="3"/>
    <s v="Retail"/>
    <s v="STKWAN"/>
    <n v="52"/>
    <n v="66"/>
    <n v="14"/>
  </r>
  <r>
    <x v="95"/>
    <x v="544"/>
    <x v="3"/>
    <x v="1757"/>
    <n v="3.8521044760524977E-4"/>
    <n v="85"/>
    <n v="72.569999999999993"/>
    <n v="12.430000000000007"/>
    <n v="4.9720000000000031"/>
    <n v="7.4580000000000037"/>
    <x v="499"/>
    <n v="0.10276973956180246"/>
    <x v="346"/>
    <n v="0.14623529411764713"/>
    <n v="5.8382944489139144"/>
    <n v="0.85376470588235287"/>
    <n v="1.981019514161822E-4"/>
    <x v="5"/>
    <x v="3"/>
    <s v="Retail"/>
    <s v="STKANSON"/>
    <n v="52"/>
    <n v="66"/>
    <n v="14"/>
  </r>
  <r>
    <x v="95"/>
    <x v="657"/>
    <x v="0"/>
    <x v="1758"/>
    <n v="4.5318876188852913E-5"/>
    <n v="10"/>
    <n v="2"/>
    <n v="8"/>
    <n v="3.2"/>
    <n v="4.8"/>
    <x v="0"/>
    <n v="2.4"/>
    <x v="48"/>
    <n v="0.8"/>
    <n v="0.25"/>
    <n v="0.2"/>
    <n v="1.2749924467654519E-4"/>
    <x v="0"/>
    <x v="0"/>
    <s v="Retail"/>
    <s v="STKWAN"/>
    <n v="52"/>
    <n v="66"/>
    <n v="14"/>
  </r>
  <r>
    <x v="95"/>
    <x v="913"/>
    <x v="0"/>
    <x v="1759"/>
    <n v="9.0637752377705825E-5"/>
    <n v="20"/>
    <n v="6"/>
    <n v="14"/>
    <n v="5.6000000000000005"/>
    <n v="8.3999999999999986"/>
    <x v="12"/>
    <n v="1.3999999999999997"/>
    <x v="60"/>
    <n v="0.7"/>
    <n v="0.42857142857142855"/>
    <n v="0.3"/>
    <n v="2.2312367818395407E-4"/>
    <x v="0"/>
    <x v="0"/>
    <s v="Retail"/>
    <s v="STKWAN"/>
    <n v="52"/>
    <n v="66"/>
    <n v="14"/>
  </r>
  <r>
    <x v="95"/>
    <x v="914"/>
    <x v="0"/>
    <x v="1760"/>
    <n v="4.5318876188852913E-5"/>
    <n v="10"/>
    <n v="2"/>
    <n v="8"/>
    <n v="3.2"/>
    <n v="4.8"/>
    <x v="0"/>
    <n v="2.4"/>
    <x v="48"/>
    <n v="0.8"/>
    <n v="0.25"/>
    <n v="0.2"/>
    <n v="1.2749924467654519E-4"/>
    <x v="0"/>
    <x v="0"/>
    <s v="Retail"/>
    <s v="STKWAN"/>
    <n v="52"/>
    <n v="66"/>
    <n v="14"/>
  </r>
  <r>
    <x v="95"/>
    <x v="502"/>
    <x v="3"/>
    <x v="1761"/>
    <n v="9.516963999659112E-5"/>
    <n v="21"/>
    <n v="10.120000000000001"/>
    <n v="10.879999999999999"/>
    <n v="4.3519999999999994"/>
    <n v="6.5279999999999996"/>
    <x v="169"/>
    <n v="0.64505928853754935"/>
    <x v="146"/>
    <n v="0.51809523809523805"/>
    <n v="0.93014705882352955"/>
    <n v="0.48190476190476195"/>
    <n v="1.7339897276010143E-4"/>
    <x v="5"/>
    <x v="3"/>
    <s v="Retail"/>
    <s v="STKYOSEF"/>
    <n v="52"/>
    <n v="66"/>
    <n v="14"/>
  </r>
  <r>
    <x v="95"/>
    <x v="393"/>
    <x v="5"/>
    <x v="1762"/>
    <n v="1.0649935904380435E-3"/>
    <n v="235"/>
    <n v="129.5"/>
    <n v="105.5"/>
    <n v="42.2"/>
    <n v="63.3"/>
    <x v="519"/>
    <n v="0.48880308880308876"/>
    <x v="366"/>
    <n v="0.44893617021276594"/>
    <n v="1.2274881516587677"/>
    <n v="0.55106382978723401"/>
    <n v="1.6813962891719396E-3"/>
    <x v="1"/>
    <x v="5"/>
    <s v="Retail"/>
    <s v="STKANSON"/>
    <n v="52"/>
    <n v="66"/>
    <n v="14"/>
  </r>
  <r>
    <x v="95"/>
    <x v="801"/>
    <x v="3"/>
    <x v="1763"/>
    <n v="1.8127550475541165E-4"/>
    <n v="40"/>
    <n v="24.5"/>
    <n v="15.5"/>
    <n v="6.2"/>
    <n v="9.3000000000000007"/>
    <x v="520"/>
    <n v="0.37959183673469393"/>
    <x v="168"/>
    <n v="0.38750000000000001"/>
    <n v="1.5806451612903225"/>
    <n v="0.61250000000000004"/>
    <n v="2.470297865608063E-4"/>
    <x v="5"/>
    <x v="3"/>
    <s v="Retail"/>
    <s v="STKANSON"/>
    <n v="52"/>
    <n v="66"/>
    <n v="14"/>
  </r>
  <r>
    <x v="95"/>
    <x v="611"/>
    <x v="0"/>
    <x v="1764"/>
    <n v="7.251020190216466E-5"/>
    <n v="16"/>
    <n v="4"/>
    <n v="12"/>
    <n v="4.8000000000000007"/>
    <n v="7.1999999999999993"/>
    <x v="64"/>
    <n v="1.7999999999999998"/>
    <x v="14"/>
    <n v="0.75"/>
    <n v="0.33333333333333331"/>
    <n v="0.25"/>
    <n v="1.9124886701481778E-4"/>
    <x v="0"/>
    <x v="0"/>
    <s v="Retail"/>
    <s v="STKEVON"/>
    <n v="52"/>
    <n v="66"/>
    <n v="14"/>
  </r>
  <r>
    <x v="95"/>
    <x v="458"/>
    <x v="0"/>
    <x v="1765"/>
    <n v="3.625510095108233E-5"/>
    <n v="8"/>
    <n v="2"/>
    <n v="6"/>
    <n v="2.4000000000000004"/>
    <n v="3.5999999999999996"/>
    <x v="64"/>
    <n v="1.7999999999999998"/>
    <x v="116"/>
    <n v="0.75"/>
    <n v="0.33333333333333331"/>
    <n v="0.25"/>
    <n v="9.5624433507408889E-5"/>
    <x v="0"/>
    <x v="0"/>
    <s v="Retail"/>
    <s v="STKYOSEF"/>
    <n v="52"/>
    <n v="66"/>
    <n v="14"/>
  </r>
  <r>
    <x v="95"/>
    <x v="759"/>
    <x v="0"/>
    <x v="1766"/>
    <n v="4.5318876188852913E-5"/>
    <n v="10"/>
    <n v="2"/>
    <n v="8"/>
    <n v="3.2"/>
    <n v="4.8"/>
    <x v="0"/>
    <n v="2.4"/>
    <x v="48"/>
    <n v="0.8"/>
    <n v="0.25"/>
    <n v="0.2"/>
    <n v="1.2749924467654519E-4"/>
    <x v="0"/>
    <x v="0"/>
    <s v="Retail"/>
    <s v="STKEVON"/>
    <n v="52"/>
    <n v="66"/>
    <n v="14"/>
  </r>
  <r>
    <x v="95"/>
    <x v="915"/>
    <x v="3"/>
    <x v="1767"/>
    <n v="3.9880611046190566E-4"/>
    <n v="88"/>
    <n v="48.9"/>
    <n v="39.1"/>
    <n v="15.64"/>
    <n v="23.46"/>
    <x v="507"/>
    <n v="0.47975460122699387"/>
    <x v="355"/>
    <n v="0.44431818181818183"/>
    <n v="1.2506393861892582"/>
    <n v="0.55568181818181817"/>
    <n v="6.2315255835661461E-4"/>
    <x v="9"/>
    <x v="3"/>
    <s v="Retail"/>
    <s v="STKEVON"/>
    <n v="52"/>
    <n v="66"/>
    <n v="14"/>
  </r>
  <r>
    <x v="95"/>
    <x v="502"/>
    <x v="3"/>
    <x v="1768"/>
    <n v="9.0637752377705825E-5"/>
    <n v="20"/>
    <n v="10.120000000000001"/>
    <n v="9.879999999999999"/>
    <n v="3.952"/>
    <n v="5.927999999999999"/>
    <x v="297"/>
    <n v="0.58577075098814213"/>
    <x v="204"/>
    <n v="0.49399999999999994"/>
    <n v="1.0242914979757087"/>
    <n v="0.50600000000000001"/>
    <n v="1.5746156717553328E-4"/>
    <x v="5"/>
    <x v="3"/>
    <s v="Retail"/>
    <s v="STKYOSEF"/>
    <n v="52"/>
    <n v="66"/>
    <n v="14"/>
  </r>
  <r>
    <x v="95"/>
    <x v="916"/>
    <x v="0"/>
    <x v="1769"/>
    <n v="9.0637752377705825E-5"/>
    <n v="20"/>
    <n v="5"/>
    <n v="15"/>
    <n v="6"/>
    <n v="9"/>
    <x v="64"/>
    <n v="1.8"/>
    <x v="11"/>
    <n v="0.75"/>
    <n v="0.33333333333333331"/>
    <n v="0.25"/>
    <n v="2.3906108376852222E-4"/>
    <x v="0"/>
    <x v="0"/>
    <s v="Retail"/>
    <s v="STKEVON"/>
    <n v="52"/>
    <n v="66"/>
    <n v="14"/>
  </r>
  <r>
    <x v="95"/>
    <x v="518"/>
    <x v="1"/>
    <x v="1770"/>
    <n v="9.0637752377705825E-5"/>
    <n v="20"/>
    <n v="0"/>
    <n v="20"/>
    <n v="8"/>
    <n v="12"/>
    <x v="3"/>
    <e v="#DIV/0!"/>
    <x v="0"/>
    <n v="1"/>
    <n v="0"/>
    <n v="0"/>
    <n v="3.1874811169136296E-4"/>
    <x v="2"/>
    <x v="1"/>
    <s v="Retail"/>
    <s v="STKANSON"/>
    <n v="52"/>
    <n v="66"/>
    <n v="14"/>
  </r>
  <r>
    <x v="95"/>
    <x v="583"/>
    <x v="1"/>
    <x v="1771"/>
    <n v="1.3595662856655874E-5"/>
    <n v="3"/>
    <n v="1"/>
    <n v="2"/>
    <n v="0.8"/>
    <n v="1.2"/>
    <x v="77"/>
    <n v="1.2"/>
    <x v="66"/>
    <n v="0.66666666666666663"/>
    <n v="0.5"/>
    <n v="0.33333333333333331"/>
    <n v="3.1874811169136296E-5"/>
    <x v="2"/>
    <x v="1"/>
    <s v="Retail"/>
    <s v="STKWAN"/>
    <n v="52"/>
    <n v="66"/>
    <n v="14"/>
  </r>
  <r>
    <x v="95"/>
    <x v="801"/>
    <x v="3"/>
    <x v="1772"/>
    <n v="2.3112626856314986E-4"/>
    <n v="51"/>
    <n v="46.29"/>
    <n v="4.7100000000000009"/>
    <n v="1.8840000000000003"/>
    <n v="2.8260000000000005"/>
    <x v="521"/>
    <n v="6.1049902786779013E-2"/>
    <x v="367"/>
    <n v="9.235294117647061E-2"/>
    <n v="9.8280254777070049"/>
    <n v="0.90764705882352936"/>
    <n v="7.5065180303315993E-5"/>
    <x v="5"/>
    <x v="3"/>
    <s v="Retail"/>
    <s v="STKWAN"/>
    <n v="52"/>
    <n v="66"/>
    <n v="14"/>
  </r>
  <r>
    <x v="95"/>
    <x v="417"/>
    <x v="3"/>
    <x v="1773"/>
    <n v="3.4895534665416747E-4"/>
    <n v="77"/>
    <n v="69"/>
    <n v="8"/>
    <n v="3.2"/>
    <n v="4.8"/>
    <x v="522"/>
    <n v="6.9565217391304349E-2"/>
    <x v="48"/>
    <n v="0.1038961038961039"/>
    <n v="8.625"/>
    <n v="0.89610389610389607"/>
    <n v="1.2749924467654519E-4"/>
    <x v="5"/>
    <x v="3"/>
    <s v="Retail"/>
    <s v="STKANSON"/>
    <n v="52"/>
    <n v="66"/>
    <n v="14"/>
  </r>
  <r>
    <x v="95"/>
    <x v="502"/>
    <x v="3"/>
    <x v="1774"/>
    <n v="9.0637752377705825E-5"/>
    <n v="20"/>
    <n v="10.120000000000001"/>
    <n v="9.879999999999999"/>
    <n v="3.952"/>
    <n v="5.927999999999999"/>
    <x v="297"/>
    <n v="0.58577075098814213"/>
    <x v="204"/>
    <n v="0.49399999999999994"/>
    <n v="1.0242914979757087"/>
    <n v="0.50600000000000001"/>
    <n v="1.5746156717553328E-4"/>
    <x v="5"/>
    <x v="3"/>
    <s v="Retail"/>
    <s v="STKANSON"/>
    <n v="52"/>
    <n v="66"/>
    <n v="14"/>
  </r>
  <r>
    <x v="95"/>
    <x v="917"/>
    <x v="3"/>
    <x v="1775"/>
    <n v="2.3565815618203516E-4"/>
    <n v="52"/>
    <n v="47.5"/>
    <n v="4.5"/>
    <n v="1.8"/>
    <n v="2.7"/>
    <x v="523"/>
    <n v="5.6842105263157895E-2"/>
    <x v="67"/>
    <n v="8.6538461538461536E-2"/>
    <n v="10.555555555555555"/>
    <n v="0.91346153846153844"/>
    <n v="7.1718325130556667E-5"/>
    <x v="9"/>
    <x v="3"/>
    <s v="Retail"/>
    <s v="STKEVON"/>
    <n v="52"/>
    <n v="66"/>
    <n v="14"/>
  </r>
  <r>
    <x v="95"/>
    <x v="74"/>
    <x v="1"/>
    <x v="1776"/>
    <n v="2.2659438094426456E-5"/>
    <n v="5"/>
    <n v="0"/>
    <n v="5"/>
    <n v="2"/>
    <n v="3"/>
    <x v="3"/>
    <e v="#DIV/0!"/>
    <x v="10"/>
    <n v="1"/>
    <n v="0"/>
    <n v="0"/>
    <n v="7.9687027922840741E-5"/>
    <x v="2"/>
    <x v="1"/>
    <s v="Retail"/>
    <s v="STKANSON"/>
    <n v="52"/>
    <n v="66"/>
    <n v="14"/>
  </r>
  <r>
    <x v="95"/>
    <x v="502"/>
    <x v="3"/>
    <x v="1777"/>
    <n v="1.0876530285324699E-4"/>
    <n v="24"/>
    <n v="10.120000000000001"/>
    <n v="13.879999999999999"/>
    <n v="5.5519999999999996"/>
    <n v="8.3279999999999994"/>
    <x v="524"/>
    <n v="0.82292490118577066"/>
    <x v="139"/>
    <n v="0.57833333333333325"/>
    <n v="0.72910662824207506"/>
    <n v="0.42166666666666669"/>
    <n v="2.2121118951380587E-4"/>
    <x v="5"/>
    <x v="3"/>
    <s v="Retail"/>
    <s v="STKEVON"/>
    <n v="52"/>
    <n v="66"/>
    <n v="14"/>
  </r>
  <r>
    <x v="95"/>
    <x v="918"/>
    <x v="2"/>
    <x v="1778"/>
    <n v="4.5318876188852914E-4"/>
    <n v="100"/>
    <n v="40"/>
    <n v="60"/>
    <n v="24"/>
    <n v="36"/>
    <x v="2"/>
    <n v="0.9"/>
    <x v="4"/>
    <n v="0.6"/>
    <n v="0.66666666666666663"/>
    <n v="0.4"/>
    <n v="9.5624433507408889E-4"/>
    <x v="6"/>
    <x v="2"/>
    <s v="Retail"/>
    <s v="STKEVON"/>
    <n v="52"/>
    <n v="66"/>
    <n v="14"/>
  </r>
  <r>
    <x v="95"/>
    <x v="393"/>
    <x v="5"/>
    <x v="1779"/>
    <n v="8.1573977139935249E-4"/>
    <n v="180"/>
    <n v="105"/>
    <n v="75"/>
    <n v="30"/>
    <n v="45"/>
    <x v="114"/>
    <n v="0.42857142857142855"/>
    <x v="122"/>
    <n v="0.41666666666666669"/>
    <n v="1.4"/>
    <n v="0.58333333333333337"/>
    <n v="1.195305418842611E-3"/>
    <x v="1"/>
    <x v="5"/>
    <s v="Retail"/>
    <s v="STKANSON"/>
    <n v="52"/>
    <n v="66"/>
    <n v="14"/>
  </r>
  <r>
    <x v="95"/>
    <x v="919"/>
    <x v="5"/>
    <x v="1780"/>
    <n v="2.2659438094426456E-3"/>
    <n v="500"/>
    <n v="200"/>
    <n v="300"/>
    <n v="120"/>
    <n v="180"/>
    <x v="2"/>
    <n v="0.9"/>
    <x v="368"/>
    <n v="0.6"/>
    <n v="0.66666666666666663"/>
    <n v="0.4"/>
    <n v="4.781221675370444E-3"/>
    <x v="1"/>
    <x v="5"/>
    <s v="Retail"/>
    <s v="STKANSON"/>
    <n v="52"/>
    <n v="66"/>
    <n v="14"/>
  </r>
  <r>
    <x v="95"/>
    <x v="614"/>
    <x v="3"/>
    <x v="1781"/>
    <n v="5.4382651426623503E-4"/>
    <n v="120"/>
    <n v="50"/>
    <n v="70"/>
    <n v="28"/>
    <n v="42"/>
    <x v="189"/>
    <n v="0.84"/>
    <x v="46"/>
    <n v="0.58333333333333337"/>
    <n v="0.7142857142857143"/>
    <n v="0.41666666666666669"/>
    <n v="1.1156183909197704E-3"/>
    <x v="5"/>
    <x v="3"/>
    <s v="Retail"/>
    <s v="STKEVON"/>
    <n v="52"/>
    <n v="66"/>
    <n v="14"/>
  </r>
  <r>
    <x v="95"/>
    <x v="1"/>
    <x v="0"/>
    <x v="1782"/>
    <n v="2.2659438094426456E-5"/>
    <n v="5"/>
    <n v="2"/>
    <n v="3"/>
    <n v="1.2000000000000002"/>
    <n v="1.7999999999999998"/>
    <x v="2"/>
    <n v="0.89999999999999991"/>
    <x v="36"/>
    <n v="0.6"/>
    <n v="0.66666666666666663"/>
    <n v="0.4"/>
    <n v="4.7812216753704445E-5"/>
    <x v="0"/>
    <x v="0"/>
    <s v="Retail"/>
    <s v="STKYOSEF"/>
    <n v="52"/>
    <n v="66"/>
    <n v="14"/>
  </r>
  <r>
    <x v="95"/>
    <x v="920"/>
    <x v="0"/>
    <x v="1783"/>
    <n v="6.7978314283279379E-5"/>
    <n v="15"/>
    <n v="5"/>
    <n v="10"/>
    <n v="4"/>
    <n v="6"/>
    <x v="77"/>
    <n v="1.2"/>
    <x v="50"/>
    <n v="0.66666666666666663"/>
    <n v="0.5"/>
    <n v="0.33333333333333331"/>
    <n v="1.5937405584568148E-4"/>
    <x v="13"/>
    <x v="0"/>
    <s v="Retail"/>
    <s v="STKYOSEF"/>
    <n v="52"/>
    <n v="66"/>
    <n v="14"/>
  </r>
  <r>
    <x v="95"/>
    <x v="303"/>
    <x v="2"/>
    <x v="1784"/>
    <n v="3.1723213332197041E-4"/>
    <n v="70"/>
    <n v="40"/>
    <n v="30"/>
    <n v="12"/>
    <n v="18"/>
    <x v="14"/>
    <n v="0.45"/>
    <x v="53"/>
    <n v="0.42857142857142855"/>
    <n v="1.3333333333333333"/>
    <n v="0.5714285714285714"/>
    <n v="4.7812216753704445E-4"/>
    <x v="3"/>
    <x v="2"/>
    <s v="Retail"/>
    <s v="STKYOSEF"/>
    <n v="52"/>
    <n v="66"/>
    <n v="14"/>
  </r>
  <r>
    <x v="95"/>
    <x v="623"/>
    <x v="3"/>
    <x v="1785"/>
    <n v="1.0423341523436171E-4"/>
    <n v="23"/>
    <n v="10.120000000000001"/>
    <n v="12.879999999999999"/>
    <n v="5.1520000000000001"/>
    <n v="7.7279999999999989"/>
    <x v="517"/>
    <n v="0.76363636363636345"/>
    <x v="364"/>
    <n v="0.55999999999999994"/>
    <n v="0.78571428571428581"/>
    <n v="0.44000000000000006"/>
    <n v="2.0527378392923772E-4"/>
    <x v="5"/>
    <x v="3"/>
    <s v="Retail"/>
    <s v="STKANSON"/>
    <n v="52"/>
    <n v="66"/>
    <n v="14"/>
  </r>
  <r>
    <x v="96"/>
    <x v="502"/>
    <x v="3"/>
    <x v="1786"/>
    <n v="9.516963999659112E-5"/>
    <n v="21"/>
    <n v="18.62"/>
    <n v="2.379999999999999"/>
    <n v="0.95199999999999962"/>
    <n v="1.4279999999999995"/>
    <x v="193"/>
    <n v="7.6691729323308241E-2"/>
    <x v="24"/>
    <n v="0.11333333333333329"/>
    <n v="7.8235294117647092"/>
    <n v="0.88666666666666671"/>
    <n v="3.7931025291272176E-5"/>
    <x v="5"/>
    <x v="3"/>
    <s v="Retail"/>
    <s v="STKANSON"/>
    <n v="54"/>
    <n v="70"/>
    <n v="16"/>
  </r>
  <r>
    <x v="96"/>
    <x v="794"/>
    <x v="5"/>
    <x v="1787"/>
    <n v="9.0637752377705828E-4"/>
    <n v="200"/>
    <n v="123"/>
    <n v="77"/>
    <n v="30.8"/>
    <n v="46.2"/>
    <x v="525"/>
    <n v="0.37560975609756098"/>
    <x v="369"/>
    <n v="0.38500000000000001"/>
    <n v="1.5974025974025974"/>
    <n v="0.61499999999999999"/>
    <n v="1.2271802300117473E-3"/>
    <x v="1"/>
    <x v="5"/>
    <s v="Retail"/>
    <s v="STKANSON"/>
    <n v="54"/>
    <n v="70"/>
    <n v="16"/>
  </r>
  <r>
    <x v="96"/>
    <x v="921"/>
    <x v="2"/>
    <x v="1788"/>
    <n v="4.0786988569967625E-4"/>
    <n v="90"/>
    <n v="38"/>
    <n v="52"/>
    <n v="20.8"/>
    <n v="31.2"/>
    <x v="526"/>
    <n v="0.82105263157894737"/>
    <x v="138"/>
    <n v="0.57777777777777772"/>
    <n v="0.73076923076923073"/>
    <n v="0.42222222222222222"/>
    <n v="8.2874509039754371E-4"/>
    <x v="1"/>
    <x v="2"/>
    <s v="Retail"/>
    <s v="STKANSON"/>
    <n v="54"/>
    <n v="70"/>
    <n v="16"/>
  </r>
  <r>
    <x v="96"/>
    <x v="922"/>
    <x v="5"/>
    <x v="1789"/>
    <n v="4.1240177331856153E-3"/>
    <n v="910"/>
    <n v="770"/>
    <n v="140"/>
    <n v="56"/>
    <n v="84"/>
    <x v="108"/>
    <n v="0.10909090909090909"/>
    <x v="182"/>
    <n v="0.15384615384615385"/>
    <n v="5.5"/>
    <n v="0.84615384615384615"/>
    <n v="2.2312367818395407E-3"/>
    <x v="1"/>
    <x v="5"/>
    <s v="Retail"/>
    <s v="STKANSON"/>
    <n v="54"/>
    <n v="70"/>
    <n v="16"/>
  </r>
  <r>
    <x v="96"/>
    <x v="891"/>
    <x v="0"/>
    <x v="1790"/>
    <n v="3.1723213332197042E-5"/>
    <n v="7"/>
    <n v="3"/>
    <n v="4"/>
    <n v="1.6"/>
    <n v="2.4"/>
    <x v="121"/>
    <n v="0.79999999999999993"/>
    <x v="21"/>
    <n v="0.5714285714285714"/>
    <n v="0.75"/>
    <n v="0.42857142857142855"/>
    <n v="6.3749622338272593E-5"/>
    <x v="13"/>
    <x v="0"/>
    <s v="Retail"/>
    <s v="STKEVON"/>
    <n v="54"/>
    <n v="70"/>
    <n v="16"/>
  </r>
  <r>
    <x v="96"/>
    <x v="923"/>
    <x v="3"/>
    <x v="1791"/>
    <n v="5.4382651426623495E-5"/>
    <n v="12"/>
    <n v="3.5"/>
    <n v="8.5"/>
    <n v="3.4000000000000004"/>
    <n v="5.0999999999999996"/>
    <x v="527"/>
    <n v="1.4571428571428571"/>
    <x v="115"/>
    <n v="0.70833333333333337"/>
    <n v="0.41176470588235292"/>
    <n v="0.29166666666666669"/>
    <n v="1.3546794746882926E-4"/>
    <x v="12"/>
    <x v="3"/>
    <s v="Retail"/>
    <s v="STKEVON"/>
    <n v="54"/>
    <n v="70"/>
    <n v="16"/>
  </r>
  <r>
    <x v="96"/>
    <x v="854"/>
    <x v="3"/>
    <x v="1792"/>
    <n v="1.2689285332878817E-4"/>
    <n v="28"/>
    <n v="9.5"/>
    <n v="18.5"/>
    <n v="7.4"/>
    <n v="11.1"/>
    <x v="528"/>
    <n v="1.1684210526315788"/>
    <x v="370"/>
    <n v="0.6607142857142857"/>
    <n v="0.51351351351351349"/>
    <n v="0.3392857142857143"/>
    <n v="2.9484200331451074E-4"/>
    <x v="9"/>
    <x v="3"/>
    <s v="Retail"/>
    <s v="STKEVON"/>
    <n v="54"/>
    <n v="70"/>
    <n v="16"/>
  </r>
  <r>
    <x v="96"/>
    <x v="924"/>
    <x v="0"/>
    <x v="1793"/>
    <n v="1.1329719047213228E-4"/>
    <n v="25"/>
    <n v="15"/>
    <n v="10"/>
    <n v="4"/>
    <n v="6"/>
    <x v="5"/>
    <n v="0.4"/>
    <x v="50"/>
    <n v="0.4"/>
    <n v="1.5"/>
    <n v="0.6"/>
    <n v="1.5937405584568148E-4"/>
    <x v="13"/>
    <x v="0"/>
    <s v="Retail"/>
    <s v="STKYOSEF"/>
    <n v="54"/>
    <n v="70"/>
    <n v="16"/>
  </r>
  <r>
    <x v="96"/>
    <x v="925"/>
    <x v="5"/>
    <x v="1794"/>
    <n v="1.631479542798705E-3"/>
    <n v="360"/>
    <n v="260"/>
    <n v="100"/>
    <n v="40"/>
    <n v="60"/>
    <x v="529"/>
    <n v="0.23076923076923078"/>
    <x v="33"/>
    <n v="0.27777777777777779"/>
    <n v="2.6"/>
    <n v="0.72222222222222221"/>
    <n v="1.5937405584568148E-3"/>
    <x v="1"/>
    <x v="5"/>
    <s v="Retail"/>
    <s v="STKYOSEF"/>
    <n v="54"/>
    <n v="70"/>
    <n v="16"/>
  </r>
  <r>
    <x v="96"/>
    <x v="926"/>
    <x v="2"/>
    <x v="1795"/>
    <n v="1.8127550475541165E-4"/>
    <n v="40"/>
    <n v="15"/>
    <n v="25"/>
    <n v="10"/>
    <n v="15"/>
    <x v="91"/>
    <n v="1"/>
    <x v="32"/>
    <n v="0.625"/>
    <n v="0.6"/>
    <n v="0.375"/>
    <n v="3.9843513961420371E-4"/>
    <x v="1"/>
    <x v="2"/>
    <s v="Retail"/>
    <s v="STKANSON"/>
    <n v="54"/>
    <n v="70"/>
    <n v="16"/>
  </r>
  <r>
    <x v="96"/>
    <x v="650"/>
    <x v="0"/>
    <x v="1796"/>
    <n v="6.7978314283279379E-5"/>
    <n v="15"/>
    <n v="10"/>
    <n v="5"/>
    <n v="2"/>
    <n v="3"/>
    <x v="73"/>
    <n v="0.3"/>
    <x v="10"/>
    <n v="0.33333333333333331"/>
    <n v="2"/>
    <n v="0.66666666666666663"/>
    <n v="7.9687027922840741E-5"/>
    <x v="1"/>
    <x v="0"/>
    <s v="Retail"/>
    <s v="STKANSON"/>
    <n v="54"/>
    <n v="70"/>
    <n v="16"/>
  </r>
  <r>
    <x v="96"/>
    <x v="396"/>
    <x v="3"/>
    <x v="1797"/>
    <n v="5.2116707617180856E-4"/>
    <n v="115"/>
    <n v="95.78"/>
    <n v="19.22"/>
    <n v="7.6879999999999997"/>
    <n v="11.532"/>
    <x v="530"/>
    <n v="0.12040091877218626"/>
    <x v="371"/>
    <n v="0.16713043478260869"/>
    <n v="4.9833506763787723"/>
    <n v="0.83286956521739131"/>
    <n v="3.0631693533539979E-4"/>
    <x v="5"/>
    <x v="3"/>
    <s v="Retail"/>
    <s v="STKANSON"/>
    <n v="54"/>
    <n v="70"/>
    <n v="16"/>
  </r>
  <r>
    <x v="96"/>
    <x v="920"/>
    <x v="0"/>
    <x v="1798"/>
    <n v="1.3595662856655876E-4"/>
    <n v="30"/>
    <n v="13"/>
    <n v="17"/>
    <n v="6.8000000000000007"/>
    <n v="10.199999999999999"/>
    <x v="248"/>
    <n v="0.7846153846153846"/>
    <x v="62"/>
    <n v="0.56666666666666665"/>
    <n v="0.76470588235294112"/>
    <n v="0.43333333333333335"/>
    <n v="2.7093589493765852E-4"/>
    <x v="13"/>
    <x v="0"/>
    <s v="Retail"/>
    <s v="STKEVON"/>
    <n v="54"/>
    <n v="70"/>
    <n v="16"/>
  </r>
  <r>
    <x v="96"/>
    <x v="927"/>
    <x v="0"/>
    <x v="1799"/>
    <n v="2.2659438094426456E-5"/>
    <n v="5"/>
    <n v="3"/>
    <n v="2"/>
    <n v="0.8"/>
    <n v="1.2"/>
    <x v="5"/>
    <n v="0.39999999999999997"/>
    <x v="66"/>
    <n v="0.4"/>
    <n v="1.5"/>
    <n v="0.6"/>
    <n v="3.1874811169136296E-5"/>
    <x v="13"/>
    <x v="0"/>
    <s v="Retail"/>
    <s v="STKYOSEF"/>
    <n v="54"/>
    <n v="70"/>
    <n v="16"/>
  </r>
  <r>
    <x v="96"/>
    <x v="928"/>
    <x v="0"/>
    <x v="1800"/>
    <n v="5.8914539045508787E-4"/>
    <n v="130"/>
    <n v="83"/>
    <n v="47"/>
    <n v="18.8"/>
    <n v="28.2"/>
    <x v="531"/>
    <n v="0.33975903614457831"/>
    <x v="103"/>
    <n v="0.36153846153846153"/>
    <n v="1.7659574468085106"/>
    <n v="0.63846153846153841"/>
    <n v="7.4905806247470297E-4"/>
    <x v="0"/>
    <x v="0"/>
    <s v="Retail"/>
    <s v="STKYOSEF"/>
    <n v="54"/>
    <n v="70"/>
    <n v="16"/>
  </r>
  <r>
    <x v="96"/>
    <x v="929"/>
    <x v="0"/>
    <x v="1801"/>
    <n v="4.5318876188852913E-5"/>
    <n v="10"/>
    <n v="3"/>
    <n v="7"/>
    <n v="2.8000000000000003"/>
    <n v="4.1999999999999993"/>
    <x v="12"/>
    <n v="1.3999999999999997"/>
    <x v="12"/>
    <n v="0.7"/>
    <n v="0.42857142857142855"/>
    <n v="0.3"/>
    <n v="1.1156183909197704E-4"/>
    <x v="13"/>
    <x v="0"/>
    <s v="Retail"/>
    <s v="STKEVON"/>
    <n v="54"/>
    <n v="70"/>
    <n v="16"/>
  </r>
  <r>
    <x v="96"/>
    <x v="930"/>
    <x v="2"/>
    <x v="1802"/>
    <n v="3.8521044760524977E-4"/>
    <n v="85"/>
    <n v="35"/>
    <n v="50"/>
    <n v="20"/>
    <n v="30"/>
    <x v="395"/>
    <n v="0.8571428571428571"/>
    <x v="9"/>
    <n v="0.58823529411764708"/>
    <n v="0.7"/>
    <n v="0.41176470588235292"/>
    <n v="7.9687027922840741E-4"/>
    <x v="3"/>
    <x v="2"/>
    <s v="Retail"/>
    <s v="STKYOSEF"/>
    <n v="54"/>
    <n v="70"/>
    <n v="16"/>
  </r>
  <r>
    <x v="96"/>
    <x v="616"/>
    <x v="3"/>
    <x v="1803"/>
    <n v="2.0846683046872342E-4"/>
    <n v="46"/>
    <n v="38.85"/>
    <n v="7.1499999999999986"/>
    <n v="2.8599999999999994"/>
    <n v="4.2899999999999991"/>
    <x v="157"/>
    <n v="0.1104247104247104"/>
    <x v="136"/>
    <n v="0.15543478260869562"/>
    <n v="5.4335664335664351"/>
    <n v="0.84456521739130441"/>
    <n v="1.1395244992966224E-4"/>
    <x v="4"/>
    <x v="3"/>
    <s v="Retail"/>
    <s v="STKANSON"/>
    <n v="54"/>
    <n v="70"/>
    <n v="16"/>
  </r>
  <r>
    <x v="96"/>
    <x v="750"/>
    <x v="3"/>
    <x v="1804"/>
    <n v="2.8550891998977335E-4"/>
    <n v="63"/>
    <n v="47.52"/>
    <n v="15.479999999999997"/>
    <n v="6.1919999999999993"/>
    <n v="9.2879999999999967"/>
    <x v="50"/>
    <n v="0.19545454545454538"/>
    <x v="49"/>
    <n v="0.24571428571428566"/>
    <n v="3.0697674418604661"/>
    <n v="0.75428571428571434"/>
    <n v="2.4671103844911487E-4"/>
    <x v="5"/>
    <x v="3"/>
    <s v="Retail"/>
    <s v="STKANSON"/>
    <n v="54"/>
    <n v="70"/>
    <n v="16"/>
  </r>
  <r>
    <x v="97"/>
    <x v="60"/>
    <x v="0"/>
    <x v="1805"/>
    <n v="8.1573977139935249E-5"/>
    <n v="18"/>
    <n v="5"/>
    <n v="13"/>
    <n v="5.2"/>
    <n v="7.8"/>
    <x v="65"/>
    <n v="1.56"/>
    <x v="61"/>
    <n v="0.72222222222222221"/>
    <n v="0.38461538461538464"/>
    <n v="0.27777777777777779"/>
    <n v="2.0718627259938593E-4"/>
    <x v="0"/>
    <x v="0"/>
    <s v="Retail"/>
    <s v="STKEVON"/>
    <n v="64"/>
    <n v="75"/>
    <n v="11"/>
  </r>
  <r>
    <x v="97"/>
    <x v="547"/>
    <x v="3"/>
    <x v="1806"/>
    <n v="2.2659438094426456E-5"/>
    <n v="5"/>
    <n v="0"/>
    <n v="5"/>
    <n v="2"/>
    <n v="3"/>
    <x v="3"/>
    <e v="#DIV/0!"/>
    <x v="10"/>
    <n v="1"/>
    <n v="0"/>
    <n v="0"/>
    <n v="7.9687027922840741E-5"/>
    <x v="2"/>
    <x v="3"/>
    <s v="Retail"/>
    <s v="STKYOSEF"/>
    <n v="64"/>
    <n v="75"/>
    <n v="11"/>
  </r>
  <r>
    <x v="97"/>
    <x v="779"/>
    <x v="0"/>
    <x v="1807"/>
    <n v="4.5318876188852913E-5"/>
    <n v="10"/>
    <n v="3"/>
    <n v="7"/>
    <n v="2.8000000000000003"/>
    <n v="4.1999999999999993"/>
    <x v="12"/>
    <n v="1.3999999999999997"/>
    <x v="12"/>
    <n v="0.7"/>
    <n v="0.42857142857142855"/>
    <n v="0.3"/>
    <n v="1.1156183909197704E-4"/>
    <x v="0"/>
    <x v="0"/>
    <s v="Retail"/>
    <s v="STKEVON"/>
    <n v="64"/>
    <n v="75"/>
    <n v="11"/>
  </r>
  <r>
    <x v="97"/>
    <x v="0"/>
    <x v="0"/>
    <x v="1808"/>
    <n v="4.5318876188852913E-5"/>
    <n v="10"/>
    <n v="3.5"/>
    <n v="6.5"/>
    <n v="2.6"/>
    <n v="3.9"/>
    <x v="244"/>
    <n v="1.1142857142857143"/>
    <x v="372"/>
    <n v="0.65"/>
    <n v="0.53846153846153844"/>
    <n v="0.35"/>
    <n v="1.0359313629969296E-4"/>
    <x v="23"/>
    <x v="0"/>
    <s v="Retail"/>
    <s v="STKYOSEF"/>
    <n v="64"/>
    <n v="75"/>
    <n v="11"/>
  </r>
  <r>
    <x v="97"/>
    <x v="931"/>
    <x v="0"/>
    <x v="1809"/>
    <n v="4.5318876188852913E-5"/>
    <n v="10"/>
    <n v="3"/>
    <n v="7"/>
    <n v="2.8000000000000003"/>
    <n v="4.1999999999999993"/>
    <x v="12"/>
    <n v="1.3999999999999997"/>
    <x v="12"/>
    <n v="0.7"/>
    <n v="0.42857142857142855"/>
    <n v="0.3"/>
    <n v="1.1156183909197704E-4"/>
    <x v="0"/>
    <x v="0"/>
    <s v="Retail"/>
    <s v="STKANSON"/>
    <n v="64"/>
    <n v="75"/>
    <n v="11"/>
  </r>
  <r>
    <x v="97"/>
    <x v="932"/>
    <x v="3"/>
    <x v="1810"/>
    <n v="6.2540049140617023E-4"/>
    <n v="138"/>
    <n v="62.900000000000006"/>
    <n v="75.099999999999994"/>
    <n v="30.04"/>
    <n v="45.059999999999995"/>
    <x v="532"/>
    <n v="0.71637519872813982"/>
    <x v="373"/>
    <n v="0.54420289855072457"/>
    <n v="0.83754993342210404"/>
    <n v="0.45579710144927538"/>
    <n v="1.1968991594010678E-3"/>
    <x v="9"/>
    <x v="3"/>
    <s v="Retail"/>
    <s v="STKYOSEF"/>
    <n v="64"/>
    <n v="75"/>
    <n v="11"/>
  </r>
  <r>
    <x v="97"/>
    <x v="764"/>
    <x v="3"/>
    <x v="1811"/>
    <n v="4.9850763807738209E-4"/>
    <n v="110"/>
    <n v="32"/>
    <n v="78"/>
    <n v="31.200000000000003"/>
    <n v="46.8"/>
    <x v="533"/>
    <n v="1.4624999999999999"/>
    <x v="341"/>
    <n v="0.70909090909090911"/>
    <n v="0.41025641025641024"/>
    <n v="0.29090909090909089"/>
    <n v="1.2431176355963156E-3"/>
    <x v="9"/>
    <x v="3"/>
    <s v="Retail"/>
    <s v="STKANSON"/>
    <n v="64"/>
    <n v="75"/>
    <n v="11"/>
  </r>
  <r>
    <x v="97"/>
    <x v="799"/>
    <x v="3"/>
    <x v="1812"/>
    <n v="3.625510095108233E-4"/>
    <n v="80"/>
    <n v="18.370000000000005"/>
    <n v="61.629999999999995"/>
    <n v="24.652000000000001"/>
    <n v="36.977999999999994"/>
    <x v="534"/>
    <n v="2.0129559063690792"/>
    <x v="374"/>
    <n v="0.77037499999999992"/>
    <n v="0.29806912218075621"/>
    <n v="0.22962500000000005"/>
    <n v="9.8222230617693498E-4"/>
    <x v="12"/>
    <x v="3"/>
    <s v="Retail"/>
    <s v="STKANSON"/>
    <n v="64"/>
    <n v="75"/>
    <n v="11"/>
  </r>
  <r>
    <x v="97"/>
    <x v="933"/>
    <x v="2"/>
    <x v="1813"/>
    <n v="1.8127550475541165E-4"/>
    <n v="40"/>
    <n v="0"/>
    <n v="40"/>
    <n v="16"/>
    <n v="24"/>
    <x v="3"/>
    <e v="#DIV/0!"/>
    <x v="72"/>
    <n v="1"/>
    <n v="0"/>
    <n v="0"/>
    <n v="6.3749622338272593E-4"/>
    <x v="2"/>
    <x v="2"/>
    <s v="Retail"/>
    <s v="STKANSON"/>
    <n v="64"/>
    <n v="75"/>
    <n v="11"/>
  </r>
  <r>
    <x v="97"/>
    <x v="437"/>
    <x v="3"/>
    <x v="1814"/>
    <n v="2.4925381903869104E-4"/>
    <n v="55"/>
    <n v="46.25"/>
    <n v="8.75"/>
    <n v="3.5"/>
    <n v="5.25"/>
    <x v="39"/>
    <n v="0.11351351351351352"/>
    <x v="86"/>
    <n v="0.15909090909090909"/>
    <n v="5.2857142857142856"/>
    <n v="0.84090909090909094"/>
    <n v="1.394522988649713E-4"/>
    <x v="4"/>
    <x v="3"/>
    <s v="Retail"/>
    <s v="STKANSON"/>
    <n v="64"/>
    <n v="75"/>
    <n v="11"/>
  </r>
  <r>
    <x v="97"/>
    <x v="518"/>
    <x v="1"/>
    <x v="1815"/>
    <n v="2.2659438094426456E-5"/>
    <n v="5"/>
    <n v="0"/>
    <n v="5"/>
    <n v="2"/>
    <n v="3"/>
    <x v="3"/>
    <e v="#DIV/0!"/>
    <x v="10"/>
    <n v="1"/>
    <n v="0"/>
    <n v="0"/>
    <n v="7.9687027922840741E-5"/>
    <x v="2"/>
    <x v="1"/>
    <s v="Retail"/>
    <s v="STKEVON"/>
    <n v="64"/>
    <n v="75"/>
    <n v="11"/>
  </r>
  <r>
    <x v="97"/>
    <x v="750"/>
    <x v="3"/>
    <x v="1816"/>
    <n v="2.4925381903869104E-4"/>
    <n v="55"/>
    <n v="47.52"/>
    <n v="7.4799999999999969"/>
    <n v="2.9919999999999991"/>
    <n v="4.4879999999999978"/>
    <x v="307"/>
    <n v="9.4444444444444386E-2"/>
    <x v="210"/>
    <n v="0.13599999999999995"/>
    <n v="6.3529411764705914"/>
    <n v="0.8640000000000001"/>
    <n v="1.1921179377256969E-4"/>
    <x v="5"/>
    <x v="3"/>
    <s v="Retail"/>
    <s v="STKEVON"/>
    <n v="64"/>
    <n v="75"/>
    <n v="11"/>
  </r>
  <r>
    <x v="97"/>
    <x v="691"/>
    <x v="4"/>
    <x v="1817"/>
    <n v="4.3959309903187326E-3"/>
    <n v="970"/>
    <n v="849"/>
    <n v="121"/>
    <n v="48.400000000000006"/>
    <n v="72.599999999999994"/>
    <x v="535"/>
    <n v="8.5512367491166072E-2"/>
    <x v="201"/>
    <n v="0.12474226804123711"/>
    <n v="7.0165289256198351"/>
    <n v="0.87525773195876289"/>
    <n v="1.9284260757327458E-3"/>
    <x v="1"/>
    <x v="4"/>
    <s v="Retail"/>
    <s v="STKYOSEF"/>
    <n v="64"/>
    <n v="75"/>
    <n v="11"/>
  </r>
  <r>
    <x v="97"/>
    <x v="934"/>
    <x v="0"/>
    <x v="1818"/>
    <n v="9.0637752377705825E-5"/>
    <n v="20"/>
    <n v="5"/>
    <n v="15"/>
    <n v="6"/>
    <n v="9"/>
    <x v="64"/>
    <n v="1.8"/>
    <x v="11"/>
    <n v="0.75"/>
    <n v="0.33333333333333331"/>
    <n v="0.25"/>
    <n v="2.3906108376852222E-4"/>
    <x v="0"/>
    <x v="0"/>
    <s v="Retail"/>
    <s v="STKANSON"/>
    <n v="64"/>
    <n v="75"/>
    <n v="11"/>
  </r>
  <r>
    <x v="97"/>
    <x v="935"/>
    <x v="2"/>
    <x v="1819"/>
    <n v="4.0786988569967625E-4"/>
    <n v="90"/>
    <n v="35"/>
    <n v="55"/>
    <n v="22"/>
    <n v="33"/>
    <x v="214"/>
    <n v="0.94285714285714284"/>
    <x v="178"/>
    <n v="0.61111111111111116"/>
    <n v="0.63636363636363635"/>
    <n v="0.3888888888888889"/>
    <n v="8.7655730715124815E-4"/>
    <x v="3"/>
    <x v="2"/>
    <s v="Retail"/>
    <s v="STKANSON"/>
    <n v="64"/>
    <n v="75"/>
    <n v="11"/>
  </r>
  <r>
    <x v="97"/>
    <x v="936"/>
    <x v="2"/>
    <x v="1820"/>
    <n v="3.625510095108233E-4"/>
    <n v="80"/>
    <n v="40"/>
    <n v="40"/>
    <n v="16"/>
    <n v="24"/>
    <x v="57"/>
    <n v="0.6"/>
    <x v="72"/>
    <n v="0.5"/>
    <n v="1"/>
    <n v="0.5"/>
    <n v="6.3749622338272593E-4"/>
    <x v="15"/>
    <x v="2"/>
    <s v="Retail"/>
    <s v="STKANSON"/>
    <n v="64"/>
    <n v="75"/>
    <n v="11"/>
  </r>
  <r>
    <x v="97"/>
    <x v="937"/>
    <x v="2"/>
    <x v="1821"/>
    <n v="3.1723213332197041E-4"/>
    <n v="70"/>
    <n v="20"/>
    <n v="50"/>
    <n v="20"/>
    <n v="30"/>
    <x v="10"/>
    <n v="1.5"/>
    <x v="9"/>
    <n v="0.7142857142857143"/>
    <n v="0.4"/>
    <n v="0.2857142857142857"/>
    <n v="7.9687027922840741E-4"/>
    <x v="6"/>
    <x v="2"/>
    <s v="Retail"/>
    <s v="STKANSON"/>
    <n v="64"/>
    <n v="75"/>
    <n v="11"/>
  </r>
  <r>
    <x v="97"/>
    <x v="938"/>
    <x v="3"/>
    <x v="1822"/>
    <n v="9.5169639996591122E-4"/>
    <n v="210"/>
    <n v="188"/>
    <n v="22"/>
    <n v="8.8000000000000007"/>
    <n v="13.2"/>
    <x v="536"/>
    <n v="7.0212765957446799E-2"/>
    <x v="128"/>
    <n v="0.10476190476190476"/>
    <n v="8.545454545454545"/>
    <n v="0.89523809523809528"/>
    <n v="3.5062292286049926E-4"/>
    <x v="11"/>
    <x v="3"/>
    <s v="Retail"/>
    <s v="STKANSON"/>
    <n v="64"/>
    <n v="75"/>
    <n v="11"/>
  </r>
  <r>
    <x v="97"/>
    <x v="939"/>
    <x v="3"/>
    <x v="1823"/>
    <n v="6.3446426664394082E-4"/>
    <n v="140"/>
    <n v="116.91"/>
    <n v="23.090000000000003"/>
    <n v="9.2360000000000024"/>
    <n v="13.854000000000001"/>
    <x v="537"/>
    <n v="0.11850141134205801"/>
    <x v="375"/>
    <n v="0.16492857142857145"/>
    <n v="5.0632308358596783"/>
    <n v="0.83507142857142858"/>
    <n v="3.6799469494767857E-4"/>
    <x v="12"/>
    <x v="3"/>
    <s v="Retail"/>
    <s v="STKYOSEF"/>
    <n v="64"/>
    <n v="75"/>
    <n v="11"/>
  </r>
  <r>
    <x v="97"/>
    <x v="940"/>
    <x v="0"/>
    <x v="1824"/>
    <n v="5.8914539045508787E-4"/>
    <n v="130"/>
    <n v="120"/>
    <n v="10"/>
    <n v="4"/>
    <n v="6"/>
    <x v="213"/>
    <n v="0.05"/>
    <x v="50"/>
    <n v="7.6923076923076927E-2"/>
    <n v="12"/>
    <n v="0.92307692307692313"/>
    <n v="1.5937405584568148E-4"/>
    <x v="1"/>
    <x v="0"/>
    <s v="Retail"/>
    <s v="STKYOSEF"/>
    <n v="64"/>
    <n v="75"/>
    <n v="11"/>
  </r>
  <r>
    <x v="97"/>
    <x v="1"/>
    <x v="0"/>
    <x v="1825"/>
    <n v="4.5318876188852913E-5"/>
    <n v="10"/>
    <n v="2"/>
    <n v="8"/>
    <n v="3.2"/>
    <n v="4.8"/>
    <x v="0"/>
    <n v="2.4"/>
    <x v="48"/>
    <n v="0.8"/>
    <n v="0.25"/>
    <n v="0.2"/>
    <n v="1.2749924467654519E-4"/>
    <x v="0"/>
    <x v="0"/>
    <s v="Retail"/>
    <s v="STKANSON"/>
    <n v="64"/>
    <n v="75"/>
    <n v="11"/>
  </r>
  <r>
    <x v="97"/>
    <x v="765"/>
    <x v="3"/>
    <x v="1826"/>
    <n v="9.9701527615476414E-5"/>
    <n v="22"/>
    <n v="18.8"/>
    <n v="3.1999999999999993"/>
    <n v="1.2799999999999998"/>
    <n v="1.9199999999999995"/>
    <x v="435"/>
    <n v="0.10212765957446805"/>
    <x v="268"/>
    <n v="0.14545454545454542"/>
    <n v="5.8750000000000018"/>
    <n v="0.85454545454545461"/>
    <n v="5.0999697870618062E-5"/>
    <x v="9"/>
    <x v="3"/>
    <s v="Retail"/>
    <s v="STKYOSEF"/>
    <n v="64"/>
    <n v="75"/>
    <n v="11"/>
  </r>
  <r>
    <x v="97"/>
    <x v="941"/>
    <x v="3"/>
    <x v="1827"/>
    <n v="7.4776145711607307E-4"/>
    <n v="165"/>
    <n v="145.13999999999999"/>
    <n v="19.860000000000014"/>
    <n v="7.9440000000000062"/>
    <n v="11.916000000000007"/>
    <x v="538"/>
    <n v="8.2100041339396509E-2"/>
    <x v="376"/>
    <n v="0.12036363636363645"/>
    <n v="7.3081570996978797"/>
    <n v="0.87963636363636355"/>
    <n v="3.1651687490952366E-4"/>
    <x v="5"/>
    <x v="3"/>
    <s v="Retail"/>
    <s v="STKANSON"/>
    <n v="64"/>
    <n v="75"/>
    <n v="11"/>
  </r>
  <r>
    <x v="97"/>
    <x v="345"/>
    <x v="3"/>
    <x v="1828"/>
    <n v="1.586160666609852E-4"/>
    <n v="35"/>
    <n v="33.270000000000003"/>
    <n v="1.7299999999999969"/>
    <n v="0.69199999999999884"/>
    <n v="1.037999999999998"/>
    <x v="539"/>
    <n v="3.1199278629395789E-2"/>
    <x v="377"/>
    <n v="4.9428571428571343E-2"/>
    <n v="19.231213872832406"/>
    <n v="0.95057142857142862"/>
    <n v="2.7571711661302846E-5"/>
    <x v="5"/>
    <x v="3"/>
    <s v="Retail"/>
    <s v="STKANSON"/>
    <n v="64"/>
    <n v="75"/>
    <n v="11"/>
  </r>
  <r>
    <x v="97"/>
    <x v="544"/>
    <x v="3"/>
    <x v="1829"/>
    <n v="3.8521044760524977E-4"/>
    <n v="85"/>
    <n v="75.61"/>
    <n v="9.39"/>
    <n v="3.7560000000000002"/>
    <n v="5.6340000000000003"/>
    <x v="540"/>
    <n v="7.4513953180796191E-2"/>
    <x v="378"/>
    <n v="0.11047058823529413"/>
    <n v="8.052183173588924"/>
    <n v="0.8895294117647059"/>
    <n v="1.4965223843909492E-4"/>
    <x v="5"/>
    <x v="3"/>
    <s v="Retail"/>
    <s v="STKANSON"/>
    <n v="64"/>
    <n v="75"/>
    <n v="11"/>
  </r>
  <r>
    <x v="97"/>
    <x v="860"/>
    <x v="3"/>
    <x v="1830"/>
    <n v="9.516963999659112E-5"/>
    <n v="21"/>
    <n v="18.5"/>
    <n v="2.5"/>
    <n v="1"/>
    <n v="1.5"/>
    <x v="388"/>
    <n v="8.1081081081081086E-2"/>
    <x v="97"/>
    <n v="0.11904761904761904"/>
    <n v="7.4"/>
    <n v="0.88095238095238093"/>
    <n v="3.9843513961420371E-5"/>
    <x v="4"/>
    <x v="3"/>
    <s v="Retail"/>
    <s v="STKANSON"/>
    <n v="64"/>
    <n v="75"/>
    <n v="11"/>
  </r>
  <r>
    <x v="97"/>
    <x v="691"/>
    <x v="5"/>
    <x v="1831"/>
    <n v="2.9457269522754396E-3"/>
    <n v="650"/>
    <n v="433"/>
    <n v="217"/>
    <n v="86.800000000000011"/>
    <n v="130.19999999999999"/>
    <x v="541"/>
    <n v="0.30069284064665125"/>
    <x v="379"/>
    <n v="0.33384615384615385"/>
    <n v="1.9953917050691243"/>
    <n v="0.66615384615384621"/>
    <n v="3.4584170118512883E-3"/>
    <x v="1"/>
    <x v="5"/>
    <s v="Retail"/>
    <s v="STKEVON"/>
    <n v="64"/>
    <n v="75"/>
    <n v="11"/>
  </r>
  <r>
    <x v="97"/>
    <x v="544"/>
    <x v="3"/>
    <x v="1832"/>
    <n v="3.8521044760524977E-4"/>
    <n v="85"/>
    <n v="72.62"/>
    <n v="12.379999999999995"/>
    <n v="4.9519999999999982"/>
    <n v="7.4279999999999973"/>
    <x v="542"/>
    <n v="0.10228587166069948"/>
    <x v="380"/>
    <n v="0.14564705882352935"/>
    <n v="5.8659127625201961"/>
    <n v="0.85435294117647065"/>
    <n v="1.973050811369536E-4"/>
    <x v="5"/>
    <x v="3"/>
    <s v="Retail"/>
    <s v="STKANSON"/>
    <n v="64"/>
    <n v="75"/>
    <n v="11"/>
  </r>
  <r>
    <x v="97"/>
    <x v="453"/>
    <x v="3"/>
    <x v="1833"/>
    <n v="4.9850763807738207E-5"/>
    <n v="11"/>
    <n v="9.27"/>
    <n v="1.7300000000000004"/>
    <n v="0.69200000000000017"/>
    <n v="1.0380000000000003"/>
    <x v="543"/>
    <n v="0.11197411003236249"/>
    <x v="381"/>
    <n v="0.15727272727272731"/>
    <n v="5.3583815028901718"/>
    <n v="0.84272727272727266"/>
    <n v="2.7571711661302904E-5"/>
    <x v="5"/>
    <x v="3"/>
    <s v="Retail"/>
    <s v="STKANSON"/>
    <n v="64"/>
    <n v="75"/>
    <n v="11"/>
  </r>
  <r>
    <x v="97"/>
    <x v="881"/>
    <x v="3"/>
    <x v="1834"/>
    <n v="7.7042089521049955E-5"/>
    <n v="17"/>
    <n v="3.66"/>
    <n v="13.34"/>
    <n v="5.3360000000000003"/>
    <n v="8.0039999999999996"/>
    <x v="544"/>
    <n v="2.1868852459016392"/>
    <x v="180"/>
    <n v="0.78470588235294114"/>
    <n v="0.27436281859070466"/>
    <n v="0.21529411764705883"/>
    <n v="2.126049904981391E-4"/>
    <x v="12"/>
    <x v="3"/>
    <s v="Retail"/>
    <s v="STKANSON"/>
    <n v="64"/>
    <n v="75"/>
    <n v="11"/>
  </r>
  <r>
    <x v="97"/>
    <x v="544"/>
    <x v="3"/>
    <x v="1835"/>
    <n v="3.8521044760524977E-4"/>
    <n v="85"/>
    <n v="72.62"/>
    <n v="12.379999999999995"/>
    <n v="4.9519999999999982"/>
    <n v="7.4279999999999973"/>
    <x v="542"/>
    <n v="0.10228587166069948"/>
    <x v="380"/>
    <n v="0.14564705882352935"/>
    <n v="5.8659127625201961"/>
    <n v="0.85435294117647065"/>
    <n v="1.973050811369536E-4"/>
    <x v="5"/>
    <x v="3"/>
    <s v="Retail"/>
    <s v="STKEVON"/>
    <n v="64"/>
    <n v="75"/>
    <n v="11"/>
  </r>
  <r>
    <x v="97"/>
    <x v="614"/>
    <x v="3"/>
    <x v="1836"/>
    <n v="5.4382651426623503E-4"/>
    <n v="120"/>
    <n v="50"/>
    <n v="70"/>
    <n v="28"/>
    <n v="42"/>
    <x v="189"/>
    <n v="0.84"/>
    <x v="46"/>
    <n v="0.58333333333333337"/>
    <n v="0.7142857142857143"/>
    <n v="0.41666666666666669"/>
    <n v="1.1156183909197704E-3"/>
    <x v="5"/>
    <x v="3"/>
    <s v="Retail"/>
    <s v="STKANSON"/>
    <n v="64"/>
    <n v="75"/>
    <n v="11"/>
  </r>
  <r>
    <x v="97"/>
    <x v="885"/>
    <x v="0"/>
    <x v="1837"/>
    <n v="3.625510095108233E-5"/>
    <n v="8"/>
    <n v="3"/>
    <n v="5"/>
    <n v="2"/>
    <n v="3"/>
    <x v="91"/>
    <n v="1"/>
    <x v="10"/>
    <n v="0.625"/>
    <n v="0.6"/>
    <n v="0.375"/>
    <n v="7.9687027922840741E-5"/>
    <x v="0"/>
    <x v="0"/>
    <s v="Retail"/>
    <s v="STKANSON"/>
    <n v="64"/>
    <n v="75"/>
    <n v="11"/>
  </r>
  <r>
    <x v="97"/>
    <x v="942"/>
    <x v="0"/>
    <x v="1838"/>
    <n v="1.1329719047213228E-4"/>
    <n v="25"/>
    <n v="8"/>
    <n v="17"/>
    <n v="6.8000000000000007"/>
    <n v="10.199999999999999"/>
    <x v="66"/>
    <n v="1.2749999999999999"/>
    <x v="62"/>
    <n v="0.68"/>
    <n v="0.47058823529411764"/>
    <n v="0.32"/>
    <n v="2.7093589493765852E-4"/>
    <x v="13"/>
    <x v="0"/>
    <s v="Retail"/>
    <s v="STKYOSEF"/>
    <n v="64"/>
    <n v="75"/>
    <n v="11"/>
  </r>
  <r>
    <x v="97"/>
    <x v="891"/>
    <x v="0"/>
    <x v="1839"/>
    <n v="4.5318876188852913E-5"/>
    <n v="10"/>
    <n v="3"/>
    <n v="7"/>
    <n v="2.8000000000000003"/>
    <n v="4.1999999999999993"/>
    <x v="12"/>
    <n v="1.3999999999999997"/>
    <x v="12"/>
    <n v="0.7"/>
    <n v="0.42857142857142855"/>
    <n v="0.3"/>
    <n v="1.1156183909197704E-4"/>
    <x v="13"/>
    <x v="0"/>
    <s v="Retail"/>
    <s v="STKANSON"/>
    <n v="64"/>
    <n v="75"/>
    <n v="11"/>
  </r>
  <r>
    <x v="97"/>
    <x v="518"/>
    <x v="1"/>
    <x v="1840"/>
    <n v="9.0637752377705825E-5"/>
    <n v="20"/>
    <n v="0"/>
    <n v="20"/>
    <n v="8"/>
    <n v="12"/>
    <x v="3"/>
    <e v="#DIV/0!"/>
    <x v="0"/>
    <n v="1"/>
    <n v="0"/>
    <n v="0"/>
    <n v="3.1874811169136296E-4"/>
    <x v="2"/>
    <x v="1"/>
    <s v="Retail"/>
    <s v="STKEVON"/>
    <n v="64"/>
    <n v="75"/>
    <n v="11"/>
  </r>
  <r>
    <x v="97"/>
    <x v="303"/>
    <x v="2"/>
    <x v="1841"/>
    <n v="4.5318876188852914E-4"/>
    <n v="100"/>
    <n v="40"/>
    <n v="60"/>
    <n v="24"/>
    <n v="36"/>
    <x v="2"/>
    <n v="0.9"/>
    <x v="4"/>
    <n v="0.6"/>
    <n v="0.66666666666666663"/>
    <n v="0.4"/>
    <n v="9.5624433507408889E-4"/>
    <x v="3"/>
    <x v="2"/>
    <s v="Retail"/>
    <s v="STKEVON"/>
    <n v="64"/>
    <n v="75"/>
    <n v="11"/>
  </r>
  <r>
    <x v="97"/>
    <x v="943"/>
    <x v="2"/>
    <x v="1842"/>
    <n v="1.8127550475541165E-4"/>
    <n v="40"/>
    <n v="10"/>
    <n v="30"/>
    <n v="12"/>
    <n v="18"/>
    <x v="64"/>
    <n v="1.8"/>
    <x v="53"/>
    <n v="0.75"/>
    <n v="0.33333333333333331"/>
    <n v="0.25"/>
    <n v="4.7812216753704445E-4"/>
    <x v="2"/>
    <x v="2"/>
    <s v="Retail"/>
    <s v="STKYOSEF"/>
    <n v="64"/>
    <n v="75"/>
    <n v="11"/>
  </r>
  <r>
    <x v="97"/>
    <x v="944"/>
    <x v="0"/>
    <x v="1843"/>
    <n v="4.5318876188852913E-5"/>
    <n v="10"/>
    <n v="3"/>
    <n v="7"/>
    <n v="2.8000000000000003"/>
    <n v="4.1999999999999993"/>
    <x v="12"/>
    <n v="1.3999999999999997"/>
    <x v="12"/>
    <n v="0.7"/>
    <n v="0.42857142857142855"/>
    <n v="0.3"/>
    <n v="1.1156183909197704E-4"/>
    <x v="13"/>
    <x v="0"/>
    <s v="Retail"/>
    <s v="STKEVON"/>
    <n v="64"/>
    <n v="75"/>
    <n v="11"/>
  </r>
  <r>
    <x v="98"/>
    <x v="945"/>
    <x v="0"/>
    <x v="1844"/>
    <n v="6.7978314283279379E-5"/>
    <n v="15"/>
    <n v="3"/>
    <n v="12"/>
    <n v="4.8000000000000007"/>
    <n v="7.1999999999999993"/>
    <x v="0"/>
    <n v="2.4"/>
    <x v="14"/>
    <n v="0.8"/>
    <n v="0.25"/>
    <n v="0.2"/>
    <n v="1.9124886701481778E-4"/>
    <x v="10"/>
    <x v="0"/>
    <s v="Retail"/>
    <s v="STKYOSEF"/>
    <n v="66"/>
    <n v="73"/>
    <n v="7"/>
  </r>
  <r>
    <x v="98"/>
    <x v="946"/>
    <x v="0"/>
    <x v="1845"/>
    <n v="4.5318876188852913E-5"/>
    <n v="10"/>
    <n v="3"/>
    <n v="7"/>
    <n v="2.8000000000000003"/>
    <n v="4.1999999999999993"/>
    <x v="12"/>
    <n v="1.3999999999999997"/>
    <x v="12"/>
    <n v="0.7"/>
    <n v="0.42857142857142855"/>
    <n v="0.3"/>
    <n v="1.1156183909197704E-4"/>
    <x v="13"/>
    <x v="0"/>
    <s v="Retail"/>
    <s v="STKEVON"/>
    <n v="66"/>
    <n v="73"/>
    <n v="7"/>
  </r>
  <r>
    <x v="98"/>
    <x v="947"/>
    <x v="5"/>
    <x v="1846"/>
    <n v="4.5318876188852912E-3"/>
    <n v="1000"/>
    <n v="850"/>
    <n v="150"/>
    <n v="60"/>
    <n v="90"/>
    <x v="250"/>
    <n v="0.10588235294117647"/>
    <x v="177"/>
    <n v="0.15"/>
    <n v="5.666666666666667"/>
    <n v="0.85"/>
    <n v="2.390610837685222E-3"/>
    <x v="1"/>
    <x v="5"/>
    <s v="Retail"/>
    <s v="STKEVON"/>
    <n v="66"/>
    <n v="73"/>
    <n v="7"/>
  </r>
  <r>
    <x v="98"/>
    <x v="948"/>
    <x v="5"/>
    <x v="1847"/>
    <n v="4.5318876188852912E-3"/>
    <n v="1000"/>
    <n v="845"/>
    <n v="155"/>
    <n v="62"/>
    <n v="93"/>
    <x v="545"/>
    <n v="0.11005917159763313"/>
    <x v="126"/>
    <n v="0.155"/>
    <n v="5.4516129032258061"/>
    <n v="0.84499999999999997"/>
    <n v="2.4702978656080629E-3"/>
    <x v="1"/>
    <x v="5"/>
    <s v="Retail"/>
    <s v="STKYOSEF"/>
    <n v="66"/>
    <n v="73"/>
    <n v="7"/>
  </r>
  <r>
    <x v="98"/>
    <x v="949"/>
    <x v="5"/>
    <x v="1848"/>
    <n v="4.9850763807738211E-3"/>
    <n v="1100"/>
    <n v="900"/>
    <n v="200"/>
    <n v="80"/>
    <n v="120"/>
    <x v="459"/>
    <n v="0.13333333333333333"/>
    <x v="319"/>
    <n v="0.18181818181818182"/>
    <n v="4.5"/>
    <n v="0.81818181818181823"/>
    <n v="3.1874811169136296E-3"/>
    <x v="1"/>
    <x v="5"/>
    <s v="Retail"/>
    <s v="STKANSON"/>
    <n v="66"/>
    <n v="73"/>
    <n v="7"/>
  </r>
  <r>
    <x v="98"/>
    <x v="950"/>
    <x v="4"/>
    <x v="1849"/>
    <n v="3.8521044760524976E-3"/>
    <n v="850"/>
    <n v="734"/>
    <n v="116"/>
    <n v="46.400000000000006"/>
    <n v="69.599999999999994"/>
    <x v="546"/>
    <n v="9.4822888283378745E-2"/>
    <x v="382"/>
    <n v="0.13647058823529412"/>
    <n v="6.3275862068965516"/>
    <n v="0.86352941176470588"/>
    <n v="1.8487390478099052E-3"/>
    <x v="1"/>
    <x v="4"/>
    <s v="Retail"/>
    <s v="STKYOSEF"/>
    <n v="66"/>
    <n v="73"/>
    <n v="7"/>
  </r>
  <r>
    <x v="98"/>
    <x v="801"/>
    <x v="3"/>
    <x v="1850"/>
    <n v="2.3112626856314986E-4"/>
    <n v="51"/>
    <n v="46.45"/>
    <n v="4.5499999999999972"/>
    <n v="1.819999999999999"/>
    <n v="2.7299999999999982"/>
    <x v="346"/>
    <n v="5.8772874058126978E-2"/>
    <x v="236"/>
    <n v="8.9215686274509751E-2"/>
    <n v="10.208791208791215"/>
    <n v="0.91078431372549029"/>
    <n v="7.2515195409785026E-5"/>
    <x v="5"/>
    <x v="3"/>
    <s v="Retail"/>
    <s v="STKEVON"/>
    <n v="66"/>
    <n v="73"/>
    <n v="7"/>
  </r>
  <r>
    <x v="98"/>
    <x v="518"/>
    <x v="1"/>
    <x v="1851"/>
    <n v="6.7978314283279379E-5"/>
    <n v="15"/>
    <n v="0"/>
    <n v="15"/>
    <n v="6"/>
    <n v="9"/>
    <x v="3"/>
    <e v="#DIV/0!"/>
    <x v="11"/>
    <n v="1"/>
    <n v="0"/>
    <n v="0"/>
    <n v="2.3906108376852222E-4"/>
    <x v="2"/>
    <x v="1"/>
    <s v="Retail"/>
    <s v="STKYOSEF"/>
    <n v="66"/>
    <n v="73"/>
    <n v="7"/>
  </r>
  <r>
    <x v="98"/>
    <x v="665"/>
    <x v="0"/>
    <x v="1852"/>
    <n v="4.5318876188852913E-5"/>
    <n v="10"/>
    <n v="2"/>
    <n v="8"/>
    <n v="3.2"/>
    <n v="4.8"/>
    <x v="0"/>
    <n v="2.4"/>
    <x v="48"/>
    <n v="0.8"/>
    <n v="0.25"/>
    <n v="0.2"/>
    <n v="1.2749924467654519E-4"/>
    <x v="13"/>
    <x v="0"/>
    <s v="Retail"/>
    <s v="STKANSON"/>
    <n v="66"/>
    <n v="73"/>
    <n v="7"/>
  </r>
  <r>
    <x v="98"/>
    <x v="951"/>
    <x v="3"/>
    <x v="1853"/>
    <n v="1.4048851618544403E-4"/>
    <n v="31"/>
    <n v="27.9"/>
    <n v="3.1000000000000014"/>
    <n v="1.2400000000000007"/>
    <n v="1.8600000000000008"/>
    <x v="369"/>
    <n v="6.6666666666666693E-2"/>
    <x v="255"/>
    <n v="0.10000000000000005"/>
    <n v="8.9999999999999947"/>
    <n v="0.89999999999999991"/>
    <n v="4.9405957312161284E-5"/>
    <x v="5"/>
    <x v="3"/>
    <s v="Retail"/>
    <s v="STKEVON"/>
    <n v="66"/>
    <n v="73"/>
    <n v="7"/>
  </r>
  <r>
    <x v="98"/>
    <x v="951"/>
    <x v="3"/>
    <x v="1854"/>
    <n v="1.4048851618544403E-4"/>
    <n v="31"/>
    <n v="27.9"/>
    <n v="3.1000000000000014"/>
    <n v="1.2400000000000007"/>
    <n v="1.8600000000000008"/>
    <x v="369"/>
    <n v="6.6666666666666693E-2"/>
    <x v="255"/>
    <n v="0.10000000000000005"/>
    <n v="8.9999999999999947"/>
    <n v="0.89999999999999991"/>
    <n v="4.9405957312161284E-5"/>
    <x v="5"/>
    <x v="3"/>
    <s v="Retail"/>
    <s v="STKYOSEF"/>
    <n v="66"/>
    <n v="73"/>
    <n v="7"/>
  </r>
  <r>
    <x v="98"/>
    <x v="952"/>
    <x v="3"/>
    <x v="1855"/>
    <n v="8.2933543425600838E-4"/>
    <n v="183"/>
    <n v="168"/>
    <n v="15"/>
    <n v="6"/>
    <n v="9"/>
    <x v="547"/>
    <n v="5.3571428571428568E-2"/>
    <x v="11"/>
    <n v="8.1967213114754092E-2"/>
    <n v="11.2"/>
    <n v="0.91803278688524592"/>
    <n v="2.3906108376852222E-4"/>
    <x v="4"/>
    <x v="3"/>
    <s v="Retail"/>
    <s v="STKYOSEF"/>
    <n v="66"/>
    <n v="73"/>
    <n v="7"/>
  </r>
  <r>
    <x v="98"/>
    <x v="941"/>
    <x v="3"/>
    <x v="1856"/>
    <n v="8.1573977139935249E-4"/>
    <n v="180"/>
    <n v="129.80000000000001"/>
    <n v="50.199999999999989"/>
    <n v="20.079999999999998"/>
    <n v="30.11999999999999"/>
    <x v="548"/>
    <n v="0.23204930662557771"/>
    <x v="383"/>
    <n v="0.27888888888888885"/>
    <n v="2.5856573705179291"/>
    <n v="0.72111111111111115"/>
    <n v="8.0005776034532084E-4"/>
    <x v="5"/>
    <x v="3"/>
    <s v="Retail"/>
    <s v="STKANSON"/>
    <n v="66"/>
    <n v="73"/>
    <n v="7"/>
  </r>
  <r>
    <x v="98"/>
    <x v="953"/>
    <x v="2"/>
    <x v="1857"/>
    <n v="1.8127550475541165E-4"/>
    <n v="40"/>
    <n v="20"/>
    <n v="20"/>
    <n v="8"/>
    <n v="12"/>
    <x v="57"/>
    <n v="0.6"/>
    <x v="0"/>
    <n v="0.5"/>
    <n v="1"/>
    <n v="0.5"/>
    <n v="3.1874811169136296E-4"/>
    <x v="3"/>
    <x v="2"/>
    <s v="Retail"/>
    <s v="STKEVON"/>
    <n v="66"/>
    <n v="73"/>
    <n v="7"/>
  </r>
  <r>
    <x v="98"/>
    <x v="1"/>
    <x v="0"/>
    <x v="1858"/>
    <n v="4.5318876188852913E-5"/>
    <n v="10"/>
    <n v="2"/>
    <n v="8"/>
    <n v="3.2"/>
    <n v="4.8"/>
    <x v="0"/>
    <n v="2.4"/>
    <x v="48"/>
    <n v="0.8"/>
    <n v="0.25"/>
    <n v="0.2"/>
    <n v="1.2749924467654519E-4"/>
    <x v="13"/>
    <x v="0"/>
    <s v="Retail"/>
    <s v="STKYOSEF"/>
    <n v="66"/>
    <n v="73"/>
    <n v="7"/>
  </r>
  <r>
    <x v="98"/>
    <x v="954"/>
    <x v="0"/>
    <x v="1859"/>
    <n v="4.5318876188852913E-5"/>
    <n v="10"/>
    <n v="6"/>
    <n v="4"/>
    <n v="1.6"/>
    <n v="2.4"/>
    <x v="5"/>
    <n v="0.39999999999999997"/>
    <x v="21"/>
    <n v="0.4"/>
    <n v="1.5"/>
    <n v="0.6"/>
    <n v="6.3749622338272593E-5"/>
    <x v="13"/>
    <x v="0"/>
    <s v="Retail"/>
    <s v="STKYOSEF"/>
    <n v="66"/>
    <n v="73"/>
    <n v="7"/>
  </r>
  <r>
    <x v="98"/>
    <x v="779"/>
    <x v="0"/>
    <x v="1860"/>
    <n v="6.7978314283279379E-5"/>
    <n v="15"/>
    <n v="4"/>
    <n v="11"/>
    <n v="4.4000000000000004"/>
    <n v="6.6"/>
    <x v="149"/>
    <n v="1.65"/>
    <x v="130"/>
    <n v="0.73333333333333328"/>
    <n v="0.36363636363636365"/>
    <n v="0.26666666666666666"/>
    <n v="1.7531146143024963E-4"/>
    <x v="13"/>
    <x v="0"/>
    <s v="Retail"/>
    <s v="STKYOSEF"/>
    <n v="66"/>
    <n v="73"/>
    <n v="7"/>
  </r>
  <r>
    <x v="98"/>
    <x v="401"/>
    <x v="3"/>
    <x v="1861"/>
    <n v="6.5259181711948199E-4"/>
    <n v="144"/>
    <n v="132"/>
    <n v="12"/>
    <n v="4.8000000000000007"/>
    <n v="7.1999999999999993"/>
    <x v="183"/>
    <n v="5.4545454545454543E-2"/>
    <x v="14"/>
    <n v="8.3333333333333329E-2"/>
    <n v="11"/>
    <n v="0.91666666666666663"/>
    <n v="1.9124886701481778E-4"/>
    <x v="4"/>
    <x v="3"/>
    <s v="Retail"/>
    <s v="STKYOSEF"/>
    <n v="66"/>
    <n v="73"/>
    <n v="7"/>
  </r>
  <r>
    <x v="98"/>
    <x v="955"/>
    <x v="3"/>
    <x v="1862"/>
    <n v="3.5348723427305277E-4"/>
    <n v="78"/>
    <n v="72"/>
    <n v="6"/>
    <n v="2.4000000000000004"/>
    <n v="3.5999999999999996"/>
    <x v="213"/>
    <n v="4.9999999999999996E-2"/>
    <x v="116"/>
    <n v="7.6923076923076927E-2"/>
    <n v="12"/>
    <n v="0.92307692307692313"/>
    <n v="9.5624433507408889E-5"/>
    <x v="4"/>
    <x v="3"/>
    <s v="Retail"/>
    <s v="STKEVON"/>
    <n v="66"/>
    <n v="73"/>
    <n v="7"/>
  </r>
  <r>
    <x v="98"/>
    <x v="956"/>
    <x v="3"/>
    <x v="1863"/>
    <n v="7.7042089521049955E-5"/>
    <n v="17"/>
    <n v="14.8"/>
    <n v="2.1999999999999993"/>
    <n v="0.87999999999999978"/>
    <n v="1.3199999999999994"/>
    <x v="510"/>
    <n v="8.9189189189189139E-2"/>
    <x v="358"/>
    <n v="0.12941176470588231"/>
    <n v="6.7272727272727302"/>
    <n v="0.87058823529411766"/>
    <n v="3.5062292286049914E-5"/>
    <x v="4"/>
    <x v="3"/>
    <s v="Retail"/>
    <s v="STKYOSEF"/>
    <n v="66"/>
    <n v="73"/>
    <n v="7"/>
  </r>
  <r>
    <x v="98"/>
    <x v="957"/>
    <x v="2"/>
    <x v="1864"/>
    <n v="4.5318876188852914E-4"/>
    <n v="100"/>
    <n v="40"/>
    <n v="60"/>
    <n v="24"/>
    <n v="36"/>
    <x v="2"/>
    <n v="0.9"/>
    <x v="4"/>
    <n v="0.6"/>
    <n v="0.66666666666666663"/>
    <n v="0.4"/>
    <n v="9.5624433507408889E-4"/>
    <x v="2"/>
    <x v="2"/>
    <s v="Retail"/>
    <s v="STKEVON"/>
    <n v="66"/>
    <n v="73"/>
    <n v="7"/>
  </r>
  <r>
    <x v="98"/>
    <x v="958"/>
    <x v="3"/>
    <x v="1865"/>
    <n v="1.4502040380432932E-4"/>
    <n v="32"/>
    <n v="28.2"/>
    <n v="3.8000000000000007"/>
    <n v="1.5200000000000005"/>
    <n v="2.2800000000000002"/>
    <x v="306"/>
    <n v="8.085106382978724E-2"/>
    <x v="209"/>
    <n v="0.11875000000000002"/>
    <n v="7.421052631578946"/>
    <n v="0.88124999999999998"/>
    <n v="6.0562141221358975E-5"/>
    <x v="9"/>
    <x v="3"/>
    <s v="Retail"/>
    <s v="STKYOSEF"/>
    <n v="66"/>
    <n v="73"/>
    <n v="7"/>
  </r>
  <r>
    <x v="98"/>
    <x v="958"/>
    <x v="3"/>
    <x v="1866"/>
    <n v="1.4502040380432932E-4"/>
    <n v="32"/>
    <n v="28.2"/>
    <n v="3.8000000000000007"/>
    <n v="1.5200000000000005"/>
    <n v="2.2800000000000002"/>
    <x v="306"/>
    <n v="8.085106382978724E-2"/>
    <x v="209"/>
    <n v="0.11875000000000002"/>
    <n v="7.421052631578946"/>
    <n v="0.88124999999999998"/>
    <n v="6.0562141221358975E-5"/>
    <x v="9"/>
    <x v="3"/>
    <s v="Retail"/>
    <s v="STKANSON"/>
    <n v="66"/>
    <n v="73"/>
    <n v="7"/>
  </r>
  <r>
    <x v="98"/>
    <x v="544"/>
    <x v="3"/>
    <x v="1867"/>
    <n v="3.8521044760524977E-4"/>
    <n v="85"/>
    <n v="72.569999999999993"/>
    <n v="12.430000000000007"/>
    <n v="4.9720000000000031"/>
    <n v="7.4580000000000037"/>
    <x v="499"/>
    <n v="0.10276973956180246"/>
    <x v="346"/>
    <n v="0.14623529411764713"/>
    <n v="5.8382944489139144"/>
    <n v="0.85376470588235287"/>
    <n v="1.981019514161822E-4"/>
    <x v="5"/>
    <x v="3"/>
    <s v="Retail"/>
    <s v="STKEVON"/>
    <n v="66"/>
    <n v="73"/>
    <n v="7"/>
  </r>
  <r>
    <x v="98"/>
    <x v="761"/>
    <x v="3"/>
    <x v="1868"/>
    <n v="4.5318876188852914E-4"/>
    <n v="100"/>
    <n v="74.460000000000008"/>
    <n v="25.539999999999992"/>
    <n v="10.215999999999998"/>
    <n v="15.323999999999995"/>
    <x v="549"/>
    <n v="0.20580177276389999"/>
    <x v="384"/>
    <n v="0.2553999999999999"/>
    <n v="2.9154267815191868"/>
    <n v="0.74460000000000004"/>
    <n v="4.0704133862987037E-4"/>
    <x v="5"/>
    <x v="3"/>
    <s v="Retail"/>
    <s v="STKYOSEF"/>
    <n v="66"/>
    <n v="73"/>
    <n v="7"/>
  </r>
  <r>
    <x v="98"/>
    <x v="891"/>
    <x v="0"/>
    <x v="1869"/>
    <n v="4.5318876188852913E-5"/>
    <n v="10"/>
    <n v="3"/>
    <n v="7"/>
    <n v="2.8000000000000003"/>
    <n v="4.1999999999999993"/>
    <x v="12"/>
    <n v="1.3999999999999997"/>
    <x v="12"/>
    <n v="0.7"/>
    <n v="0.42857142857142855"/>
    <n v="0.3"/>
    <n v="1.1156183909197704E-4"/>
    <x v="13"/>
    <x v="0"/>
    <s v="Retail"/>
    <s v="STKEVON"/>
    <n v="66"/>
    <n v="73"/>
    <n v="7"/>
  </r>
  <r>
    <x v="98"/>
    <x v="959"/>
    <x v="0"/>
    <x v="1870"/>
    <n v="4.5318876188852913E-5"/>
    <n v="10"/>
    <n v="5"/>
    <n v="5"/>
    <n v="2"/>
    <n v="3"/>
    <x v="57"/>
    <n v="0.6"/>
    <x v="10"/>
    <n v="0.5"/>
    <n v="1"/>
    <n v="0.5"/>
    <n v="7.9687027922840741E-5"/>
    <x v="13"/>
    <x v="0"/>
    <s v="Retail"/>
    <s v="STKYOSEF"/>
    <n v="66"/>
    <n v="73"/>
    <n v="7"/>
  </r>
  <r>
    <x v="98"/>
    <x v="199"/>
    <x v="0"/>
    <x v="1871"/>
    <n v="1.1329719047213228E-4"/>
    <n v="25"/>
    <n v="21"/>
    <n v="4"/>
    <n v="1.6"/>
    <n v="2.4"/>
    <x v="45"/>
    <n v="0.11428571428571428"/>
    <x v="21"/>
    <n v="0.16"/>
    <n v="5.25"/>
    <n v="0.84"/>
    <n v="6.3749622338272593E-5"/>
    <x v="1"/>
    <x v="0"/>
    <s v="Retail"/>
    <s v="STKANSON"/>
    <n v="66"/>
    <n v="73"/>
    <n v="7"/>
  </r>
  <r>
    <x v="99"/>
    <x v="544"/>
    <x v="3"/>
    <x v="1872"/>
    <n v="3.8521044760524977E-4"/>
    <n v="85"/>
    <n v="72.569999999999993"/>
    <n v="12.430000000000007"/>
    <n v="4.9720000000000031"/>
    <n v="7.4580000000000037"/>
    <x v="499"/>
    <n v="0.10276973956180246"/>
    <x v="346"/>
    <n v="0.14623529411764713"/>
    <n v="5.8382944489139144"/>
    <n v="0.85376470588235287"/>
    <n v="1.981019514161822E-4"/>
    <x v="5"/>
    <x v="3"/>
    <s v="Retail"/>
    <s v="STKANSON"/>
    <n v="55"/>
    <n v="75"/>
    <n v="20"/>
  </r>
  <r>
    <x v="99"/>
    <x v="364"/>
    <x v="3"/>
    <x v="1873"/>
    <n v="2.5378570665757634E-4"/>
    <n v="56"/>
    <n v="51"/>
    <n v="5"/>
    <n v="2"/>
    <n v="3"/>
    <x v="220"/>
    <n v="5.8823529411764705E-2"/>
    <x v="10"/>
    <n v="8.9285714285714288E-2"/>
    <n v="10.199999999999999"/>
    <n v="0.9107142857142857"/>
    <n v="7.9687027922840741E-5"/>
    <x v="4"/>
    <x v="3"/>
    <s v="Retail"/>
    <s v="STKANSON"/>
    <n v="55"/>
    <n v="75"/>
    <n v="20"/>
  </r>
  <r>
    <x v="99"/>
    <x v="779"/>
    <x v="0"/>
    <x v="1874"/>
    <n v="4.5318876188852913E-5"/>
    <n v="10"/>
    <n v="2.5"/>
    <n v="7.5"/>
    <n v="3"/>
    <n v="4.5"/>
    <x v="64"/>
    <n v="1.8"/>
    <x v="107"/>
    <n v="0.75"/>
    <n v="0.33333333333333331"/>
    <n v="0.25"/>
    <n v="1.1953054188426111E-4"/>
    <x v="13"/>
    <x v="0"/>
    <s v="Retail"/>
    <s v="STKYOSEF"/>
    <n v="55"/>
    <n v="75"/>
    <n v="20"/>
  </r>
  <r>
    <x v="99"/>
    <x v="616"/>
    <x v="3"/>
    <x v="1875"/>
    <n v="2.0846683046872342E-4"/>
    <n v="46"/>
    <n v="38.85"/>
    <n v="7.1499999999999986"/>
    <n v="2.8599999999999994"/>
    <n v="4.2899999999999991"/>
    <x v="157"/>
    <n v="0.1104247104247104"/>
    <x v="136"/>
    <n v="0.15543478260869562"/>
    <n v="5.4335664335664351"/>
    <n v="0.84456521739130441"/>
    <n v="1.1395244992966224E-4"/>
    <x v="4"/>
    <x v="3"/>
    <s v="Retail"/>
    <s v="STKANSON"/>
    <n v="55"/>
    <n v="75"/>
    <n v="20"/>
  </r>
  <r>
    <x v="99"/>
    <x v="437"/>
    <x v="3"/>
    <x v="1876"/>
    <n v="2.4925381903869104E-4"/>
    <n v="55"/>
    <n v="46.25"/>
    <n v="8.75"/>
    <n v="3.5"/>
    <n v="5.25"/>
    <x v="39"/>
    <n v="0.11351351351351352"/>
    <x v="86"/>
    <n v="0.15909090909090909"/>
    <n v="5.2857142857142856"/>
    <n v="0.84090909090909094"/>
    <n v="1.394522988649713E-4"/>
    <x v="4"/>
    <x v="3"/>
    <s v="Retail"/>
    <s v="STKYOSEF"/>
    <n v="55"/>
    <n v="75"/>
    <n v="20"/>
  </r>
  <r>
    <x v="99"/>
    <x v="960"/>
    <x v="3"/>
    <x v="1877"/>
    <n v="3.8521044760524977E-4"/>
    <n v="85"/>
    <n v="72.569999999999993"/>
    <n v="12.430000000000007"/>
    <n v="4.9720000000000031"/>
    <n v="7.4580000000000037"/>
    <x v="499"/>
    <n v="0.10276973956180246"/>
    <x v="346"/>
    <n v="0.14623529411764713"/>
    <n v="5.8382944489139144"/>
    <n v="0.85376470588235287"/>
    <n v="1.981019514161822E-4"/>
    <x v="5"/>
    <x v="3"/>
    <s v="Retail"/>
    <s v="STKANSON"/>
    <n v="55"/>
    <n v="75"/>
    <n v="20"/>
  </r>
  <r>
    <x v="99"/>
    <x v="500"/>
    <x v="3"/>
    <x v="1878"/>
    <n v="2.4925381903869104E-4"/>
    <n v="55"/>
    <n v="46.25"/>
    <n v="8.75"/>
    <n v="3.5"/>
    <n v="5.25"/>
    <x v="39"/>
    <n v="0.11351351351351352"/>
    <x v="86"/>
    <n v="0.15909090909090909"/>
    <n v="5.2857142857142856"/>
    <n v="0.84090909090909094"/>
    <n v="1.394522988649713E-4"/>
    <x v="4"/>
    <x v="3"/>
    <s v="Retail"/>
    <s v="STKEVON"/>
    <n v="55"/>
    <n v="75"/>
    <n v="20"/>
  </r>
  <r>
    <x v="99"/>
    <x v="401"/>
    <x v="3"/>
    <x v="1879"/>
    <n v="6.5259181711948199E-4"/>
    <n v="144"/>
    <n v="122.10000000000001"/>
    <n v="21.899999999999991"/>
    <n v="8.7599999999999962"/>
    <n v="13.139999999999995"/>
    <x v="171"/>
    <n v="0.10761670761670757"/>
    <x v="148"/>
    <n v="0.15208333333333326"/>
    <n v="5.575342465753427"/>
    <n v="0.84791666666666676"/>
    <n v="3.4902918230204233E-4"/>
    <x v="4"/>
    <x v="3"/>
    <s v="Retail"/>
    <s v="STKYOSEF"/>
    <n v="55"/>
    <n v="75"/>
    <n v="20"/>
  </r>
  <r>
    <x v="99"/>
    <x v="682"/>
    <x v="3"/>
    <x v="1880"/>
    <n v="1.4502040380432932E-4"/>
    <n v="32"/>
    <n v="27.45"/>
    <n v="4.5500000000000007"/>
    <n v="1.8200000000000003"/>
    <n v="2.7300000000000004"/>
    <x v="37"/>
    <n v="9.9453551912568328E-2"/>
    <x v="37"/>
    <n v="0.14218750000000002"/>
    <n v="6.032967032967032"/>
    <n v="0.85781249999999998"/>
    <n v="7.251519540978508E-5"/>
    <x v="7"/>
    <x v="3"/>
    <s v="Retail"/>
    <s v="STKWAN"/>
    <n v="55"/>
    <n v="75"/>
    <n v="20"/>
  </r>
  <r>
    <x v="99"/>
    <x v="961"/>
    <x v="5"/>
    <x v="1881"/>
    <n v="4.9850763807738211E-3"/>
    <n v="1100"/>
    <n v="910"/>
    <n v="190"/>
    <n v="76"/>
    <n v="114"/>
    <x v="550"/>
    <n v="0.12527472527472527"/>
    <x v="385"/>
    <n v="0.17272727272727273"/>
    <n v="4.7894736842105265"/>
    <n v="0.82727272727272727"/>
    <n v="3.0281070610679479E-3"/>
    <x v="1"/>
    <x v="5"/>
    <s v="Retail"/>
    <s v="STKWAN"/>
    <n v="55"/>
    <n v="75"/>
    <n v="20"/>
  </r>
  <r>
    <x v="99"/>
    <x v="911"/>
    <x v="0"/>
    <x v="1882"/>
    <n v="8.1573977139935249E-5"/>
    <n v="18"/>
    <n v="5"/>
    <n v="13"/>
    <n v="5.2"/>
    <n v="7.8"/>
    <x v="65"/>
    <n v="1.56"/>
    <x v="61"/>
    <n v="0.72222222222222221"/>
    <n v="0.38461538461538464"/>
    <n v="0.27777777777777779"/>
    <n v="2.0718627259938593E-4"/>
    <x v="13"/>
    <x v="0"/>
    <s v="Retail"/>
    <s v="STKWAN"/>
    <n v="55"/>
    <n v="75"/>
    <n v="20"/>
  </r>
  <r>
    <x v="99"/>
    <x v="585"/>
    <x v="0"/>
    <x v="1883"/>
    <n v="3.625510095108233E-5"/>
    <n v="8"/>
    <n v="2"/>
    <n v="6"/>
    <n v="2.4000000000000004"/>
    <n v="3.5999999999999996"/>
    <x v="64"/>
    <n v="1.7999999999999998"/>
    <x v="116"/>
    <n v="0.75"/>
    <n v="0.33333333333333331"/>
    <n v="0.25"/>
    <n v="9.5624433507408889E-5"/>
    <x v="13"/>
    <x v="0"/>
    <s v="Retail"/>
    <s v="STKEVON"/>
    <n v="55"/>
    <n v="75"/>
    <n v="20"/>
  </r>
  <r>
    <x v="99"/>
    <x v="800"/>
    <x v="0"/>
    <x v="1884"/>
    <n v="4.5318876188852913E-5"/>
    <n v="10"/>
    <n v="2"/>
    <n v="8"/>
    <n v="3.2"/>
    <n v="4.8"/>
    <x v="0"/>
    <n v="2.4"/>
    <x v="48"/>
    <n v="0.8"/>
    <n v="0.25"/>
    <n v="0.2"/>
    <n v="1.2749924467654519E-4"/>
    <x v="0"/>
    <x v="0"/>
    <s v="Retail"/>
    <s v="STKYOSEF"/>
    <n v="55"/>
    <n v="75"/>
    <n v="20"/>
  </r>
  <r>
    <x v="99"/>
    <x v="962"/>
    <x v="3"/>
    <x v="1885"/>
    <n v="2.6284948189534692E-3"/>
    <n v="580"/>
    <n v="303.60000000000002"/>
    <n v="276.39999999999998"/>
    <n v="110.56"/>
    <n v="165.83999999999997"/>
    <x v="551"/>
    <n v="0.54624505928853739"/>
    <x v="386"/>
    <n v="0.47655172413793101"/>
    <n v="1.0984081041968163"/>
    <n v="0.52344827586206899"/>
    <n v="4.4050989035746358E-3"/>
    <x v="5"/>
    <x v="3"/>
    <s v="Retail"/>
    <s v="STKWAN"/>
    <n v="55"/>
    <n v="75"/>
    <n v="20"/>
  </r>
  <r>
    <x v="99"/>
    <x v="750"/>
    <x v="3"/>
    <x v="1886"/>
    <n v="2.4925381903869104E-4"/>
    <n v="55"/>
    <n v="47.52"/>
    <n v="7.4799999999999969"/>
    <n v="2.9919999999999991"/>
    <n v="4.4879999999999978"/>
    <x v="307"/>
    <n v="9.4444444444444386E-2"/>
    <x v="210"/>
    <n v="0.13599999999999995"/>
    <n v="6.3529411764705914"/>
    <n v="0.8640000000000001"/>
    <n v="1.1921179377256969E-4"/>
    <x v="5"/>
    <x v="3"/>
    <s v="Retail"/>
    <s v="STKWAN"/>
    <n v="55"/>
    <n v="75"/>
    <n v="20"/>
  </r>
  <r>
    <x v="99"/>
    <x v="502"/>
    <x v="3"/>
    <x v="1887"/>
    <n v="9.516963999659112E-5"/>
    <n v="21"/>
    <n v="18.62"/>
    <n v="2.379999999999999"/>
    <n v="0.95199999999999962"/>
    <n v="1.4279999999999995"/>
    <x v="193"/>
    <n v="7.6691729323308241E-2"/>
    <x v="24"/>
    <n v="0.11333333333333329"/>
    <n v="7.8235294117647092"/>
    <n v="0.88666666666666671"/>
    <n v="3.7931025291272176E-5"/>
    <x v="5"/>
    <x v="3"/>
    <s v="Retail"/>
    <s v="STKANSON"/>
    <n v="55"/>
    <n v="75"/>
    <n v="20"/>
  </r>
  <r>
    <x v="99"/>
    <x v="544"/>
    <x v="3"/>
    <x v="1888"/>
    <n v="3.8521044760524977E-4"/>
    <n v="85"/>
    <n v="72.569999999999993"/>
    <n v="12.430000000000007"/>
    <n v="4.9720000000000031"/>
    <n v="7.4580000000000037"/>
    <x v="499"/>
    <n v="0.10276973956180246"/>
    <x v="346"/>
    <n v="0.14623529411764713"/>
    <n v="5.8382944489139144"/>
    <n v="0.85376470588235287"/>
    <n v="1.981019514161822E-4"/>
    <x v="5"/>
    <x v="3"/>
    <s v="Retail"/>
    <s v="STKWAN"/>
    <n v="55"/>
    <n v="75"/>
    <n v="20"/>
  </r>
  <r>
    <x v="99"/>
    <x v="750"/>
    <x v="3"/>
    <x v="1889"/>
    <n v="2.4925381903869104E-4"/>
    <n v="55"/>
    <n v="26.020000000000003"/>
    <n v="28.979999999999997"/>
    <n v="11.591999999999999"/>
    <n v="17.387999999999998"/>
    <x v="552"/>
    <n v="0.66825518831667929"/>
    <x v="387"/>
    <n v="0.52690909090909088"/>
    <n v="0.89786059351276759"/>
    <n v="0.47309090909090917"/>
    <n v="4.6186601384078487E-4"/>
    <x v="5"/>
    <x v="3"/>
    <s v="Retail"/>
    <s v="STKANSON"/>
    <n v="55"/>
    <n v="75"/>
    <n v="20"/>
  </r>
  <r>
    <x v="99"/>
    <x v="794"/>
    <x v="5"/>
    <x v="1890"/>
    <n v="9.9701527615476417E-4"/>
    <n v="220"/>
    <n v="125"/>
    <n v="95"/>
    <n v="38"/>
    <n v="57"/>
    <x v="553"/>
    <n v="0.45600000000000002"/>
    <x v="70"/>
    <n v="0.43181818181818182"/>
    <n v="1.3157894736842106"/>
    <n v="0.56818181818181823"/>
    <n v="1.514053530533974E-3"/>
    <x v="1"/>
    <x v="5"/>
    <s v="Retail"/>
    <s v="STKWAN"/>
    <n v="55"/>
    <n v="75"/>
    <n v="20"/>
  </r>
  <r>
    <x v="99"/>
    <x v="178"/>
    <x v="0"/>
    <x v="1891"/>
    <n v="4.5318876188852913E-5"/>
    <n v="10"/>
    <n v="6"/>
    <n v="4"/>
    <n v="1.6"/>
    <n v="2.4"/>
    <x v="5"/>
    <n v="0.39999999999999997"/>
    <x v="21"/>
    <n v="0.4"/>
    <n v="1.5"/>
    <n v="0.6"/>
    <n v="6.3749622338272593E-5"/>
    <x v="13"/>
    <x v="0"/>
    <s v="Retail"/>
    <s v="STKWAN"/>
    <n v="55"/>
    <n v="75"/>
    <n v="20"/>
  </r>
  <r>
    <x v="99"/>
    <x v="963"/>
    <x v="2"/>
    <x v="1892"/>
    <n v="4.5318876188852914E-4"/>
    <n v="100"/>
    <n v="20"/>
    <n v="80"/>
    <n v="32"/>
    <n v="48"/>
    <x v="0"/>
    <n v="2.4"/>
    <x v="30"/>
    <n v="0.8"/>
    <n v="0.25"/>
    <n v="0.2"/>
    <n v="1.2749924467654519E-3"/>
    <x v="6"/>
    <x v="2"/>
    <s v="Retail"/>
    <s v="STKWAN"/>
    <n v="55"/>
    <n v="75"/>
    <n v="20"/>
  </r>
  <r>
    <x v="99"/>
    <x v="739"/>
    <x v="5"/>
    <x v="1893"/>
    <n v="2.5605165046701898E-3"/>
    <n v="565"/>
    <n v="479"/>
    <n v="86"/>
    <n v="34.4"/>
    <n v="51.6"/>
    <x v="554"/>
    <n v="0.10772442588726514"/>
    <x v="257"/>
    <n v="0.15221238938053097"/>
    <n v="5.5697674418604652"/>
    <n v="0.84778761061946906"/>
    <n v="1.3706168802728607E-3"/>
    <x v="1"/>
    <x v="5"/>
    <s v="Retail"/>
    <s v="STKYOSEF"/>
    <n v="55"/>
    <n v="75"/>
    <n v="20"/>
  </r>
  <r>
    <x v="99"/>
    <x v="932"/>
    <x v="3"/>
    <x v="1894"/>
    <n v="3.9880611046190566E-4"/>
    <n v="88"/>
    <n v="48.9"/>
    <n v="39.1"/>
    <n v="15.64"/>
    <n v="23.46"/>
    <x v="507"/>
    <n v="0.47975460122699387"/>
    <x v="355"/>
    <n v="0.44431818181818183"/>
    <n v="1.2506393861892582"/>
    <n v="0.55568181818181817"/>
    <n v="6.2315255835661461E-4"/>
    <x v="9"/>
    <x v="3"/>
    <s v="Retail"/>
    <s v="STKANSON"/>
    <n v="55"/>
    <n v="75"/>
    <n v="20"/>
  </r>
  <r>
    <x v="99"/>
    <x v="932"/>
    <x v="3"/>
    <x v="1895"/>
    <n v="3.9880611046190566E-4"/>
    <n v="88"/>
    <n v="48.9"/>
    <n v="39.1"/>
    <n v="15.64"/>
    <n v="23.46"/>
    <x v="507"/>
    <n v="0.47975460122699387"/>
    <x v="355"/>
    <n v="0.44431818181818183"/>
    <n v="1.2506393861892582"/>
    <n v="0.55568181818181817"/>
    <n v="6.2315255835661461E-4"/>
    <x v="9"/>
    <x v="3"/>
    <s v="Retail"/>
    <s v="STKANSON"/>
    <n v="55"/>
    <n v="75"/>
    <n v="20"/>
  </r>
  <r>
    <x v="99"/>
    <x v="964"/>
    <x v="3"/>
    <x v="1896"/>
    <n v="3.0816835808419982E-4"/>
    <n v="68"/>
    <n v="12"/>
    <n v="56"/>
    <n v="22.400000000000002"/>
    <n v="33.599999999999994"/>
    <x v="555"/>
    <n v="2.7999999999999994"/>
    <x v="216"/>
    <n v="0.82352941176470584"/>
    <n v="0.21428571428571427"/>
    <n v="0.17647058823529413"/>
    <n v="8.924947127358163E-4"/>
    <x v="12"/>
    <x v="3"/>
    <s v="Retail"/>
    <s v="STKEVON"/>
    <n v="55"/>
    <n v="75"/>
    <n v="20"/>
  </r>
  <r>
    <x v="99"/>
    <x v="965"/>
    <x v="0"/>
    <x v="1897"/>
    <n v="4.5318876188852913E-5"/>
    <n v="10"/>
    <n v="5"/>
    <n v="5"/>
    <n v="2"/>
    <n v="3"/>
    <x v="57"/>
    <n v="0.6"/>
    <x v="10"/>
    <n v="0.5"/>
    <n v="1"/>
    <n v="0.5"/>
    <n v="7.9687027922840741E-5"/>
    <x v="13"/>
    <x v="0"/>
    <s v="Retail"/>
    <s v="STKYOSEF"/>
    <n v="55"/>
    <n v="75"/>
    <n v="20"/>
  </r>
  <r>
    <x v="99"/>
    <x v="966"/>
    <x v="5"/>
    <x v="1898"/>
    <n v="5.8914539045508787E-4"/>
    <n v="130"/>
    <n v="5"/>
    <n v="125"/>
    <n v="50"/>
    <n v="75"/>
    <x v="556"/>
    <n v="15"/>
    <x v="91"/>
    <n v="0.96153846153846156"/>
    <n v="0.04"/>
    <n v="3.8461538461538464E-2"/>
    <n v="1.9921756980710186E-3"/>
    <x v="1"/>
    <x v="5"/>
    <s v="Retail"/>
    <s v="STKEVON"/>
    <n v="55"/>
    <n v="75"/>
    <n v="20"/>
  </r>
  <r>
    <x v="99"/>
    <x v="967"/>
    <x v="1"/>
    <x v="1899"/>
    <n v="2.7191325713311752E-4"/>
    <n v="60"/>
    <n v="30"/>
    <n v="30"/>
    <n v="12"/>
    <n v="18"/>
    <x v="57"/>
    <n v="0.6"/>
    <x v="53"/>
    <n v="0.5"/>
    <n v="1"/>
    <n v="0.5"/>
    <n v="4.7812216753704445E-4"/>
    <x v="2"/>
    <x v="1"/>
    <s v="Retail"/>
    <s v="STKEVON"/>
    <n v="55"/>
    <n v="75"/>
    <n v="20"/>
  </r>
  <r>
    <x v="99"/>
    <x v="968"/>
    <x v="3"/>
    <x v="1900"/>
    <n v="7.251020190216466E-5"/>
    <n v="16"/>
    <n v="13.875"/>
    <n v="2.125"/>
    <n v="0.85000000000000009"/>
    <n v="1.2749999999999999"/>
    <x v="557"/>
    <n v="9.1891891891891883E-2"/>
    <x v="388"/>
    <n v="0.1328125"/>
    <n v="6.5294117647058822"/>
    <n v="0.8671875"/>
    <n v="3.3866986867207315E-5"/>
    <x v="4"/>
    <x v="3"/>
    <s v="Retail"/>
    <s v="STKYOSEF"/>
    <n v="55"/>
    <n v="75"/>
    <n v="20"/>
  </r>
  <r>
    <x v="99"/>
    <x v="969"/>
    <x v="2"/>
    <x v="1901"/>
    <n v="1.8127550475541165E-4"/>
    <n v="40"/>
    <n v="20"/>
    <n v="20"/>
    <n v="8"/>
    <n v="12"/>
    <x v="57"/>
    <n v="0.6"/>
    <x v="0"/>
    <n v="0.5"/>
    <n v="1"/>
    <n v="0.5"/>
    <n v="3.1874811169136296E-4"/>
    <x v="2"/>
    <x v="2"/>
    <s v="Retail"/>
    <s v="STKEVON"/>
    <n v="55"/>
    <n v="75"/>
    <n v="20"/>
  </r>
  <r>
    <x v="99"/>
    <x v="970"/>
    <x v="2"/>
    <x v="1902"/>
    <n v="6.7978314283279376E-4"/>
    <n v="150"/>
    <n v="120"/>
    <n v="30"/>
    <n v="12"/>
    <n v="18"/>
    <x v="11"/>
    <n v="0.15"/>
    <x v="53"/>
    <n v="0.2"/>
    <n v="4"/>
    <n v="0.8"/>
    <n v="4.7812216753704445E-4"/>
    <x v="3"/>
    <x v="2"/>
    <s v="Retail"/>
    <s v="STKANSON"/>
    <n v="55"/>
    <n v="75"/>
    <n v="20"/>
  </r>
  <r>
    <x v="99"/>
    <x v="74"/>
    <x v="1"/>
    <x v="1903"/>
    <n v="4.5318876188852913E-5"/>
    <n v="10"/>
    <n v="0"/>
    <n v="10"/>
    <n v="4"/>
    <n v="6"/>
    <x v="3"/>
    <e v="#DIV/0!"/>
    <x v="50"/>
    <n v="1"/>
    <n v="0"/>
    <n v="0"/>
    <n v="1.5937405584568148E-4"/>
    <x v="2"/>
    <x v="1"/>
    <s v="Retail"/>
    <s v="STKANSON"/>
    <n v="55"/>
    <n v="75"/>
    <n v="20"/>
  </r>
  <r>
    <x v="99"/>
    <x v="971"/>
    <x v="3"/>
    <x v="1904"/>
    <n v="3.1723213332197041E-4"/>
    <n v="70"/>
    <n v="53.07"/>
    <n v="16.93"/>
    <n v="6.7720000000000002"/>
    <n v="10.157999999999999"/>
    <x v="479"/>
    <n v="0.19140757490107405"/>
    <x v="331"/>
    <n v="0.24185714285714285"/>
    <n v="3.134672179562906"/>
    <n v="0.75814285714285712"/>
    <n v="2.6982027654673873E-4"/>
    <x v="5"/>
    <x v="3"/>
    <s v="Retail"/>
    <s v="STKEVON"/>
    <n v="55"/>
    <n v="75"/>
    <n v="20"/>
  </r>
  <r>
    <x v="99"/>
    <x v="146"/>
    <x v="3"/>
    <x v="1905"/>
    <n v="6.9791069330833494E-4"/>
    <n v="154"/>
    <n v="141"/>
    <n v="13"/>
    <n v="5.2"/>
    <n v="7.8"/>
    <x v="558"/>
    <n v="5.5319148936170209E-2"/>
    <x v="61"/>
    <n v="8.4415584415584416E-2"/>
    <n v="10.846153846153847"/>
    <n v="0.91558441558441561"/>
    <n v="2.0718627259938593E-4"/>
    <x v="4"/>
    <x v="3"/>
    <s v="Retail"/>
    <s v="STKANSON"/>
    <n v="55"/>
    <n v="75"/>
    <n v="20"/>
  </r>
  <r>
    <x v="99"/>
    <x v="972"/>
    <x v="0"/>
    <x v="1906"/>
    <n v="1.3595662856655876E-4"/>
    <n v="30"/>
    <n v="8"/>
    <n v="22"/>
    <n v="8.8000000000000007"/>
    <n v="13.2"/>
    <x v="149"/>
    <n v="1.65"/>
    <x v="128"/>
    <n v="0.73333333333333328"/>
    <n v="0.36363636363636365"/>
    <n v="0.26666666666666666"/>
    <n v="3.5062292286049926E-4"/>
    <x v="13"/>
    <x v="0"/>
    <s v="Retail"/>
    <s v="STKEVON"/>
    <n v="55"/>
    <n v="75"/>
    <n v="20"/>
  </r>
  <r>
    <x v="99"/>
    <x v="577"/>
    <x v="0"/>
    <x v="1907"/>
    <n v="6.7978314283279379E-5"/>
    <n v="15"/>
    <n v="8"/>
    <n v="7"/>
    <n v="2.8000000000000003"/>
    <n v="4.1999999999999993"/>
    <x v="246"/>
    <n v="0.52499999999999991"/>
    <x v="12"/>
    <n v="0.46666666666666667"/>
    <n v="1.1428571428571428"/>
    <n v="0.53333333333333333"/>
    <n v="1.1156183909197704E-4"/>
    <x v="1"/>
    <x v="0"/>
    <s v="Retail"/>
    <s v="STKEVON"/>
    <n v="55"/>
    <n v="75"/>
    <n v="20"/>
  </r>
  <r>
    <x v="100"/>
    <x v="827"/>
    <x v="5"/>
    <x v="1908"/>
    <n v="9.5169639996591122E-4"/>
    <n v="210"/>
    <n v="125"/>
    <n v="85"/>
    <n v="34"/>
    <n v="51"/>
    <x v="559"/>
    <n v="0.40799999999999997"/>
    <x v="187"/>
    <n v="0.40476190476190477"/>
    <n v="1.4705882352941178"/>
    <n v="0.59523809523809523"/>
    <n v="1.3546794746882925E-3"/>
    <x v="1"/>
    <x v="5"/>
    <s v="Retail"/>
    <s v="STKANSON"/>
    <n v="46"/>
    <n v="57"/>
    <n v="11"/>
  </r>
  <r>
    <x v="100"/>
    <x v="544"/>
    <x v="3"/>
    <x v="1909"/>
    <n v="3.8521044760524977E-4"/>
    <n v="85"/>
    <n v="35.07"/>
    <n v="49.93"/>
    <n v="19.972000000000001"/>
    <n v="29.957999999999998"/>
    <x v="560"/>
    <n v="0.85423438836612486"/>
    <x v="389"/>
    <n v="0.5874117647058823"/>
    <n v="0.7023833366713399"/>
    <n v="0.41258823529411764"/>
    <n v="7.9575466083748768E-4"/>
    <x v="5"/>
    <x v="3"/>
    <s v="Retail"/>
    <s v="STKANSON"/>
    <n v="46"/>
    <n v="57"/>
    <n v="11"/>
  </r>
  <r>
    <x v="100"/>
    <x v="973"/>
    <x v="3"/>
    <x v="1910"/>
    <n v="7.0697446854610553E-4"/>
    <n v="156"/>
    <n v="134.25"/>
    <n v="21.75"/>
    <n v="8.7000000000000011"/>
    <n v="13.049999999999999"/>
    <x v="561"/>
    <n v="9.720670391061452E-2"/>
    <x v="129"/>
    <n v="0.13942307692307693"/>
    <n v="6.1724137931034484"/>
    <n v="0.86057692307692313"/>
    <n v="3.466385714643572E-4"/>
    <x v="7"/>
    <x v="3"/>
    <s v="Retail"/>
    <s v="STKEVON"/>
    <n v="46"/>
    <n v="57"/>
    <n v="11"/>
  </r>
  <r>
    <x v="100"/>
    <x v="974"/>
    <x v="0"/>
    <x v="1911"/>
    <n v="4.5318876188852913E-5"/>
    <n v="10"/>
    <n v="2"/>
    <n v="8"/>
    <n v="3.2"/>
    <n v="4.8"/>
    <x v="0"/>
    <n v="2.4"/>
    <x v="48"/>
    <n v="0.8"/>
    <n v="0.25"/>
    <n v="0.2"/>
    <n v="1.2749924467654519E-4"/>
    <x v="13"/>
    <x v="0"/>
    <s v="Retail"/>
    <s v="STKYOSEF"/>
    <n v="46"/>
    <n v="57"/>
    <n v="11"/>
  </r>
  <r>
    <x v="100"/>
    <x v="826"/>
    <x v="2"/>
    <x v="1912"/>
    <n v="3.1723213332197041E-4"/>
    <n v="70"/>
    <n v="15"/>
    <n v="55"/>
    <n v="22"/>
    <n v="33"/>
    <x v="237"/>
    <n v="2.2000000000000002"/>
    <x v="178"/>
    <n v="0.7857142857142857"/>
    <n v="0.27272727272727271"/>
    <n v="0.21428571428571427"/>
    <n v="8.7655730715124815E-4"/>
    <x v="3"/>
    <x v="2"/>
    <s v="Retail"/>
    <s v="STKYOSEF"/>
    <n v="46"/>
    <n v="57"/>
    <n v="11"/>
  </r>
  <r>
    <x v="100"/>
    <x v="364"/>
    <x v="3"/>
    <x v="1913"/>
    <n v="2.5378570665757634E-4"/>
    <n v="56"/>
    <n v="23.4"/>
    <n v="32.6"/>
    <n v="13.040000000000001"/>
    <n v="19.560000000000002"/>
    <x v="562"/>
    <n v="0.83589743589743604"/>
    <x v="390"/>
    <n v="0.58214285714285718"/>
    <n v="0.71779141104294475"/>
    <n v="0.41785714285714282"/>
    <n v="5.195594220569217E-4"/>
    <x v="4"/>
    <x v="3"/>
    <s v="Retail"/>
    <s v="STKYOSEF"/>
    <n v="46"/>
    <n v="57"/>
    <n v="11"/>
  </r>
  <r>
    <x v="100"/>
    <x v="809"/>
    <x v="3"/>
    <x v="1914"/>
    <n v="4.4412498665075855E-4"/>
    <n v="98"/>
    <n v="86.46"/>
    <n v="11.540000000000006"/>
    <n v="4.6160000000000023"/>
    <n v="6.9240000000000039"/>
    <x v="563"/>
    <n v="8.0083275503122886E-2"/>
    <x v="391"/>
    <n v="0.11775510204081639"/>
    <n v="7.4922010398613468"/>
    <n v="0.88224489795918359"/>
    <n v="1.8391766044591654E-4"/>
    <x v="5"/>
    <x v="3"/>
    <s v="Retail"/>
    <s v="STKANSON"/>
    <n v="46"/>
    <n v="57"/>
    <n v="11"/>
  </r>
  <r>
    <x v="100"/>
    <x v="975"/>
    <x v="3"/>
    <x v="1915"/>
    <n v="3.5348723427305277E-4"/>
    <n v="78"/>
    <n v="66"/>
    <n v="12"/>
    <n v="4.8000000000000007"/>
    <n v="7.1999999999999993"/>
    <x v="108"/>
    <n v="0.10909090909090909"/>
    <x v="14"/>
    <n v="0.15384615384615385"/>
    <n v="5.5"/>
    <n v="0.84615384615384615"/>
    <n v="1.9124886701481778E-4"/>
    <x v="4"/>
    <x v="3"/>
    <s v="Retail"/>
    <s v="STKANSON"/>
    <n v="46"/>
    <n v="57"/>
    <n v="11"/>
  </r>
  <r>
    <x v="100"/>
    <x v="36"/>
    <x v="3"/>
    <x v="1916"/>
    <n v="8.882499733015171E-4"/>
    <n v="196"/>
    <n v="180"/>
    <n v="16"/>
    <n v="6.4"/>
    <n v="9.6"/>
    <x v="46"/>
    <n v="5.333333333333333E-2"/>
    <x v="44"/>
    <n v="8.1632653061224483E-2"/>
    <n v="11.25"/>
    <n v="0.91836734693877553"/>
    <n v="2.5499848935309037E-4"/>
    <x v="4"/>
    <x v="3"/>
    <s v="Retail"/>
    <s v="STKANSON"/>
    <n v="46"/>
    <n v="57"/>
    <n v="11"/>
  </r>
  <r>
    <x v="100"/>
    <x v="622"/>
    <x v="2"/>
    <x v="1917"/>
    <n v="1.8127550475541165E-4"/>
    <n v="40"/>
    <n v="20"/>
    <n v="20"/>
    <n v="8"/>
    <n v="12"/>
    <x v="57"/>
    <n v="0.6"/>
    <x v="0"/>
    <n v="0.5"/>
    <n v="1"/>
    <n v="0.5"/>
    <n v="3.1874811169136296E-4"/>
    <x v="21"/>
    <x v="2"/>
    <s v="Retail"/>
    <s v="STKANSON"/>
    <n v="46"/>
    <n v="57"/>
    <n v="11"/>
  </r>
  <r>
    <x v="100"/>
    <x v="908"/>
    <x v="3"/>
    <x v="1918"/>
    <n v="1.2236096570990287E-4"/>
    <n v="27"/>
    <n v="22.75"/>
    <n v="4.25"/>
    <n v="1.7000000000000002"/>
    <n v="2.5499999999999998"/>
    <x v="564"/>
    <n v="0.11208791208791208"/>
    <x v="392"/>
    <n v="0.15740740740740741"/>
    <n v="5.3529411764705879"/>
    <n v="0.84259259259259256"/>
    <n v="6.773397373441463E-5"/>
    <x v="7"/>
    <x v="3"/>
    <s v="Retail"/>
    <s v="STKANSON"/>
    <n v="46"/>
    <n v="57"/>
    <n v="11"/>
  </r>
  <r>
    <x v="100"/>
    <x v="976"/>
    <x v="0"/>
    <x v="1919"/>
    <n v="1.1329719047213228E-4"/>
    <n v="25"/>
    <n v="22"/>
    <n v="3"/>
    <n v="1.2000000000000002"/>
    <n v="1.7999999999999998"/>
    <x v="224"/>
    <n v="8.1818181818181804E-2"/>
    <x v="36"/>
    <n v="0.12"/>
    <n v="7.333333333333333"/>
    <n v="0.88"/>
    <n v="4.7812216753704445E-5"/>
    <x v="21"/>
    <x v="0"/>
    <s v="Retail"/>
    <s v="STKEVON"/>
    <n v="46"/>
    <n v="57"/>
    <n v="11"/>
  </r>
  <r>
    <x v="100"/>
    <x v="831"/>
    <x v="3"/>
    <x v="1920"/>
    <n v="5.7101783997954669E-4"/>
    <n v="126"/>
    <n v="102"/>
    <n v="24"/>
    <n v="9.6000000000000014"/>
    <n v="14.399999999999999"/>
    <x v="172"/>
    <n v="0.14117647058823529"/>
    <x v="96"/>
    <n v="0.19047619047619047"/>
    <n v="4.25"/>
    <n v="0.80952380952380953"/>
    <n v="3.8249773402963556E-4"/>
    <x v="5"/>
    <x v="3"/>
    <s v="Retail"/>
    <s v="STKEVON"/>
    <n v="46"/>
    <n v="57"/>
    <n v="11"/>
  </r>
  <r>
    <x v="100"/>
    <x v="977"/>
    <x v="2"/>
    <x v="1921"/>
    <n v="1.8127550475541165E-4"/>
    <n v="40"/>
    <n v="20"/>
    <n v="20"/>
    <n v="8"/>
    <n v="12"/>
    <x v="57"/>
    <n v="0.6"/>
    <x v="0"/>
    <n v="0.5"/>
    <n v="1"/>
    <n v="0.5"/>
    <n v="3.1874811169136296E-4"/>
    <x v="15"/>
    <x v="2"/>
    <s v="Retail"/>
    <s v="STKEVON"/>
    <n v="46"/>
    <n v="57"/>
    <n v="11"/>
  </r>
  <r>
    <x v="100"/>
    <x v="978"/>
    <x v="3"/>
    <x v="1922"/>
    <n v="6.7978314283279376E-4"/>
    <n v="150"/>
    <n v="128.22"/>
    <n v="21.78"/>
    <n v="8.7120000000000015"/>
    <n v="13.068"/>
    <x v="565"/>
    <n v="0.10191857744501638"/>
    <x v="393"/>
    <n v="0.1452"/>
    <n v="5.887052341597796"/>
    <n v="0.8548"/>
    <n v="3.4711669363189429E-4"/>
    <x v="5"/>
    <x v="3"/>
    <s v="Retail"/>
    <s v="STKYOSEF"/>
    <n v="46"/>
    <n v="57"/>
    <n v="11"/>
  </r>
  <r>
    <x v="100"/>
    <x v="979"/>
    <x v="3"/>
    <x v="1923"/>
    <n v="5.4382651426623503E-4"/>
    <n v="120"/>
    <n v="70"/>
    <n v="50"/>
    <n v="20"/>
    <n v="30"/>
    <x v="114"/>
    <n v="0.42857142857142855"/>
    <x v="9"/>
    <n v="0.41666666666666669"/>
    <n v="1.4"/>
    <n v="0.58333333333333337"/>
    <n v="7.9687027922840741E-4"/>
    <x v="5"/>
    <x v="3"/>
    <s v="Retail"/>
    <s v="STKYOSEF"/>
    <n v="46"/>
    <n v="57"/>
    <n v="11"/>
  </r>
  <r>
    <x v="100"/>
    <x v="980"/>
    <x v="0"/>
    <x v="1924"/>
    <n v="2.0393494284983812E-4"/>
    <n v="45"/>
    <n v="25"/>
    <n v="20"/>
    <n v="8"/>
    <n v="12"/>
    <x v="289"/>
    <n v="0.48"/>
    <x v="0"/>
    <n v="0.44444444444444442"/>
    <n v="1.25"/>
    <n v="0.55555555555555558"/>
    <n v="3.1874811169136296E-4"/>
    <x v="10"/>
    <x v="0"/>
    <s v="Retail"/>
    <s v="STKANSON"/>
    <n v="46"/>
    <n v="57"/>
    <n v="11"/>
  </r>
  <r>
    <x v="100"/>
    <x v="981"/>
    <x v="5"/>
    <x v="1925"/>
    <n v="4.5318876188852914E-4"/>
    <n v="100"/>
    <n v="50"/>
    <n v="50"/>
    <n v="20"/>
    <n v="30"/>
    <x v="57"/>
    <n v="0.6"/>
    <x v="9"/>
    <n v="0.5"/>
    <n v="1"/>
    <n v="0.5"/>
    <n v="7.9687027922840741E-4"/>
    <x v="1"/>
    <x v="5"/>
    <s v="Retail"/>
    <s v="STKANSON"/>
    <n v="46"/>
    <n v="57"/>
    <n v="11"/>
  </r>
  <r>
    <x v="100"/>
    <x v="913"/>
    <x v="0"/>
    <x v="1926"/>
    <n v="5.891453904550879E-5"/>
    <n v="13"/>
    <n v="5"/>
    <n v="8"/>
    <n v="3.2"/>
    <n v="4.8"/>
    <x v="203"/>
    <n v="0.96"/>
    <x v="48"/>
    <n v="0.61538461538461542"/>
    <n v="0.625"/>
    <n v="0.38461538461538464"/>
    <n v="1.2749924467654519E-4"/>
    <x v="13"/>
    <x v="0"/>
    <s v="Retail"/>
    <s v="STKANSON"/>
    <n v="46"/>
    <n v="57"/>
    <n v="11"/>
  </r>
  <r>
    <x v="100"/>
    <x v="975"/>
    <x v="3"/>
    <x v="1927"/>
    <n v="3.4442345903528218E-4"/>
    <n v="76"/>
    <n v="68.600000000000009"/>
    <n v="7.3999999999999915"/>
    <n v="2.9599999999999969"/>
    <n v="4.4399999999999942"/>
    <x v="566"/>
    <n v="6.4723032069970751E-2"/>
    <x v="394"/>
    <n v="9.7368421052631465E-2"/>
    <n v="9.2702702702702826"/>
    <n v="0.90263157894736856"/>
    <n v="1.1793680132580416E-4"/>
    <x v="4"/>
    <x v="3"/>
    <s v="Retail"/>
    <s v="STKEVON"/>
    <n v="46"/>
    <n v="57"/>
    <n v="11"/>
  </r>
  <r>
    <x v="100"/>
    <x v="975"/>
    <x v="3"/>
    <x v="1928"/>
    <n v="3.4442345903528218E-4"/>
    <n v="76"/>
    <n v="68.600000000000009"/>
    <n v="7.3999999999999915"/>
    <n v="2.9599999999999969"/>
    <n v="4.4399999999999942"/>
    <x v="566"/>
    <n v="6.4723032069970751E-2"/>
    <x v="394"/>
    <n v="9.7368421052631465E-2"/>
    <n v="9.2702702702702826"/>
    <n v="0.90263157894736856"/>
    <n v="1.1793680132580416E-4"/>
    <x v="4"/>
    <x v="3"/>
    <s v="Retail"/>
    <s v="STKYOSEF"/>
    <n v="46"/>
    <n v="57"/>
    <n v="11"/>
  </r>
  <r>
    <x v="100"/>
    <x v="982"/>
    <x v="2"/>
    <x v="1929"/>
    <n v="3.625510095108233E-4"/>
    <n v="80"/>
    <n v="45"/>
    <n v="35"/>
    <n v="14"/>
    <n v="21"/>
    <x v="48"/>
    <n v="0.46666666666666667"/>
    <x v="76"/>
    <n v="0.4375"/>
    <n v="1.2857142857142858"/>
    <n v="0.5625"/>
    <n v="5.5780919545988519E-4"/>
    <x v="3"/>
    <x v="2"/>
    <s v="Retail"/>
    <s v="STKYOSEF"/>
    <n v="46"/>
    <n v="57"/>
    <n v="11"/>
  </r>
  <r>
    <x v="100"/>
    <x v="779"/>
    <x v="0"/>
    <x v="1930"/>
    <n v="4.5318876188852913E-5"/>
    <n v="10"/>
    <n v="3"/>
    <n v="7"/>
    <n v="2.8000000000000003"/>
    <n v="4.1999999999999993"/>
    <x v="12"/>
    <n v="1.3999999999999997"/>
    <x v="12"/>
    <n v="0.7"/>
    <n v="0.42857142857142855"/>
    <n v="0.3"/>
    <n v="1.1156183909197704E-4"/>
    <x v="13"/>
    <x v="0"/>
    <s v="Retail"/>
    <s v="STKEVON"/>
    <n v="46"/>
    <n v="57"/>
    <n v="11"/>
  </r>
  <r>
    <x v="100"/>
    <x v="976"/>
    <x v="0"/>
    <x v="1931"/>
    <n v="1.1329719047213228E-4"/>
    <n v="25"/>
    <n v="22"/>
    <n v="3"/>
    <n v="1.2000000000000002"/>
    <n v="1.7999999999999998"/>
    <x v="224"/>
    <n v="8.1818181818181804E-2"/>
    <x v="36"/>
    <n v="0.12"/>
    <n v="7.333333333333333"/>
    <n v="0.88"/>
    <n v="4.7812216753704445E-5"/>
    <x v="1"/>
    <x v="0"/>
    <s v="Retail"/>
    <s v="STKYOSEF"/>
    <n v="46"/>
    <n v="57"/>
    <n v="11"/>
  </r>
  <r>
    <x v="101"/>
    <x v="364"/>
    <x v="3"/>
    <x v="1932"/>
    <n v="2.5378570665757634E-4"/>
    <n v="56"/>
    <n v="39"/>
    <n v="17"/>
    <n v="6.8000000000000007"/>
    <n v="10.199999999999999"/>
    <x v="567"/>
    <n v="0.2615384615384615"/>
    <x v="62"/>
    <n v="0.30357142857142855"/>
    <n v="2.2941176470588234"/>
    <n v="0.6964285714285714"/>
    <n v="2.7093589493765852E-4"/>
    <x v="4"/>
    <x v="3"/>
    <s v="Retail"/>
    <s v="STKANSON"/>
    <n v="39"/>
    <n v="54"/>
    <n v="15"/>
  </r>
  <r>
    <x v="101"/>
    <x v="983"/>
    <x v="2"/>
    <x v="1933"/>
    <n v="5.4382651426623503E-4"/>
    <n v="120"/>
    <n v="50"/>
    <n v="70"/>
    <n v="28"/>
    <n v="42"/>
    <x v="189"/>
    <n v="0.84"/>
    <x v="46"/>
    <n v="0.58333333333333337"/>
    <n v="0.7142857142857143"/>
    <n v="0.41666666666666669"/>
    <n v="1.1156183909197704E-3"/>
    <x v="1"/>
    <x v="2"/>
    <s v="Retail"/>
    <s v="STKANSON"/>
    <n v="39"/>
    <n v="54"/>
    <n v="15"/>
  </r>
  <r>
    <x v="101"/>
    <x v="984"/>
    <x v="1"/>
    <x v="1934"/>
    <n v="9.0637752377705825E-5"/>
    <n v="20"/>
    <n v="0"/>
    <n v="20"/>
    <n v="8"/>
    <n v="12"/>
    <x v="3"/>
    <e v="#DIV/0!"/>
    <x v="0"/>
    <n v="1"/>
    <n v="0"/>
    <n v="0"/>
    <n v="3.1874811169136296E-4"/>
    <x v="2"/>
    <x v="1"/>
    <s v="Retail"/>
    <s v="STKEVON"/>
    <n v="39"/>
    <n v="54"/>
    <n v="15"/>
  </r>
  <r>
    <x v="101"/>
    <x v="763"/>
    <x v="3"/>
    <x v="1935"/>
    <n v="3.5801912189193801E-4"/>
    <n v="79"/>
    <n v="66.600000000000009"/>
    <n v="12.399999999999991"/>
    <n v="4.9599999999999973"/>
    <n v="7.4399999999999942"/>
    <x v="167"/>
    <n v="0.11171171171171161"/>
    <x v="144"/>
    <n v="0.15696202531645559"/>
    <n v="5.3709677419354884"/>
    <n v="0.84303797468354447"/>
    <n v="1.9762382924864489E-4"/>
    <x v="4"/>
    <x v="3"/>
    <s v="Retail"/>
    <s v="STKYOSEF"/>
    <n v="39"/>
    <n v="54"/>
    <n v="15"/>
  </r>
  <r>
    <x v="101"/>
    <x v="763"/>
    <x v="3"/>
    <x v="1936"/>
    <n v="3.625510095108233E-4"/>
    <n v="80"/>
    <n v="47"/>
    <n v="33"/>
    <n v="13.200000000000001"/>
    <n v="19.799999999999997"/>
    <x v="568"/>
    <n v="0.42127659574468079"/>
    <x v="16"/>
    <n v="0.41249999999999998"/>
    <n v="1.4242424242424243"/>
    <n v="0.58750000000000002"/>
    <n v="5.2593438429074889E-4"/>
    <x v="4"/>
    <x v="3"/>
    <s v="Retail"/>
    <s v="STKEVON"/>
    <n v="39"/>
    <n v="54"/>
    <n v="15"/>
  </r>
  <r>
    <x v="101"/>
    <x v="750"/>
    <x v="3"/>
    <x v="1937"/>
    <n v="2.8550891998977335E-4"/>
    <n v="63"/>
    <n v="56.52"/>
    <n v="6.4799999999999969"/>
    <n v="2.5919999999999987"/>
    <n v="3.8879999999999981"/>
    <x v="104"/>
    <n v="6.8789808917197409E-2"/>
    <x v="89"/>
    <n v="0.10285714285714281"/>
    <n v="8.7222222222222268"/>
    <n v="0.89714285714285724"/>
    <n v="1.0327438818800155E-4"/>
    <x v="5"/>
    <x v="3"/>
    <s v="Retail"/>
    <s v="STKYOSEF"/>
    <n v="39"/>
    <n v="54"/>
    <n v="15"/>
  </r>
  <r>
    <x v="101"/>
    <x v="623"/>
    <x v="3"/>
    <x v="1938"/>
    <n v="1.1329719047213228E-4"/>
    <n v="25"/>
    <n v="22.62"/>
    <n v="2.379999999999999"/>
    <n v="0.95199999999999962"/>
    <n v="1.4279999999999995"/>
    <x v="23"/>
    <n v="6.3129973474801038E-2"/>
    <x v="24"/>
    <n v="9.5199999999999965E-2"/>
    <n v="9.5042016806722724"/>
    <n v="0.90480000000000005"/>
    <n v="3.7931025291272176E-5"/>
    <x v="5"/>
    <x v="3"/>
    <s v="Retail"/>
    <s v="STKANSON"/>
    <n v="39"/>
    <n v="54"/>
    <n v="15"/>
  </r>
  <r>
    <x v="101"/>
    <x v="985"/>
    <x v="2"/>
    <x v="1939"/>
    <n v="4.3052932379410272E-4"/>
    <n v="95"/>
    <n v="45"/>
    <n v="50"/>
    <n v="20"/>
    <n v="30"/>
    <x v="569"/>
    <n v="0.66666666666666663"/>
    <x v="9"/>
    <n v="0.52631578947368418"/>
    <n v="0.9"/>
    <n v="0.47368421052631576"/>
    <n v="7.9687027922840741E-4"/>
    <x v="3"/>
    <x v="2"/>
    <s v="Retail"/>
    <s v="STKYOSEF"/>
    <n v="39"/>
    <n v="54"/>
    <n v="15"/>
  </r>
  <r>
    <x v="101"/>
    <x v="831"/>
    <x v="3"/>
    <x v="1940"/>
    <n v="5.4382651426623503E-4"/>
    <n v="120"/>
    <n v="111"/>
    <n v="9"/>
    <n v="3.6"/>
    <n v="5.4"/>
    <x v="570"/>
    <n v="4.8648648648648651E-2"/>
    <x v="2"/>
    <n v="7.4999999999999997E-2"/>
    <n v="12.333333333333334"/>
    <n v="0.92500000000000004"/>
    <n v="1.4343665026111333E-4"/>
    <x v="5"/>
    <x v="3"/>
    <s v="Retail"/>
    <s v="STKANSON"/>
    <n v="39"/>
    <n v="54"/>
    <n v="15"/>
  </r>
  <r>
    <x v="101"/>
    <x v="547"/>
    <x v="1"/>
    <x v="1941"/>
    <n v="9.0637752377705825E-5"/>
    <n v="20"/>
    <n v="0"/>
    <n v="20"/>
    <n v="8"/>
    <n v="12"/>
    <x v="3"/>
    <e v="#DIV/0!"/>
    <x v="0"/>
    <n v="1"/>
    <n v="0"/>
    <n v="0"/>
    <n v="3.1874811169136296E-4"/>
    <x v="2"/>
    <x v="1"/>
    <s v="Retail"/>
    <s v="STKANSON"/>
    <n v="39"/>
    <n v="54"/>
    <n v="15"/>
  </r>
  <r>
    <x v="101"/>
    <x v="611"/>
    <x v="0"/>
    <x v="1942"/>
    <n v="9.0637752377705825E-5"/>
    <n v="20"/>
    <n v="5"/>
    <n v="15"/>
    <n v="6"/>
    <n v="9"/>
    <x v="64"/>
    <n v="1.8"/>
    <x v="11"/>
    <n v="0.75"/>
    <n v="0.33333333333333331"/>
    <n v="0.25"/>
    <n v="2.3906108376852222E-4"/>
    <x v="0"/>
    <x v="0"/>
    <s v="Retail"/>
    <s v="STKANSON"/>
    <n v="39"/>
    <n v="54"/>
    <n v="15"/>
  </r>
  <r>
    <x v="101"/>
    <x v="986"/>
    <x v="2"/>
    <x v="1943"/>
    <n v="4.5318876188852914E-4"/>
    <n v="100"/>
    <n v="60"/>
    <n v="40"/>
    <n v="16"/>
    <n v="24"/>
    <x v="5"/>
    <n v="0.4"/>
    <x v="72"/>
    <n v="0.4"/>
    <n v="1.5"/>
    <n v="0.6"/>
    <n v="6.3749622338272593E-4"/>
    <x v="3"/>
    <x v="2"/>
    <s v="Retail"/>
    <s v="STKANSON"/>
    <n v="39"/>
    <n v="54"/>
    <n v="15"/>
  </r>
  <r>
    <x v="101"/>
    <x v="987"/>
    <x v="2"/>
    <x v="1944"/>
    <n v="2.4925381903869104E-4"/>
    <n v="55"/>
    <n v="15"/>
    <n v="40"/>
    <n v="16"/>
    <n v="24"/>
    <x v="269"/>
    <n v="1.6"/>
    <x v="72"/>
    <n v="0.72727272727272729"/>
    <n v="0.375"/>
    <n v="0.27272727272727271"/>
    <n v="6.3749622338272593E-4"/>
    <x v="3"/>
    <x v="2"/>
    <s v="Retail"/>
    <s v="STKEVON"/>
    <n v="39"/>
    <n v="54"/>
    <n v="15"/>
  </r>
  <r>
    <x v="101"/>
    <x v="490"/>
    <x v="3"/>
    <x v="1945"/>
    <n v="4.5318876188852913E-5"/>
    <n v="10"/>
    <n v="2"/>
    <n v="8"/>
    <n v="3.2"/>
    <n v="4.8"/>
    <x v="0"/>
    <n v="2.4"/>
    <x v="48"/>
    <n v="0.8"/>
    <n v="0.25"/>
    <n v="0.2"/>
    <n v="1.2749924467654519E-4"/>
    <x v="13"/>
    <x v="3"/>
    <s v="Retail"/>
    <s v="STKEVON"/>
    <n v="39"/>
    <n v="54"/>
    <n v="15"/>
  </r>
  <r>
    <x v="102"/>
    <x v="803"/>
    <x v="3"/>
    <x v="1946"/>
    <n v="2.4925381903869104E-4"/>
    <n v="55"/>
    <n v="46.25"/>
    <n v="8.75"/>
    <n v="3.5"/>
    <n v="5.25"/>
    <x v="39"/>
    <n v="0.11351351351351352"/>
    <x v="86"/>
    <n v="0.15909090909090909"/>
    <n v="5.2857142857142856"/>
    <n v="0.84090909090909094"/>
    <n v="1.394522988649713E-4"/>
    <x v="4"/>
    <x v="3"/>
    <s v="Retail"/>
    <s v="STKYOSEF"/>
    <n v="48"/>
    <n v="66"/>
    <n v="18"/>
  </r>
  <r>
    <x v="102"/>
    <x v="199"/>
    <x v="0"/>
    <x v="1947"/>
    <n v="5.4382651426623495E-5"/>
    <n v="12"/>
    <n v="5"/>
    <n v="7"/>
    <n v="2.8000000000000003"/>
    <n v="4.1999999999999993"/>
    <x v="189"/>
    <n v="0.83999999999999986"/>
    <x v="12"/>
    <n v="0.58333333333333337"/>
    <n v="0.7142857142857143"/>
    <n v="0.41666666666666669"/>
    <n v="1.1156183909197704E-4"/>
    <x v="1"/>
    <x v="0"/>
    <s v="Retail"/>
    <s v="STKANSON"/>
    <n v="48"/>
    <n v="66"/>
    <n v="18"/>
  </r>
  <r>
    <x v="102"/>
    <x v="502"/>
    <x v="3"/>
    <x v="1948"/>
    <n v="9.516963999659112E-5"/>
    <n v="21"/>
    <n v="18.62"/>
    <n v="2.379999999999999"/>
    <n v="0.95199999999999962"/>
    <n v="1.4279999999999995"/>
    <x v="193"/>
    <n v="7.6691729323308241E-2"/>
    <x v="24"/>
    <n v="0.11333333333333329"/>
    <n v="7.8235294117647092"/>
    <n v="0.88666666666666671"/>
    <n v="3.7931025291272176E-5"/>
    <x v="5"/>
    <x v="3"/>
    <s v="Retail"/>
    <s v="STKANSON"/>
    <n v="48"/>
    <n v="66"/>
    <n v="18"/>
  </r>
  <r>
    <x v="102"/>
    <x v="616"/>
    <x v="3"/>
    <x v="1949"/>
    <n v="2.0846683046872342E-4"/>
    <n v="46"/>
    <n v="38.85"/>
    <n v="7.1499999999999986"/>
    <n v="2.8599999999999994"/>
    <n v="4.2899999999999991"/>
    <x v="157"/>
    <n v="0.1104247104247104"/>
    <x v="136"/>
    <n v="0.15543478260869562"/>
    <n v="5.4335664335664351"/>
    <n v="0.84456521739130441"/>
    <n v="1.1395244992966224E-4"/>
    <x v="4"/>
    <x v="3"/>
    <s v="Retail"/>
    <s v="STKANSON"/>
    <n v="48"/>
    <n v="66"/>
    <n v="18"/>
  </r>
  <r>
    <x v="102"/>
    <x v="424"/>
    <x v="3"/>
    <x v="1950"/>
    <n v="1.4048851618544403E-4"/>
    <n v="31"/>
    <n v="27.9"/>
    <n v="3.1000000000000014"/>
    <n v="1.2400000000000007"/>
    <n v="1.8600000000000008"/>
    <x v="369"/>
    <n v="6.6666666666666693E-2"/>
    <x v="255"/>
    <n v="0.10000000000000005"/>
    <n v="8.9999999999999947"/>
    <n v="0.89999999999999991"/>
    <n v="4.9405957312161284E-5"/>
    <x v="5"/>
    <x v="3"/>
    <s v="Retail"/>
    <s v="STKANSON"/>
    <n v="48"/>
    <n v="66"/>
    <n v="18"/>
  </r>
  <r>
    <x v="102"/>
    <x v="650"/>
    <x v="0"/>
    <x v="1951"/>
    <n v="9.516963999659112E-5"/>
    <n v="21"/>
    <n v="1"/>
    <n v="20"/>
    <n v="8"/>
    <n v="12"/>
    <x v="571"/>
    <n v="12"/>
    <x v="0"/>
    <n v="0.95238095238095233"/>
    <n v="0.05"/>
    <n v="4.7619047619047616E-2"/>
    <n v="3.1874811169136296E-4"/>
    <x v="1"/>
    <x v="0"/>
    <s v="Retail"/>
    <s v="STKANSON"/>
    <n v="48"/>
    <n v="66"/>
    <n v="18"/>
  </r>
  <r>
    <x v="102"/>
    <x v="988"/>
    <x v="3"/>
    <x v="1952"/>
    <n v="2.9004080760865864E-4"/>
    <n v="64"/>
    <n v="57.2"/>
    <n v="6.7999999999999972"/>
    <n v="2.7199999999999989"/>
    <n v="4.0799999999999983"/>
    <x v="572"/>
    <n v="7.1328671328671295E-2"/>
    <x v="395"/>
    <n v="0.10624999999999996"/>
    <n v="8.4117647058823568"/>
    <n v="0.89375000000000004"/>
    <n v="1.0837435797506336E-4"/>
    <x v="9"/>
    <x v="3"/>
    <s v="Retail"/>
    <s v="STKYOSEF"/>
    <n v="48"/>
    <n v="66"/>
    <n v="18"/>
  </r>
  <r>
    <x v="102"/>
    <x v="813"/>
    <x v="1"/>
    <x v="1953"/>
    <n v="4.5318876188852913E-5"/>
    <n v="10"/>
    <n v="0"/>
    <n v="10"/>
    <n v="4"/>
    <n v="6"/>
    <x v="3"/>
    <e v="#DIV/0!"/>
    <x v="50"/>
    <n v="1"/>
    <n v="0"/>
    <n v="0"/>
    <n v="1.5937405584568148E-4"/>
    <x v="2"/>
    <x v="1"/>
    <s v="Retail"/>
    <s v="STKYOSEF"/>
    <n v="48"/>
    <n v="66"/>
    <n v="18"/>
  </r>
  <r>
    <x v="102"/>
    <x v="614"/>
    <x v="3"/>
    <x v="1954"/>
    <n v="5.4382651426623503E-4"/>
    <n v="120"/>
    <n v="50"/>
    <n v="70"/>
    <n v="28"/>
    <n v="42"/>
    <x v="189"/>
    <n v="0.84"/>
    <x v="46"/>
    <n v="0.58333333333333337"/>
    <n v="0.7142857142857143"/>
    <n v="0.41666666666666669"/>
    <n v="1.1156183909197704E-3"/>
    <x v="5"/>
    <x v="3"/>
    <s v="Retail"/>
    <s v="STKANSON"/>
    <n v="48"/>
    <n v="66"/>
    <n v="18"/>
  </r>
  <r>
    <x v="102"/>
    <x v="989"/>
    <x v="0"/>
    <x v="1955"/>
    <n v="6.7978314283279379E-5"/>
    <n v="15"/>
    <n v="5"/>
    <n v="10"/>
    <n v="4"/>
    <n v="6"/>
    <x v="77"/>
    <n v="1.2"/>
    <x v="50"/>
    <n v="0.66666666666666663"/>
    <n v="0.5"/>
    <n v="0.33333333333333331"/>
    <n v="1.5937405584568148E-4"/>
    <x v="13"/>
    <x v="0"/>
    <s v="Retail"/>
    <s v="STKYOSEF"/>
    <n v="48"/>
    <n v="66"/>
    <n v="18"/>
  </r>
  <r>
    <x v="102"/>
    <x v="990"/>
    <x v="2"/>
    <x v="1956"/>
    <n v="1.8127550475541165E-4"/>
    <n v="40"/>
    <n v="0"/>
    <n v="40"/>
    <n v="16"/>
    <n v="24"/>
    <x v="3"/>
    <e v="#DIV/0!"/>
    <x v="72"/>
    <n v="1"/>
    <n v="0"/>
    <n v="0"/>
    <n v="6.3749622338272593E-4"/>
    <x v="2"/>
    <x v="2"/>
    <s v="Retail"/>
    <s v="STKANSON"/>
    <n v="48"/>
    <n v="66"/>
    <n v="18"/>
  </r>
  <r>
    <x v="102"/>
    <x v="486"/>
    <x v="4"/>
    <x v="1957"/>
    <n v="2.9457269522754396E-3"/>
    <n v="650"/>
    <n v="570"/>
    <n v="80"/>
    <n v="32"/>
    <n v="48"/>
    <x v="573"/>
    <n v="8.4210526315789472E-2"/>
    <x v="30"/>
    <n v="0.12307692307692308"/>
    <n v="7.125"/>
    <n v="0.87692307692307692"/>
    <n v="1.2749924467654519E-3"/>
    <x v="1"/>
    <x v="4"/>
    <s v="Retail"/>
    <s v="STKANSON"/>
    <n v="48"/>
    <n v="66"/>
    <n v="18"/>
  </r>
  <r>
    <x v="102"/>
    <x v="36"/>
    <x v="3"/>
    <x v="1958"/>
    <n v="9.0637752377705828E-4"/>
    <n v="200"/>
    <n v="145"/>
    <n v="55"/>
    <n v="22"/>
    <n v="33"/>
    <x v="21"/>
    <n v="0.22758620689655173"/>
    <x v="178"/>
    <n v="0.27500000000000002"/>
    <n v="2.6363636363636362"/>
    <n v="0.72499999999999998"/>
    <n v="8.7655730715124815E-4"/>
    <x v="4"/>
    <x v="3"/>
    <s v="Retail"/>
    <s v="STKANSON"/>
    <n v="48"/>
    <n v="66"/>
    <n v="18"/>
  </r>
  <r>
    <x v="102"/>
    <x v="74"/>
    <x v="1"/>
    <x v="1959"/>
    <n v="2.2659438094426456E-5"/>
    <n v="5"/>
    <n v="0"/>
    <n v="5"/>
    <n v="2"/>
    <n v="3"/>
    <x v="3"/>
    <e v="#DIV/0!"/>
    <x v="10"/>
    <n v="1"/>
    <n v="0"/>
    <n v="0"/>
    <n v="7.9687027922840741E-5"/>
    <x v="2"/>
    <x v="1"/>
    <s v="Retail"/>
    <s v="STKANSON"/>
    <n v="48"/>
    <n v="66"/>
    <n v="18"/>
  </r>
  <r>
    <x v="102"/>
    <x v="991"/>
    <x v="3"/>
    <x v="1960"/>
    <n v="4.7131631236407032E-4"/>
    <n v="104"/>
    <n v="95"/>
    <n v="9"/>
    <n v="3.6"/>
    <n v="5.4"/>
    <x v="523"/>
    <n v="5.6842105263157895E-2"/>
    <x v="2"/>
    <n v="8.6538461538461536E-2"/>
    <n v="10.555555555555555"/>
    <n v="0.91346153846153844"/>
    <n v="1.4343665026111333E-4"/>
    <x v="9"/>
    <x v="3"/>
    <s v="Retail"/>
    <s v="STKEVON"/>
    <n v="48"/>
    <n v="66"/>
    <n v="18"/>
  </r>
  <r>
    <x v="102"/>
    <x v="224"/>
    <x v="3"/>
    <x v="1961"/>
    <n v="9.516963999659112E-5"/>
    <n v="21"/>
    <n v="18.62"/>
    <n v="2.379999999999999"/>
    <n v="0.95199999999999962"/>
    <n v="1.4279999999999995"/>
    <x v="193"/>
    <n v="7.6691729323308241E-2"/>
    <x v="24"/>
    <n v="0.11333333333333329"/>
    <n v="7.8235294117647092"/>
    <n v="0.88666666666666671"/>
    <n v="3.7931025291272176E-5"/>
    <x v="5"/>
    <x v="3"/>
    <s v="Retail"/>
    <s v="STKANSON"/>
    <n v="48"/>
    <n v="66"/>
    <n v="18"/>
  </r>
  <r>
    <x v="102"/>
    <x v="364"/>
    <x v="3"/>
    <x v="1962"/>
    <n v="2.5378570665757634E-4"/>
    <n v="56"/>
    <n v="39.774999999999999"/>
    <n v="16.225000000000001"/>
    <n v="6.4900000000000011"/>
    <n v="9.7349999999999994"/>
    <x v="574"/>
    <n v="0.24475172847265869"/>
    <x v="396"/>
    <n v="0.28973214285714288"/>
    <n v="2.4514637904468408"/>
    <n v="0.71026785714285712"/>
    <n v="2.5858440560961823E-4"/>
    <x v="4"/>
    <x v="3"/>
    <s v="Retail"/>
    <s v="STKANSON"/>
    <n v="48"/>
    <n v="66"/>
    <n v="18"/>
  </r>
  <r>
    <x v="103"/>
    <x v="992"/>
    <x v="0"/>
    <x v="1963"/>
    <n v="4.5318876188852913E-5"/>
    <n v="10"/>
    <n v="6"/>
    <n v="4"/>
    <n v="1.6"/>
    <n v="2.4"/>
    <x v="5"/>
    <n v="0.39999999999999997"/>
    <x v="21"/>
    <n v="0.4"/>
    <n v="1.5"/>
    <n v="0.6"/>
    <n v="6.3749622338272593E-5"/>
    <x v="1"/>
    <x v="0"/>
    <s v="Retail"/>
    <s v="STKANSON"/>
    <n v="59"/>
    <n v="68"/>
    <n v="9"/>
  </r>
  <r>
    <x v="103"/>
    <x v="993"/>
    <x v="0"/>
    <x v="1964"/>
    <n v="4.5318876188852913E-5"/>
    <n v="10"/>
    <n v="2"/>
    <n v="8"/>
    <n v="3.2"/>
    <n v="4.8"/>
    <x v="0"/>
    <n v="2.4"/>
    <x v="48"/>
    <n v="0.8"/>
    <n v="0.25"/>
    <n v="0.2"/>
    <n v="1.2749924467654519E-4"/>
    <x v="13"/>
    <x v="0"/>
    <s v="Retail"/>
    <s v="STKEVON"/>
    <n v="59"/>
    <n v="68"/>
    <n v="9"/>
  </r>
  <r>
    <x v="103"/>
    <x v="994"/>
    <x v="3"/>
    <x v="1965"/>
    <n v="3.4895534665416747E-4"/>
    <n v="77"/>
    <n v="68.25"/>
    <n v="8.75"/>
    <n v="3.5"/>
    <n v="5.25"/>
    <x v="293"/>
    <n v="7.6923076923076927E-2"/>
    <x v="86"/>
    <n v="0.11363636363636363"/>
    <n v="7.8"/>
    <n v="0.88636363636363635"/>
    <n v="1.394522988649713E-4"/>
    <x v="7"/>
    <x v="3"/>
    <s v="Retail"/>
    <s v="STKANSON"/>
    <n v="59"/>
    <n v="68"/>
    <n v="9"/>
  </r>
  <r>
    <x v="103"/>
    <x v="193"/>
    <x v="3"/>
    <x v="1966"/>
    <n v="9.9701527615476414E-5"/>
    <n v="22"/>
    <n v="18.8"/>
    <n v="3.1999999999999993"/>
    <n v="1.2799999999999998"/>
    <n v="1.9199999999999995"/>
    <x v="435"/>
    <n v="0.10212765957446805"/>
    <x v="268"/>
    <n v="0.14545454545454542"/>
    <n v="5.8750000000000018"/>
    <n v="0.85454545454545461"/>
    <n v="5.0999697870618062E-5"/>
    <x v="9"/>
    <x v="3"/>
    <s v="Retail"/>
    <s v="STKANSON"/>
    <n v="59"/>
    <n v="68"/>
    <n v="9"/>
  </r>
  <r>
    <x v="103"/>
    <x v="995"/>
    <x v="4"/>
    <x v="1967"/>
    <n v="7.7042089521049953E-3"/>
    <n v="1700"/>
    <n v="1600"/>
    <n v="100"/>
    <n v="40"/>
    <n v="60"/>
    <x v="575"/>
    <n v="3.7499999999999999E-2"/>
    <x v="33"/>
    <n v="5.8823529411764705E-2"/>
    <n v="16"/>
    <n v="0.94117647058823528"/>
    <n v="1.5937405584568148E-3"/>
    <x v="1"/>
    <x v="4"/>
    <s v="Retail"/>
    <s v="STKYOSEF"/>
    <n v="59"/>
    <n v="68"/>
    <n v="9"/>
  </r>
  <r>
    <x v="103"/>
    <x v="969"/>
    <x v="2"/>
    <x v="1968"/>
    <n v="1.586160666609852E-4"/>
    <n v="35"/>
    <n v="0"/>
    <n v="35"/>
    <n v="14"/>
    <n v="21"/>
    <x v="3"/>
    <e v="#DIV/0!"/>
    <x v="76"/>
    <n v="1"/>
    <n v="0"/>
    <n v="0"/>
    <n v="5.5780919545988519E-4"/>
    <x v="2"/>
    <x v="2"/>
    <s v="Retail"/>
    <s v="STKANSON"/>
    <n v="59"/>
    <n v="68"/>
    <n v="9"/>
  </r>
  <r>
    <x v="103"/>
    <x v="643"/>
    <x v="0"/>
    <x v="1969"/>
    <n v="4.5318876188852913E-5"/>
    <n v="10"/>
    <n v="2"/>
    <n v="8"/>
    <n v="3.2"/>
    <n v="4.8"/>
    <x v="0"/>
    <n v="2.4"/>
    <x v="48"/>
    <n v="0.8"/>
    <n v="0.25"/>
    <n v="0.2"/>
    <n v="1.2749924467654519E-4"/>
    <x v="0"/>
    <x v="0"/>
    <s v="Retail"/>
    <s v="STKEVON"/>
    <n v="59"/>
    <n v="68"/>
    <n v="9"/>
  </r>
  <r>
    <x v="103"/>
    <x v="996"/>
    <x v="4"/>
    <x v="1970"/>
    <n v="4.3052932379410271E-3"/>
    <n v="950"/>
    <n v="800"/>
    <n v="150"/>
    <n v="60"/>
    <n v="90"/>
    <x v="576"/>
    <n v="0.1125"/>
    <x v="177"/>
    <n v="0.15789473684210525"/>
    <n v="5.333333333333333"/>
    <n v="0.84210526315789469"/>
    <n v="2.390610837685222E-3"/>
    <x v="1"/>
    <x v="4"/>
    <s v="Retail"/>
    <s v="STKEVON"/>
    <n v="59"/>
    <n v="68"/>
    <n v="9"/>
  </r>
  <r>
    <x v="103"/>
    <x v="312"/>
    <x v="3"/>
    <x v="1971"/>
    <n v="4.5318876188852914E-4"/>
    <n v="100"/>
    <n v="57"/>
    <n v="43"/>
    <n v="17.2"/>
    <n v="25.8"/>
    <x v="210"/>
    <n v="0.45263157894736844"/>
    <x v="165"/>
    <n v="0.43"/>
    <n v="1.3255813953488371"/>
    <n v="0.56999999999999995"/>
    <n v="6.8530844013643037E-4"/>
    <x v="9"/>
    <x v="3"/>
    <s v="Retail"/>
    <s v="STKYOSEF"/>
    <n v="59"/>
    <n v="68"/>
    <n v="9"/>
  </r>
  <r>
    <x v="103"/>
    <x v="678"/>
    <x v="3"/>
    <x v="1972"/>
    <n v="1.2689285332878817E-4"/>
    <n v="28"/>
    <n v="25"/>
    <n v="3"/>
    <n v="1.2000000000000002"/>
    <n v="1.7999999999999998"/>
    <x v="71"/>
    <n v="7.1999999999999995E-2"/>
    <x v="36"/>
    <n v="0.10714285714285714"/>
    <n v="8.3333333333333339"/>
    <n v="0.8928571428571429"/>
    <n v="4.7812216753704445E-5"/>
    <x v="4"/>
    <x v="3"/>
    <s v="Retail"/>
    <s v="STKEVON"/>
    <n v="59"/>
    <n v="68"/>
    <n v="9"/>
  </r>
  <r>
    <x v="103"/>
    <x v="997"/>
    <x v="3"/>
    <x v="1973"/>
    <n v="3.7161478474859389E-4"/>
    <n v="82"/>
    <n v="76.52"/>
    <n v="5.480000000000004"/>
    <n v="2.1920000000000015"/>
    <n v="3.2880000000000025"/>
    <x v="577"/>
    <n v="4.2969158389963444E-2"/>
    <x v="109"/>
    <n v="6.6829268292682972E-2"/>
    <n v="13.963503649635026"/>
    <n v="0.93317073170731701"/>
    <n v="8.733698260343352E-5"/>
    <x v="5"/>
    <x v="3"/>
    <s v="Retail"/>
    <s v="STKYOSEF"/>
    <n v="59"/>
    <n v="68"/>
    <n v="9"/>
  </r>
  <r>
    <x v="103"/>
    <x v="547"/>
    <x v="1"/>
    <x v="1974"/>
    <n v="9.0637752377705825E-5"/>
    <n v="20"/>
    <n v="0"/>
    <n v="20"/>
    <n v="8"/>
    <n v="12"/>
    <x v="3"/>
    <e v="#DIV/0!"/>
    <x v="0"/>
    <n v="1"/>
    <n v="0"/>
    <n v="0"/>
    <n v="3.1874811169136296E-4"/>
    <x v="2"/>
    <x v="1"/>
    <s v="Retail"/>
    <s v="STKEVON"/>
    <n v="59"/>
    <n v="68"/>
    <n v="9"/>
  </r>
  <r>
    <x v="103"/>
    <x v="733"/>
    <x v="3"/>
    <x v="1975"/>
    <n v="4.7584819998295561E-4"/>
    <n v="105"/>
    <n v="96"/>
    <n v="9"/>
    <n v="3.6"/>
    <n v="5.4"/>
    <x v="497"/>
    <n v="5.6250000000000001E-2"/>
    <x v="2"/>
    <n v="8.5714285714285715E-2"/>
    <n v="10.666666666666666"/>
    <n v="0.91428571428571426"/>
    <n v="1.4343665026111333E-4"/>
    <x v="4"/>
    <x v="3"/>
    <s v="Retail"/>
    <s v="STKEVON"/>
    <n v="59"/>
    <n v="68"/>
    <n v="9"/>
  </r>
  <r>
    <x v="103"/>
    <x v="814"/>
    <x v="5"/>
    <x v="1976"/>
    <n v="1.0649935904380435E-3"/>
    <n v="235"/>
    <n v="140"/>
    <n v="95"/>
    <n v="38"/>
    <n v="57"/>
    <x v="578"/>
    <n v="0.40714285714285714"/>
    <x v="70"/>
    <n v="0.40425531914893614"/>
    <n v="1.4736842105263157"/>
    <n v="0.5957446808510638"/>
    <n v="1.514053530533974E-3"/>
    <x v="1"/>
    <x v="5"/>
    <s v="Retail"/>
    <s v="STKYOSEF"/>
    <n v="59"/>
    <n v="68"/>
    <n v="9"/>
  </r>
  <r>
    <x v="104"/>
    <x v="998"/>
    <x v="5"/>
    <x v="1977"/>
    <n v="1.1782907809101757E-3"/>
    <n v="260"/>
    <n v="185"/>
    <n v="75"/>
    <n v="30"/>
    <n v="45"/>
    <x v="579"/>
    <n v="0.24324324324324326"/>
    <x v="122"/>
    <n v="0.28846153846153844"/>
    <n v="2.4666666666666668"/>
    <n v="0.71153846153846156"/>
    <n v="1.195305418842611E-3"/>
    <x v="1"/>
    <x v="5"/>
    <s v="Retail"/>
    <s v="STKANSON"/>
    <n v="61"/>
    <n v="68"/>
    <n v="7"/>
  </r>
  <r>
    <x v="104"/>
    <x v="364"/>
    <x v="3"/>
    <x v="1978"/>
    <n v="2.5378570665757634E-4"/>
    <n v="56"/>
    <n v="25"/>
    <n v="31"/>
    <n v="12.4"/>
    <n v="18.600000000000001"/>
    <x v="580"/>
    <n v="0.74400000000000011"/>
    <x v="397"/>
    <n v="0.5535714285714286"/>
    <n v="0.80645161290322576"/>
    <n v="0.44642857142857145"/>
    <n v="4.9405957312161259E-4"/>
    <x v="4"/>
    <x v="3"/>
    <s v="Retail"/>
    <s v="STKYOSEF"/>
    <n v="61"/>
    <n v="68"/>
    <n v="7"/>
  </r>
  <r>
    <x v="104"/>
    <x v="793"/>
    <x v="3"/>
    <x v="1979"/>
    <n v="5.4382651426623503E-4"/>
    <n v="120"/>
    <n v="66"/>
    <n v="54"/>
    <n v="21.6"/>
    <n v="32.4"/>
    <x v="446"/>
    <n v="0.49090909090909091"/>
    <x v="183"/>
    <n v="0.45"/>
    <n v="1.2222222222222223"/>
    <n v="0.55000000000000004"/>
    <n v="8.6061990156668E-4"/>
    <x v="5"/>
    <x v="3"/>
    <s v="Retail"/>
    <s v="STKEVON"/>
    <n v="61"/>
    <n v="68"/>
    <n v="7"/>
  </r>
  <r>
    <x v="104"/>
    <x v="146"/>
    <x v="3"/>
    <x v="1980"/>
    <n v="6.5712370473836729E-4"/>
    <n v="145"/>
    <n v="114.3"/>
    <n v="30.700000000000003"/>
    <n v="12.280000000000001"/>
    <n v="18.420000000000002"/>
    <x v="581"/>
    <n v="0.16115485564304463"/>
    <x v="398"/>
    <n v="0.21172413793103451"/>
    <n v="3.7231270358306183"/>
    <n v="0.78827586206896549"/>
    <n v="4.8927835144624223E-4"/>
    <x v="4"/>
    <x v="3"/>
    <s v="Retail"/>
    <s v="STKYOSEF"/>
    <n v="61"/>
    <n v="68"/>
    <n v="7"/>
  </r>
  <r>
    <x v="104"/>
    <x v="751"/>
    <x v="0"/>
    <x v="1981"/>
    <n v="2.2659438094426456E-5"/>
    <n v="5"/>
    <n v="2"/>
    <n v="3"/>
    <n v="1.2000000000000002"/>
    <n v="1.7999999999999998"/>
    <x v="2"/>
    <n v="0.89999999999999991"/>
    <x v="36"/>
    <n v="0.6"/>
    <n v="0.66666666666666663"/>
    <n v="0.4"/>
    <n v="4.7812216753704445E-5"/>
    <x v="0"/>
    <x v="0"/>
    <s v="Retail"/>
    <s v="STKANSON"/>
    <n v="61"/>
    <n v="68"/>
    <n v="7"/>
  </r>
  <r>
    <x v="104"/>
    <x v="853"/>
    <x v="0"/>
    <x v="1982"/>
    <n v="2.2659438094426456E-5"/>
    <n v="5"/>
    <n v="2"/>
    <n v="3"/>
    <n v="1.2000000000000002"/>
    <n v="1.7999999999999998"/>
    <x v="2"/>
    <n v="0.89999999999999991"/>
    <x v="36"/>
    <n v="0.6"/>
    <n v="0.66666666666666663"/>
    <n v="0.4"/>
    <n v="4.7812216753704445E-5"/>
    <x v="0"/>
    <x v="0"/>
    <s v="Retail"/>
    <s v="STKEVON"/>
    <n v="61"/>
    <n v="68"/>
    <n v="7"/>
  </r>
  <r>
    <x v="104"/>
    <x v="303"/>
    <x v="2"/>
    <x v="1983"/>
    <n v="4.5318876188852914E-4"/>
    <n v="100"/>
    <n v="40"/>
    <n v="60"/>
    <n v="24"/>
    <n v="36"/>
    <x v="2"/>
    <n v="0.9"/>
    <x v="4"/>
    <n v="0.6"/>
    <n v="0.66666666666666663"/>
    <n v="0.4"/>
    <n v="9.5624433507408889E-4"/>
    <x v="3"/>
    <x v="2"/>
    <s v="Retail"/>
    <s v="STKYOSEF"/>
    <n v="61"/>
    <n v="68"/>
    <n v="7"/>
  </r>
  <r>
    <x v="104"/>
    <x v="983"/>
    <x v="2"/>
    <x v="1984"/>
    <n v="1.3595662856655875E-3"/>
    <n v="300"/>
    <n v="160"/>
    <n v="140"/>
    <n v="56"/>
    <n v="84"/>
    <x v="246"/>
    <n v="0.52500000000000002"/>
    <x v="182"/>
    <n v="0.46666666666666667"/>
    <n v="1.1428571428571428"/>
    <n v="0.53333333333333333"/>
    <n v="2.2312367818395407E-3"/>
    <x v="1"/>
    <x v="2"/>
    <s v="Retail"/>
    <s v="STKYOSEF"/>
    <n v="61"/>
    <n v="68"/>
    <n v="7"/>
  </r>
  <r>
    <x v="104"/>
    <x v="616"/>
    <x v="3"/>
    <x v="1985"/>
    <n v="2.0846683046872342E-4"/>
    <n v="46"/>
    <n v="38.85"/>
    <n v="7.1499999999999986"/>
    <n v="2.8599999999999994"/>
    <n v="4.2899999999999991"/>
    <x v="157"/>
    <n v="0.1104247104247104"/>
    <x v="136"/>
    <n v="0.15543478260869562"/>
    <n v="5.4335664335664351"/>
    <n v="0.84456521739130441"/>
    <n v="1.1395244992966224E-4"/>
    <x v="4"/>
    <x v="3"/>
    <s v="Retail"/>
    <s v="STKANSON"/>
    <n v="61"/>
    <n v="68"/>
    <n v="7"/>
  </r>
  <r>
    <x v="104"/>
    <x v="761"/>
    <x v="3"/>
    <x v="1986"/>
    <n v="4.5318876188852914E-4"/>
    <n v="100"/>
    <n v="75.849999999999994"/>
    <n v="24.150000000000006"/>
    <n v="9.6600000000000037"/>
    <n v="14.490000000000002"/>
    <x v="582"/>
    <n v="0.19103493737640084"/>
    <x v="399"/>
    <n v="0.24150000000000005"/>
    <n v="3.1407867494824009"/>
    <n v="0.75849999999999995"/>
    <n v="3.8488834486732085E-4"/>
    <x v="5"/>
    <x v="3"/>
    <s v="Retail"/>
    <s v="STKEVON"/>
    <n v="61"/>
    <n v="68"/>
    <n v="7"/>
  </r>
  <r>
    <x v="104"/>
    <x v="303"/>
    <x v="2"/>
    <x v="1987"/>
    <n v="3.625510095108233E-4"/>
    <n v="80"/>
    <n v="40"/>
    <n v="40"/>
    <n v="16"/>
    <n v="24"/>
    <x v="57"/>
    <n v="0.6"/>
    <x v="72"/>
    <n v="0.5"/>
    <n v="1"/>
    <n v="0.5"/>
    <n v="6.3749622338272593E-4"/>
    <x v="3"/>
    <x v="2"/>
    <s v="Retail"/>
    <s v="STKYOSEF"/>
    <n v="61"/>
    <n v="68"/>
    <n v="7"/>
  </r>
  <r>
    <x v="104"/>
    <x v="750"/>
    <x v="3"/>
    <x v="1988"/>
    <n v="2.8550891998977335E-4"/>
    <n v="63"/>
    <n v="47.52"/>
    <n v="15.479999999999997"/>
    <n v="6.1919999999999993"/>
    <n v="9.2879999999999967"/>
    <x v="50"/>
    <n v="0.19545454545454538"/>
    <x v="49"/>
    <n v="0.24571428571428566"/>
    <n v="3.0697674418604661"/>
    <n v="0.75428571428571434"/>
    <n v="2.4671103844911487E-4"/>
    <x v="5"/>
    <x v="3"/>
    <s v="Retail"/>
    <s v="STKYOSEF"/>
    <n v="61"/>
    <n v="68"/>
    <n v="7"/>
  </r>
  <r>
    <x v="104"/>
    <x v="999"/>
    <x v="4"/>
    <x v="1989"/>
    <n v="2.3112626856314987E-3"/>
    <n v="510"/>
    <n v="230"/>
    <n v="280"/>
    <n v="112"/>
    <n v="168"/>
    <x v="583"/>
    <n v="0.73043478260869565"/>
    <x v="400"/>
    <n v="0.5490196078431373"/>
    <n v="0.8214285714285714"/>
    <n v="0.45098039215686275"/>
    <n v="4.4624735636790815E-3"/>
    <x v="1"/>
    <x v="4"/>
    <s v="Retail"/>
    <s v="STKYOSEF"/>
    <n v="61"/>
    <n v="68"/>
    <n v="7"/>
  </r>
  <r>
    <x v="104"/>
    <x v="558"/>
    <x v="3"/>
    <x v="1990"/>
    <n v="9.9701527615476417E-4"/>
    <n v="220"/>
    <n v="160.82000000000002"/>
    <n v="80.699999999999989"/>
    <n v="32.279999999999994"/>
    <n v="48.419999999999995"/>
    <x v="584"/>
    <n v="0.30108195498072371"/>
    <x v="401"/>
    <n v="0.36681818181818177"/>
    <n v="1.9928128872366797"/>
    <n v="0.73100000000000009"/>
    <n v="1.2861486306746494E-3"/>
    <x v="5"/>
    <x v="3"/>
    <s v="Retail"/>
    <s v="STKYOSEF"/>
    <n v="61"/>
    <n v="68"/>
    <n v="7"/>
  </r>
  <r>
    <x v="104"/>
    <x v="750"/>
    <x v="3"/>
    <x v="1991"/>
    <n v="2.2659438094426457E-4"/>
    <n v="50"/>
    <n v="29.5"/>
    <n v="20.5"/>
    <n v="8.2000000000000011"/>
    <n v="12.299999999999999"/>
    <x v="585"/>
    <n v="0.41694915254237286"/>
    <x v="402"/>
    <n v="0.41"/>
    <n v="1.4390243902439024"/>
    <n v="0.59"/>
    <n v="3.2671681448364704E-4"/>
    <x v="5"/>
    <x v="3"/>
    <s v="Retail"/>
    <s v="STKEVON"/>
    <n v="61"/>
    <n v="68"/>
    <n v="7"/>
  </r>
  <r>
    <x v="104"/>
    <x v="1000"/>
    <x v="0"/>
    <x v="1992"/>
    <n v="4.5318876188852913E-5"/>
    <n v="10"/>
    <n v="2"/>
    <n v="8"/>
    <n v="3.2"/>
    <n v="4.8"/>
    <x v="0"/>
    <n v="2.4"/>
    <x v="48"/>
    <n v="0.8"/>
    <n v="0.25"/>
    <n v="0.2"/>
    <n v="1.2749924467654519E-4"/>
    <x v="0"/>
    <x v="0"/>
    <s v="Retail"/>
    <s v="STKYOSEF"/>
    <n v="61"/>
    <n v="68"/>
    <n v="7"/>
  </r>
  <r>
    <x v="104"/>
    <x v="611"/>
    <x v="0"/>
    <x v="1993"/>
    <n v="9.0637752377705825E-5"/>
    <n v="20"/>
    <n v="5"/>
    <n v="15"/>
    <n v="6"/>
    <n v="9"/>
    <x v="64"/>
    <n v="1.8"/>
    <x v="11"/>
    <n v="0.75"/>
    <n v="0.33333333333333331"/>
    <n v="0.25"/>
    <n v="2.3906108376852222E-4"/>
    <x v="0"/>
    <x v="0"/>
    <s v="Retail"/>
    <s v="STKEVON"/>
    <n v="61"/>
    <n v="68"/>
    <n v="7"/>
  </r>
  <r>
    <x v="104"/>
    <x v="1001"/>
    <x v="0"/>
    <x v="1994"/>
    <n v="9.0637752377705825E-5"/>
    <n v="20"/>
    <n v="5"/>
    <n v="15"/>
    <n v="6"/>
    <n v="9"/>
    <x v="64"/>
    <n v="1.8"/>
    <x v="11"/>
    <n v="0.75"/>
    <n v="0.33333333333333331"/>
    <n v="0.25"/>
    <n v="2.3906108376852222E-4"/>
    <x v="0"/>
    <x v="0"/>
    <s v="Retail"/>
    <s v="STKYOSEF"/>
    <n v="61"/>
    <n v="68"/>
    <n v="7"/>
  </r>
  <r>
    <x v="104"/>
    <x v="1002"/>
    <x v="3"/>
    <x v="1995"/>
    <n v="2.9004080760865864E-4"/>
    <n v="64"/>
    <n v="57.6"/>
    <n v="6.3999999999999986"/>
    <n v="2.5599999999999996"/>
    <n v="3.839999999999999"/>
    <x v="385"/>
    <n v="6.6666666666666652E-2"/>
    <x v="354"/>
    <n v="9.9999999999999978E-2"/>
    <n v="9.0000000000000018"/>
    <n v="0.9"/>
    <n v="1.0199939574123612E-4"/>
    <x v="9"/>
    <x v="3"/>
    <s v="Retail"/>
    <s v="STKANSON"/>
    <n v="61"/>
    <n v="68"/>
    <n v="7"/>
  </r>
  <r>
    <x v="104"/>
    <x v="794"/>
    <x v="5"/>
    <x v="1996"/>
    <n v="9.0637752377705828E-4"/>
    <n v="200"/>
    <n v="125"/>
    <n v="75"/>
    <n v="30"/>
    <n v="45"/>
    <x v="281"/>
    <n v="0.36"/>
    <x v="122"/>
    <n v="0.375"/>
    <n v="1.6666666666666667"/>
    <n v="0.625"/>
    <n v="1.195305418842611E-3"/>
    <x v="1"/>
    <x v="5"/>
    <s v="Retail"/>
    <s v="STKEVON"/>
    <n v="61"/>
    <n v="68"/>
    <n v="7"/>
  </r>
  <r>
    <x v="104"/>
    <x v="1003"/>
    <x v="3"/>
    <x v="1997"/>
    <n v="9.0637752377705825E-5"/>
    <n v="20"/>
    <n v="2"/>
    <n v="18"/>
    <n v="7.2"/>
    <n v="10.8"/>
    <x v="1"/>
    <n v="5.4"/>
    <x v="1"/>
    <n v="0.9"/>
    <n v="0.1111111111111111"/>
    <n v="0.1"/>
    <n v="2.8687330052222667E-4"/>
    <x v="4"/>
    <x v="3"/>
    <s v="Retail"/>
    <s v="STKYOSEF"/>
    <n v="61"/>
    <n v="68"/>
    <n v="7"/>
  </r>
  <r>
    <x v="105"/>
    <x v="814"/>
    <x v="5"/>
    <x v="1998"/>
    <n v="8.6105864758820544E-4"/>
    <n v="190"/>
    <n v="140"/>
    <n v="50"/>
    <n v="20"/>
    <n v="30"/>
    <x v="226"/>
    <n v="0.21428571428571427"/>
    <x v="9"/>
    <n v="0.26315789473684209"/>
    <n v="2.8"/>
    <n v="0.73684210526315785"/>
    <n v="7.9687027922840741E-4"/>
    <x v="1"/>
    <x v="5"/>
    <s v="Retail"/>
    <s v="STKEVON"/>
    <n v="43"/>
    <n v="61"/>
    <n v="18"/>
  </r>
  <r>
    <x v="105"/>
    <x v="750"/>
    <x v="3"/>
    <x v="1999"/>
    <n v="2.8550891998977335E-4"/>
    <n v="63"/>
    <n v="56.52"/>
    <n v="6.4799999999999969"/>
    <n v="2.5919999999999987"/>
    <n v="3.8879999999999981"/>
    <x v="104"/>
    <n v="6.8789808917197409E-2"/>
    <x v="89"/>
    <n v="0.10285714285714281"/>
    <n v="8.7222222222222268"/>
    <n v="0.89714285714285724"/>
    <n v="1.0327438818800155E-4"/>
    <x v="5"/>
    <x v="3"/>
    <s v="Retail"/>
    <s v="STKYOSEF"/>
    <n v="43"/>
    <n v="61"/>
    <n v="18"/>
  </r>
  <r>
    <x v="105"/>
    <x v="458"/>
    <x v="0"/>
    <x v="2000"/>
    <n v="9.0637752377705825E-5"/>
    <n v="20"/>
    <n v="6"/>
    <n v="14"/>
    <n v="5.6000000000000005"/>
    <n v="8.3999999999999986"/>
    <x v="12"/>
    <n v="1.3999999999999997"/>
    <x v="60"/>
    <n v="0.7"/>
    <n v="0.42857142857142855"/>
    <n v="0.3"/>
    <n v="2.2312367818395407E-4"/>
    <x v="0"/>
    <x v="0"/>
    <s v="Retail"/>
    <s v="STKANSON"/>
    <n v="43"/>
    <n v="61"/>
    <n v="18"/>
  </r>
  <r>
    <x v="105"/>
    <x v="614"/>
    <x v="3"/>
    <x v="2001"/>
    <n v="5.4382651426623503E-4"/>
    <n v="120"/>
    <n v="50"/>
    <n v="70"/>
    <n v="28"/>
    <n v="42"/>
    <x v="189"/>
    <n v="0.84"/>
    <x v="46"/>
    <n v="0.58333333333333337"/>
    <n v="0.7142857142857143"/>
    <n v="0.41666666666666669"/>
    <n v="1.1156183909197704E-3"/>
    <x v="5"/>
    <x v="3"/>
    <s v="Retail"/>
    <s v="STKANSON"/>
    <n v="43"/>
    <n v="61"/>
    <n v="18"/>
  </r>
  <r>
    <x v="105"/>
    <x v="490"/>
    <x v="0"/>
    <x v="2002"/>
    <n v="2.2659438094426456E-5"/>
    <n v="5"/>
    <n v="2"/>
    <n v="3"/>
    <n v="1.2000000000000002"/>
    <n v="1.7999999999999998"/>
    <x v="2"/>
    <n v="0.89999999999999991"/>
    <x v="36"/>
    <n v="0.6"/>
    <n v="0.66666666666666663"/>
    <n v="0.4"/>
    <n v="4.7812216753704445E-5"/>
    <x v="0"/>
    <x v="0"/>
    <s v="Retail"/>
    <s v="STKANSON"/>
    <n v="43"/>
    <n v="61"/>
    <n v="18"/>
  </r>
  <r>
    <x v="105"/>
    <x v="1004"/>
    <x v="3"/>
    <x v="2003"/>
    <n v="2.3565815618203516E-4"/>
    <n v="52"/>
    <n v="45.75"/>
    <n v="6.25"/>
    <n v="2.5"/>
    <n v="3.75"/>
    <x v="152"/>
    <n v="8.1967213114754092E-2"/>
    <x v="133"/>
    <n v="0.1201923076923077"/>
    <n v="7.32"/>
    <n v="0.87980769230769229"/>
    <n v="9.9608784903550926E-5"/>
    <x v="7"/>
    <x v="3"/>
    <s v="Retail"/>
    <s v="STKYOSEF"/>
    <n v="43"/>
    <n v="61"/>
    <n v="18"/>
  </r>
  <r>
    <x v="105"/>
    <x v="616"/>
    <x v="3"/>
    <x v="2004"/>
    <n v="2.0846683046872342E-4"/>
    <n v="46"/>
    <n v="38.85"/>
    <n v="7.1499999999999986"/>
    <n v="2.8599999999999994"/>
    <n v="4.2899999999999991"/>
    <x v="157"/>
    <n v="0.1104247104247104"/>
    <x v="136"/>
    <n v="0.15543478260869562"/>
    <n v="5.4335664335664351"/>
    <n v="0.84456521739130441"/>
    <n v="1.1395244992966224E-4"/>
    <x v="4"/>
    <x v="3"/>
    <s v="Retail"/>
    <s v="STKANSON"/>
    <n v="43"/>
    <n v="61"/>
    <n v="18"/>
  </r>
  <r>
    <x v="105"/>
    <x v="1003"/>
    <x v="3"/>
    <x v="2005"/>
    <n v="9.0637752377705825E-5"/>
    <n v="20"/>
    <n v="2"/>
    <n v="18"/>
    <n v="7.2"/>
    <n v="10.8"/>
    <x v="1"/>
    <n v="5.4"/>
    <x v="1"/>
    <n v="0.9"/>
    <n v="0.1111111111111111"/>
    <n v="0.1"/>
    <n v="2.8687330052222667E-4"/>
    <x v="4"/>
    <x v="3"/>
    <s v="Retail"/>
    <s v="STKYOSEF"/>
    <n v="43"/>
    <n v="61"/>
    <n v="18"/>
  </r>
  <r>
    <x v="105"/>
    <x v="467"/>
    <x v="0"/>
    <x v="2006"/>
    <n v="6.7978314283279379E-5"/>
    <n v="15"/>
    <n v="10"/>
    <n v="5"/>
    <n v="2"/>
    <n v="3"/>
    <x v="73"/>
    <n v="0.3"/>
    <x v="10"/>
    <n v="0.33333333333333331"/>
    <n v="2"/>
    <n v="0.66666666666666663"/>
    <n v="7.9687027922840741E-5"/>
    <x v="1"/>
    <x v="0"/>
    <s v="Retail"/>
    <s v="STKANSON"/>
    <n v="43"/>
    <n v="61"/>
    <n v="18"/>
  </r>
  <r>
    <x v="105"/>
    <x v="1005"/>
    <x v="3"/>
    <x v="2007"/>
    <n v="3.8067855998636448E-4"/>
    <n v="84"/>
    <n v="66.14"/>
    <n v="17.86"/>
    <n v="7.1440000000000001"/>
    <n v="10.715999999999999"/>
    <x v="586"/>
    <n v="0.16201995766555791"/>
    <x v="403"/>
    <n v="0.21261904761904762"/>
    <n v="3.7032474804031357"/>
    <n v="0.7873809523809524"/>
    <n v="2.8464206374038709E-4"/>
    <x v="5"/>
    <x v="3"/>
    <s v="Retail"/>
    <s v="STKEVON"/>
    <n v="43"/>
    <n v="61"/>
    <n v="18"/>
  </r>
  <r>
    <x v="105"/>
    <x v="1006"/>
    <x v="0"/>
    <x v="2008"/>
    <n v="1.586160666609852E-4"/>
    <n v="35"/>
    <n v="11.25"/>
    <n v="23.75"/>
    <n v="9.5"/>
    <n v="14.25"/>
    <x v="140"/>
    <n v="1.2666666666666666"/>
    <x v="404"/>
    <n v="0.6785714285714286"/>
    <n v="0.47368421052631576"/>
    <n v="0.32142857142857145"/>
    <n v="3.7851338263349349E-4"/>
    <x v="14"/>
    <x v="0"/>
    <s v="Retail"/>
    <s v="STKYOSEF"/>
    <n v="43"/>
    <n v="61"/>
    <n v="18"/>
  </r>
  <r>
    <x v="105"/>
    <x v="193"/>
    <x v="3"/>
    <x v="2009"/>
    <n v="5.4382651426623495E-5"/>
    <n v="12"/>
    <n v="6.4"/>
    <n v="5.6"/>
    <n v="2.2399999999999998"/>
    <n v="3.36"/>
    <x v="587"/>
    <n v="0.52499999999999991"/>
    <x v="405"/>
    <n v="0.46666666666666662"/>
    <n v="1.142857142857143"/>
    <n v="0.53333333333333333"/>
    <n v="8.9249471273581627E-5"/>
    <x v="9"/>
    <x v="3"/>
    <s v="Retail"/>
    <s v="STKWAN"/>
    <n v="43"/>
    <n v="61"/>
    <n v="18"/>
  </r>
  <r>
    <x v="105"/>
    <x v="1007"/>
    <x v="4"/>
    <x v="2010"/>
    <n v="3.3082779617862627E-3"/>
    <n v="730"/>
    <n v="679"/>
    <n v="51"/>
    <n v="20.400000000000002"/>
    <n v="30.599999999999998"/>
    <x v="588"/>
    <n v="4.5066273932253313E-2"/>
    <x v="242"/>
    <n v="6.9863013698630141E-2"/>
    <n v="13.313725490196079"/>
    <n v="0.93013698630136987"/>
    <n v="8.1280768481297556E-4"/>
    <x v="1"/>
    <x v="4"/>
    <s v="Retail"/>
    <s v="STKWAN"/>
    <n v="43"/>
    <n v="61"/>
    <n v="18"/>
  </r>
  <r>
    <x v="105"/>
    <x v="152"/>
    <x v="0"/>
    <x v="2011"/>
    <n v="9.0637752377705825E-5"/>
    <n v="20"/>
    <n v="15"/>
    <n v="5"/>
    <n v="2"/>
    <n v="3"/>
    <x v="33"/>
    <n v="0.2"/>
    <x v="10"/>
    <n v="0.25"/>
    <n v="3"/>
    <n v="0.75"/>
    <n v="7.9687027922840741E-5"/>
    <x v="8"/>
    <x v="0"/>
    <s v="Retail"/>
    <s v="STKWAN"/>
    <n v="43"/>
    <n v="61"/>
    <n v="18"/>
  </r>
  <r>
    <x v="105"/>
    <x v="544"/>
    <x v="3"/>
    <x v="2012"/>
    <n v="3.9880611046190566E-4"/>
    <n v="88"/>
    <n v="74.52"/>
    <n v="13.480000000000004"/>
    <n v="5.3920000000000021"/>
    <n v="8.088000000000001"/>
    <x v="225"/>
    <n v="0.10853462157809986"/>
    <x v="173"/>
    <n v="0.15318181818181822"/>
    <n v="5.5281899109792265"/>
    <n v="0.8468181818181818"/>
    <n v="2.1483622727997871E-4"/>
    <x v="5"/>
    <x v="3"/>
    <s v="Retail"/>
    <s v="STKEVON"/>
    <n v="43"/>
    <n v="61"/>
    <n v="18"/>
  </r>
  <r>
    <x v="105"/>
    <x v="364"/>
    <x v="3"/>
    <x v="2013"/>
    <n v="2.5378570665757634E-4"/>
    <n v="56"/>
    <n v="47.175000000000004"/>
    <n v="8.8249999999999957"/>
    <n v="3.5299999999999985"/>
    <n v="5.2949999999999973"/>
    <x v="106"/>
    <n v="0.11224165341812394"/>
    <x v="94"/>
    <n v="0.15758928571428563"/>
    <n v="5.3456090651558101"/>
    <n v="0.84241071428571435"/>
    <n v="1.4064760428381383E-4"/>
    <x v="4"/>
    <x v="3"/>
    <s v="Retail"/>
    <s v="STKYOSEF"/>
    <n v="43"/>
    <n v="61"/>
    <n v="18"/>
  </r>
  <r>
    <x v="105"/>
    <x v="74"/>
    <x v="1"/>
    <x v="2014"/>
    <n v="2.2659438094426456E-5"/>
    <n v="5"/>
    <n v="0"/>
    <n v="5"/>
    <n v="2"/>
    <n v="3"/>
    <x v="3"/>
    <e v="#DIV/0!"/>
    <x v="10"/>
    <n v="1"/>
    <n v="0"/>
    <n v="0"/>
    <n v="7.9687027922840741E-5"/>
    <x v="1"/>
    <x v="1"/>
    <s v="Retail"/>
    <s v="STKWAN"/>
    <n v="43"/>
    <n v="61"/>
    <n v="18"/>
  </r>
  <r>
    <x v="105"/>
    <x v="763"/>
    <x v="3"/>
    <x v="2015"/>
    <n v="3.5801912189193801E-4"/>
    <n v="79"/>
    <n v="68.600000000000009"/>
    <n v="10.399999999999991"/>
    <n v="4.1599999999999966"/>
    <n v="6.2399999999999949"/>
    <x v="331"/>
    <n v="9.0962099125364348E-2"/>
    <x v="225"/>
    <n v="0.13164556962025306"/>
    <n v="6.596153846153852"/>
    <n v="0.86835443037974691"/>
    <n v="1.6574901807950859E-4"/>
    <x v="4"/>
    <x v="3"/>
    <s v="Retail"/>
    <s v="STKWAN"/>
    <n v="43"/>
    <n v="61"/>
    <n v="18"/>
  </r>
  <r>
    <x v="105"/>
    <x v="502"/>
    <x v="3"/>
    <x v="2016"/>
    <n v="9.516963999659112E-5"/>
    <n v="21"/>
    <n v="18.62"/>
    <n v="2.379999999999999"/>
    <n v="0.95199999999999962"/>
    <n v="1.4279999999999995"/>
    <x v="193"/>
    <n v="7.6691729323308241E-2"/>
    <x v="24"/>
    <n v="0.11333333333333329"/>
    <n v="7.8235294117647092"/>
    <n v="0.88666666666666671"/>
    <n v="3.7931025291272176E-5"/>
    <x v="5"/>
    <x v="3"/>
    <s v="Retail"/>
    <s v="STKANSON"/>
    <n v="43"/>
    <n v="61"/>
    <n v="18"/>
  </r>
  <r>
    <x v="105"/>
    <x v="512"/>
    <x v="0"/>
    <x v="2017"/>
    <n v="2.2659438094426456E-5"/>
    <n v="5"/>
    <n v="2"/>
    <n v="3"/>
    <n v="1.2000000000000002"/>
    <n v="1.7999999999999998"/>
    <x v="2"/>
    <n v="0.89999999999999991"/>
    <x v="36"/>
    <n v="0.6"/>
    <n v="0.66666666666666663"/>
    <n v="0.4"/>
    <n v="4.7812216753704445E-5"/>
    <x v="15"/>
    <x v="0"/>
    <s v="Retail"/>
    <s v="STKWAN"/>
    <n v="43"/>
    <n v="61"/>
    <n v="18"/>
  </r>
  <r>
    <x v="105"/>
    <x v="544"/>
    <x v="3"/>
    <x v="2018"/>
    <n v="3.9880611046190566E-4"/>
    <n v="88"/>
    <n v="74.52"/>
    <n v="13.480000000000004"/>
    <n v="5.3920000000000021"/>
    <n v="8.088000000000001"/>
    <x v="225"/>
    <n v="0.10853462157809986"/>
    <x v="173"/>
    <n v="0.15318181818181822"/>
    <n v="5.5281899109792265"/>
    <n v="0.8468181818181818"/>
    <n v="2.1483622727997871E-4"/>
    <x v="5"/>
    <x v="3"/>
    <s v="Retail"/>
    <s v="STKANSON"/>
    <n v="43"/>
    <n v="61"/>
    <n v="18"/>
  </r>
  <r>
    <x v="105"/>
    <x v="158"/>
    <x v="2"/>
    <x v="2019"/>
    <n v="4.5318876188852914E-4"/>
    <n v="100"/>
    <n v="60"/>
    <n v="40"/>
    <n v="16"/>
    <n v="24"/>
    <x v="5"/>
    <n v="0.4"/>
    <x v="72"/>
    <n v="0.4"/>
    <n v="1.5"/>
    <n v="0.6"/>
    <n v="6.3749622338272593E-4"/>
    <x v="3"/>
    <x v="2"/>
    <s v="Retail"/>
    <s v="STKWAN"/>
    <n v="43"/>
    <n v="61"/>
    <n v="18"/>
  </r>
  <r>
    <x v="105"/>
    <x v="1008"/>
    <x v="2"/>
    <x v="2020"/>
    <n v="4.5318876188852914E-4"/>
    <n v="100"/>
    <n v="40"/>
    <n v="60"/>
    <n v="24"/>
    <n v="36"/>
    <x v="2"/>
    <n v="0.9"/>
    <x v="4"/>
    <n v="0.6"/>
    <n v="0.66666666666666663"/>
    <n v="0.4"/>
    <n v="9.5624433507408889E-4"/>
    <x v="1"/>
    <x v="2"/>
    <s v="Retail"/>
    <s v="STKWAN"/>
    <n v="43"/>
    <n v="61"/>
    <n v="18"/>
  </r>
  <r>
    <x v="105"/>
    <x v="1009"/>
    <x v="0"/>
    <x v="2021"/>
    <n v="6.7978314283279379E-5"/>
    <n v="15"/>
    <n v="8"/>
    <n v="7"/>
    <n v="2.8000000000000003"/>
    <n v="4.1999999999999993"/>
    <x v="246"/>
    <n v="0.52499999999999991"/>
    <x v="12"/>
    <n v="0.46666666666666667"/>
    <n v="1.1428571428571428"/>
    <n v="0.53333333333333333"/>
    <n v="1.1156183909197704E-4"/>
    <x v="1"/>
    <x v="0"/>
    <s v="Retail"/>
    <s v="STKWAN"/>
    <n v="43"/>
    <n v="61"/>
    <n v="18"/>
  </r>
  <r>
    <x v="105"/>
    <x v="391"/>
    <x v="0"/>
    <x v="2022"/>
    <n v="9.0637752377705825E-5"/>
    <n v="20"/>
    <n v="12"/>
    <n v="8"/>
    <n v="3.2"/>
    <n v="4.8"/>
    <x v="5"/>
    <n v="0.39999999999999997"/>
    <x v="48"/>
    <n v="0.4"/>
    <n v="1.5"/>
    <n v="0.6"/>
    <n v="1.2749924467654519E-4"/>
    <x v="1"/>
    <x v="0"/>
    <s v="Retail"/>
    <s v="STKWAN"/>
    <n v="43"/>
    <n v="61"/>
    <n v="18"/>
  </r>
  <r>
    <x v="105"/>
    <x v="1010"/>
    <x v="2"/>
    <x v="2023"/>
    <n v="2.7191325713311752E-4"/>
    <n v="60"/>
    <n v="20"/>
    <n v="40"/>
    <n v="16"/>
    <n v="24"/>
    <x v="77"/>
    <n v="1.2"/>
    <x v="72"/>
    <n v="0.66666666666666663"/>
    <n v="0.5"/>
    <n v="0.33333333333333331"/>
    <n v="6.3749622338272593E-4"/>
    <x v="3"/>
    <x v="2"/>
    <s v="Retail"/>
    <s v="STKWAN"/>
    <n v="43"/>
    <n v="61"/>
    <n v="18"/>
  </r>
  <r>
    <x v="105"/>
    <x v="1011"/>
    <x v="2"/>
    <x v="2024"/>
    <n v="2.7191325713311752E-4"/>
    <n v="60"/>
    <n v="20"/>
    <n v="40"/>
    <n v="16"/>
    <n v="24"/>
    <x v="77"/>
    <n v="1.2"/>
    <x v="72"/>
    <n v="0.66666666666666663"/>
    <n v="0.5"/>
    <n v="0.33333333333333331"/>
    <n v="6.3749622338272593E-4"/>
    <x v="3"/>
    <x v="2"/>
    <s v="Retail"/>
    <s v="STKYOSEF"/>
    <n v="43"/>
    <n v="61"/>
    <n v="18"/>
  </r>
  <r>
    <x v="105"/>
    <x v="424"/>
    <x v="3"/>
    <x v="2025"/>
    <n v="1.4048851618544403E-4"/>
    <n v="31"/>
    <n v="28.33"/>
    <n v="2.6700000000000017"/>
    <n v="1.0680000000000007"/>
    <n v="1.602000000000001"/>
    <x v="589"/>
    <n v="5.6547829156371375E-2"/>
    <x v="311"/>
    <n v="8.6129032258064578E-2"/>
    <n v="10.61048689138576"/>
    <n v="0.91387096774193544"/>
    <n v="4.2552872910796985E-5"/>
    <x v="5"/>
    <x v="3"/>
    <s v="Retail"/>
    <s v="STKEVON"/>
    <n v="43"/>
    <n v="61"/>
    <n v="18"/>
  </r>
  <r>
    <x v="105"/>
    <x v="36"/>
    <x v="3"/>
    <x v="2026"/>
    <n v="8.882499733015171E-4"/>
    <n v="196"/>
    <n v="157"/>
    <n v="39"/>
    <n v="15.600000000000001"/>
    <n v="23.4"/>
    <x v="590"/>
    <n v="0.14904458598726114"/>
    <x v="195"/>
    <n v="0.19897959183673469"/>
    <n v="4.0256410256410255"/>
    <n v="0.80102040816326525"/>
    <n v="6.2155881779815778E-4"/>
    <x v="4"/>
    <x v="3"/>
    <s v="Retail"/>
    <s v="STKEVON"/>
    <n v="43"/>
    <n v="61"/>
    <n v="18"/>
  </r>
  <r>
    <x v="105"/>
    <x v="502"/>
    <x v="3"/>
    <x v="2027"/>
    <n v="9.516963999659112E-5"/>
    <n v="21"/>
    <n v="18.62"/>
    <n v="2.379999999999999"/>
    <n v="0.95199999999999962"/>
    <n v="1.4279999999999995"/>
    <x v="193"/>
    <n v="7.6691729323308241E-2"/>
    <x v="24"/>
    <n v="0.11333333333333329"/>
    <n v="7.8235294117647092"/>
    <n v="0.88666666666666671"/>
    <n v="3.7931025291272176E-5"/>
    <x v="5"/>
    <x v="3"/>
    <s v="Retail"/>
    <s v="STKANSON"/>
    <n v="43"/>
    <n v="61"/>
    <n v="18"/>
  </r>
  <r>
    <x v="105"/>
    <x v="424"/>
    <x v="3"/>
    <x v="2028"/>
    <n v="1.4048851618544403E-4"/>
    <n v="31"/>
    <n v="27.33"/>
    <n v="3.6700000000000017"/>
    <n v="1.4680000000000009"/>
    <n v="2.2020000000000008"/>
    <x v="591"/>
    <n v="8.0570801317233848E-2"/>
    <x v="406"/>
    <n v="0.11838709677419361"/>
    <n v="7.4468664850136204"/>
    <n v="0.88161290322580643"/>
    <n v="5.8490278495365133E-5"/>
    <x v="5"/>
    <x v="3"/>
    <s v="Retail"/>
    <s v="STKANSON"/>
    <n v="43"/>
    <n v="61"/>
    <n v="18"/>
  </r>
  <r>
    <x v="105"/>
    <x v="0"/>
    <x v="0"/>
    <x v="2029"/>
    <n v="2.2659438094426456E-5"/>
    <n v="5"/>
    <n v="3"/>
    <n v="2"/>
    <n v="0.8"/>
    <n v="1.2"/>
    <x v="5"/>
    <n v="0.39999999999999997"/>
    <x v="66"/>
    <n v="0.4"/>
    <n v="1.5"/>
    <n v="0.6"/>
    <n v="3.1874811169136296E-5"/>
    <x v="0"/>
    <x v="0"/>
    <s v="Retail"/>
    <s v="STKEVON"/>
    <n v="43"/>
    <n v="61"/>
    <n v="18"/>
  </r>
  <r>
    <x v="106"/>
    <x v="5"/>
    <x v="2"/>
    <x v="2030"/>
    <n v="8.1573977139935249E-4"/>
    <n v="180"/>
    <n v="140"/>
    <n v="40"/>
    <n v="16"/>
    <n v="24"/>
    <x v="396"/>
    <n v="0.17142857142857143"/>
    <x v="72"/>
    <n v="0.22222222222222221"/>
    <n v="3.5"/>
    <n v="0.77777777777777779"/>
    <n v="6.3749622338272593E-4"/>
    <x v="6"/>
    <x v="2"/>
    <s v="Retail"/>
    <s v="STKANSON"/>
    <n v="37"/>
    <n v="45"/>
    <n v="8"/>
  </r>
  <r>
    <x v="106"/>
    <x v="1012"/>
    <x v="5"/>
    <x v="2031"/>
    <n v="2.7191325713311751E-3"/>
    <n v="600"/>
    <n v="505"/>
    <n v="95"/>
    <n v="38"/>
    <n v="57"/>
    <x v="592"/>
    <n v="0.11287128712871287"/>
    <x v="70"/>
    <n v="0.15833333333333333"/>
    <n v="5.3157894736842106"/>
    <n v="0.84166666666666667"/>
    <n v="1.514053530533974E-3"/>
    <x v="1"/>
    <x v="5"/>
    <s v="Retail"/>
    <s v="STKEVON"/>
    <n v="37"/>
    <n v="45"/>
    <n v="8"/>
  </r>
  <r>
    <x v="106"/>
    <x v="558"/>
    <x v="3"/>
    <x v="2032"/>
    <n v="5.4382651426623503E-4"/>
    <n v="120"/>
    <n v="50"/>
    <n v="70"/>
    <n v="28"/>
    <n v="42"/>
    <x v="189"/>
    <n v="0.84"/>
    <x v="46"/>
    <n v="0.58333333333333337"/>
    <n v="0.7142857142857143"/>
    <n v="0.41666666666666669"/>
    <n v="1.1156183909197704E-3"/>
    <x v="5"/>
    <x v="3"/>
    <s v="Retail"/>
    <s v="STKEVON"/>
    <n v="37"/>
    <n v="45"/>
    <n v="8"/>
  </r>
  <r>
    <x v="106"/>
    <x v="558"/>
    <x v="3"/>
    <x v="2033"/>
    <n v="5.4382651426623503E-4"/>
    <n v="120"/>
    <n v="50"/>
    <n v="70"/>
    <n v="28"/>
    <n v="42"/>
    <x v="189"/>
    <n v="0.84"/>
    <x v="46"/>
    <n v="0.58333333333333337"/>
    <n v="0.7142857142857143"/>
    <n v="0.41666666666666669"/>
    <n v="1.1156183909197704E-3"/>
    <x v="5"/>
    <x v="3"/>
    <s v="Retail"/>
    <s v="STKANSON"/>
    <n v="37"/>
    <n v="45"/>
    <n v="8"/>
  </r>
  <r>
    <x v="106"/>
    <x v="657"/>
    <x v="0"/>
    <x v="2034"/>
    <n v="4.5318876188852913E-5"/>
    <n v="10"/>
    <n v="2"/>
    <n v="8"/>
    <n v="3.2"/>
    <n v="4.8"/>
    <x v="0"/>
    <n v="2.4"/>
    <x v="48"/>
    <n v="0.8"/>
    <n v="0.25"/>
    <n v="0.2"/>
    <n v="1.2749924467654519E-4"/>
    <x v="13"/>
    <x v="0"/>
    <s v="Retail"/>
    <s v="STKANSON"/>
    <n v="37"/>
    <n v="45"/>
    <n v="8"/>
  </r>
  <r>
    <x v="106"/>
    <x v="44"/>
    <x v="0"/>
    <x v="2035"/>
    <n v="4.5318876188852913E-5"/>
    <n v="10"/>
    <n v="6"/>
    <n v="9"/>
    <n v="3.6"/>
    <n v="5.4"/>
    <x v="1"/>
    <n v="0.9"/>
    <x v="2"/>
    <n v="0.9"/>
    <n v="0.66666666666666663"/>
    <n v="0.6"/>
    <n v="1.4343665026111333E-4"/>
    <x v="13"/>
    <x v="0"/>
    <s v="Retail"/>
    <s v="STKEVON"/>
    <n v="37"/>
    <n v="45"/>
    <n v="8"/>
  </r>
  <r>
    <x v="106"/>
    <x v="417"/>
    <x v="3"/>
    <x v="2036"/>
    <n v="3.3989157141639688E-4"/>
    <n v="75"/>
    <n v="53.52"/>
    <n v="21.479999999999997"/>
    <n v="8.5919999999999987"/>
    <n v="12.887999999999998"/>
    <x v="593"/>
    <n v="0.24080717488789233"/>
    <x v="407"/>
    <n v="0.28639999999999993"/>
    <n v="2.4916201117318439"/>
    <n v="0.71360000000000001"/>
    <n v="3.4233547195652376E-4"/>
    <x v="5"/>
    <x v="3"/>
    <s v="Retail"/>
    <s v="STKYOSEF"/>
    <n v="37"/>
    <n v="45"/>
    <n v="8"/>
  </r>
  <r>
    <x v="106"/>
    <x v="1013"/>
    <x v="3"/>
    <x v="2037"/>
    <n v="3.9880611046190566E-4"/>
    <n v="88"/>
    <n v="48.9"/>
    <n v="39.1"/>
    <n v="15.64"/>
    <n v="23.46"/>
    <x v="507"/>
    <n v="0.47975460122699387"/>
    <x v="355"/>
    <n v="0.44431818181818183"/>
    <n v="1.2506393861892582"/>
    <n v="0.55568181818181817"/>
    <n v="6.2315255835661461E-4"/>
    <x v="9"/>
    <x v="3"/>
    <s v="Retail"/>
    <s v="STKYOSEF"/>
    <n v="37"/>
    <n v="45"/>
    <n v="8"/>
  </r>
  <r>
    <x v="106"/>
    <x v="1014"/>
    <x v="4"/>
    <x v="2038"/>
    <n v="1.6405433180364756E-3"/>
    <n v="362"/>
    <n v="200"/>
    <n v="162"/>
    <n v="64.8"/>
    <n v="97.2"/>
    <x v="594"/>
    <n v="0.48599999999999999"/>
    <x v="408"/>
    <n v="0.44751381215469616"/>
    <n v="1.2345679012345678"/>
    <n v="0.5524861878453039"/>
    <n v="2.5818597047000398E-3"/>
    <x v="24"/>
    <x v="4"/>
    <s v="Retail"/>
    <s v="STKYOSEF"/>
    <n v="37"/>
    <n v="45"/>
    <n v="8"/>
  </r>
  <r>
    <x v="106"/>
    <x v="1015"/>
    <x v="3"/>
    <x v="2039"/>
    <n v="5.4382651426623495E-5"/>
    <n v="12"/>
    <n v="9.27"/>
    <n v="2.7300000000000004"/>
    <n v="1.0920000000000003"/>
    <n v="1.6380000000000001"/>
    <x v="595"/>
    <n v="0.1766990291262136"/>
    <x v="409"/>
    <n v="0.22750000000000004"/>
    <n v="3.3956043956043951"/>
    <n v="0.77249999999999996"/>
    <n v="4.3509117245871052E-5"/>
    <x v="5"/>
    <x v="3"/>
    <s v="Retail"/>
    <s v="STKANSON"/>
    <n v="37"/>
    <n v="45"/>
    <n v="8"/>
  </r>
  <r>
    <x v="106"/>
    <x v="502"/>
    <x v="3"/>
    <x v="2040"/>
    <n v="9.516963999659112E-5"/>
    <n v="21"/>
    <n v="18.62"/>
    <n v="2.379999999999999"/>
    <n v="0.95199999999999962"/>
    <n v="1.4279999999999995"/>
    <x v="193"/>
    <n v="7.6691729323308241E-2"/>
    <x v="24"/>
    <n v="0.11333333333333329"/>
    <n v="7.8235294117647092"/>
    <n v="0.88666666666666671"/>
    <n v="3.7931025291272176E-5"/>
    <x v="5"/>
    <x v="3"/>
    <s v="Retail"/>
    <s v="STKANSON"/>
    <n v="37"/>
    <n v="45"/>
    <n v="8"/>
  </r>
  <r>
    <x v="106"/>
    <x v="500"/>
    <x v="3"/>
    <x v="2041"/>
    <n v="2.4925381903869104E-4"/>
    <n v="55"/>
    <n v="46.25"/>
    <n v="8.75"/>
    <n v="3.5"/>
    <n v="5.25"/>
    <x v="39"/>
    <n v="0.11351351351351352"/>
    <x v="86"/>
    <n v="0.15909090909090909"/>
    <n v="5.2857142857142856"/>
    <n v="0.84090909090909094"/>
    <n v="1.394522988649713E-4"/>
    <x v="4"/>
    <x v="3"/>
    <s v="Retail"/>
    <s v="STKANSON"/>
    <n v="37"/>
    <n v="45"/>
    <n v="8"/>
  </r>
  <r>
    <x v="106"/>
    <x v="1005"/>
    <x v="3"/>
    <x v="2042"/>
    <n v="4.5318876188852914E-4"/>
    <n v="100"/>
    <n v="50"/>
    <n v="50"/>
    <n v="20"/>
    <n v="30"/>
    <x v="57"/>
    <n v="0.6"/>
    <x v="9"/>
    <n v="0.5"/>
    <n v="1"/>
    <n v="0.5"/>
    <n v="7.9687027922840741E-4"/>
    <x v="5"/>
    <x v="3"/>
    <s v="Retail"/>
    <s v="STKANSON"/>
    <n v="37"/>
    <n v="45"/>
    <n v="8"/>
  </r>
  <r>
    <x v="106"/>
    <x v="1016"/>
    <x v="0"/>
    <x v="2043"/>
    <n v="2.2659438094426456E-5"/>
    <n v="5"/>
    <n v="2"/>
    <n v="3"/>
    <n v="1.2000000000000002"/>
    <n v="1.7999999999999998"/>
    <x v="2"/>
    <n v="0.89999999999999991"/>
    <x v="36"/>
    <n v="0.6"/>
    <n v="0.66666666666666663"/>
    <n v="0.4"/>
    <n v="4.7812216753704445E-5"/>
    <x v="0"/>
    <x v="0"/>
    <s v="Retail"/>
    <s v="STKANSON"/>
    <n v="37"/>
    <n v="45"/>
    <n v="8"/>
  </r>
  <r>
    <x v="106"/>
    <x v="907"/>
    <x v="3"/>
    <x v="2044"/>
    <n v="6.5259181711948199E-4"/>
    <n v="144"/>
    <n v="122.10000000000001"/>
    <n v="21.899999999999991"/>
    <n v="8.7599999999999962"/>
    <n v="13.139999999999995"/>
    <x v="171"/>
    <n v="0.10761670761670757"/>
    <x v="148"/>
    <n v="0.15208333333333326"/>
    <n v="5.575342465753427"/>
    <n v="0.84791666666666676"/>
    <n v="3.4902918230204233E-4"/>
    <x v="4"/>
    <x v="3"/>
    <s v="Retail"/>
    <s v="STKEVON"/>
    <n v="37"/>
    <n v="45"/>
    <n v="8"/>
  </r>
  <r>
    <x v="106"/>
    <x v="1017"/>
    <x v="6"/>
    <x v="2045"/>
    <n v="6.7978314283279376E-4"/>
    <n v="150"/>
    <n v="140"/>
    <n v="10"/>
    <n v="4"/>
    <n v="6"/>
    <x v="596"/>
    <n v="4.2857142857142858E-2"/>
    <x v="50"/>
    <n v="6.6666666666666666E-2"/>
    <n v="14"/>
    <n v="0.93333333333333335"/>
    <n v="1.5937405584568148E-4"/>
    <x v="11"/>
    <x v="6"/>
    <s v="Retail"/>
    <s v="STKEVON"/>
    <n v="37"/>
    <n v="45"/>
    <n v="8"/>
  </r>
  <r>
    <x v="106"/>
    <x v="699"/>
    <x v="2"/>
    <x v="2046"/>
    <n v="2.7191325713311752E-4"/>
    <n v="60"/>
    <n v="15"/>
    <n v="45"/>
    <n v="18"/>
    <n v="27"/>
    <x v="64"/>
    <n v="1.8"/>
    <x v="114"/>
    <n v="0.75"/>
    <n v="0.33333333333333331"/>
    <n v="0.25"/>
    <n v="7.1718325130556667E-4"/>
    <x v="3"/>
    <x v="2"/>
    <s v="Retail"/>
    <s v="STKEVON"/>
    <n v="37"/>
    <n v="45"/>
    <n v="8"/>
  </r>
  <r>
    <x v="106"/>
    <x v="312"/>
    <x v="3"/>
    <x v="2047"/>
    <n v="4.5318876188852914E-4"/>
    <n v="100"/>
    <n v="57"/>
    <n v="43"/>
    <n v="17.2"/>
    <n v="25.8"/>
    <x v="210"/>
    <n v="0.45263157894736844"/>
    <x v="165"/>
    <n v="0.43"/>
    <n v="1.3255813953488371"/>
    <n v="0.56999999999999995"/>
    <n v="6.8530844013643037E-4"/>
    <x v="9"/>
    <x v="3"/>
    <s v="Retail"/>
    <s v="STKYOSEF"/>
    <n v="37"/>
    <n v="45"/>
    <n v="8"/>
  </r>
  <r>
    <x v="106"/>
    <x v="393"/>
    <x v="5"/>
    <x v="2048"/>
    <n v="8.1573977139935249E-4"/>
    <n v="180"/>
    <n v="103"/>
    <n v="77"/>
    <n v="30.8"/>
    <n v="46.2"/>
    <x v="597"/>
    <n v="0.44854368932038835"/>
    <x v="369"/>
    <n v="0.42777777777777776"/>
    <n v="1.3376623376623376"/>
    <n v="0.57222222222222219"/>
    <n v="1.2271802300117473E-3"/>
    <x v="21"/>
    <x v="5"/>
    <s v="Retail"/>
    <s v="STKYOSEF"/>
    <n v="37"/>
    <n v="45"/>
    <n v="8"/>
  </r>
  <r>
    <x v="106"/>
    <x v="224"/>
    <x v="3"/>
    <x v="2049"/>
    <n v="9.516963999659112E-5"/>
    <n v="21"/>
    <n v="17.62"/>
    <n v="3.379999999999999"/>
    <n v="1.3519999999999996"/>
    <n v="2.0279999999999996"/>
    <x v="41"/>
    <n v="0.11509648127128261"/>
    <x v="18"/>
    <n v="0.1609523809523809"/>
    <n v="5.2130177514792919"/>
    <n v="0.83904761904761904"/>
    <n v="5.3868430875840324E-5"/>
    <x v="5"/>
    <x v="3"/>
    <s v="Retail"/>
    <s v="STKANSON"/>
    <n v="37"/>
    <n v="45"/>
    <n v="8"/>
  </r>
  <r>
    <x v="106"/>
    <x v="290"/>
    <x v="6"/>
    <x v="2050"/>
    <n v="8.1573977139935249E-4"/>
    <n v="180"/>
    <n v="122"/>
    <n v="58"/>
    <n v="23.200000000000003"/>
    <n v="34.799999999999997"/>
    <x v="409"/>
    <n v="0.28524590163934421"/>
    <x v="106"/>
    <n v="0.32222222222222224"/>
    <n v="2.103448275862069"/>
    <n v="0.67777777777777781"/>
    <n v="9.243695239049526E-4"/>
    <x v="11"/>
    <x v="6"/>
    <s v="Retail"/>
    <s v="STKANSON"/>
    <n v="37"/>
    <n v="45"/>
    <n v="8"/>
  </r>
  <r>
    <x v="106"/>
    <x v="691"/>
    <x v="4"/>
    <x v="2051"/>
    <n v="4.0786988569967621E-3"/>
    <n v="900"/>
    <n v="834"/>
    <n v="66"/>
    <n v="26.400000000000002"/>
    <n v="39.599999999999994"/>
    <x v="598"/>
    <n v="4.7482014388489202E-2"/>
    <x v="410"/>
    <n v="7.3333333333333334E-2"/>
    <n v="12.636363636363637"/>
    <n v="0.92666666666666664"/>
    <n v="1.0518687685814978E-3"/>
    <x v="1"/>
    <x v="4"/>
    <s v="Retail"/>
    <s v="STKANSON"/>
    <n v="37"/>
    <n v="45"/>
    <n v="8"/>
  </r>
  <r>
    <x v="106"/>
    <x v="424"/>
    <x v="3"/>
    <x v="2052"/>
    <n v="1.4048851618544403E-4"/>
    <n v="31"/>
    <n v="27.9"/>
    <n v="3.1000000000000014"/>
    <n v="1.2400000000000007"/>
    <n v="1.8600000000000008"/>
    <x v="369"/>
    <n v="6.6666666666666693E-2"/>
    <x v="255"/>
    <n v="0.10000000000000005"/>
    <n v="8.9999999999999947"/>
    <n v="0.89999999999999991"/>
    <n v="4.9405957312161284E-5"/>
    <x v="5"/>
    <x v="3"/>
    <s v="Retail"/>
    <s v="STKEVON"/>
    <n v="37"/>
    <n v="45"/>
    <n v="8"/>
  </r>
  <r>
    <x v="106"/>
    <x v="60"/>
    <x v="0"/>
    <x v="2053"/>
    <n v="4.5318876188852913E-5"/>
    <n v="10"/>
    <n v="3"/>
    <n v="7"/>
    <n v="2.8000000000000003"/>
    <n v="4.1999999999999993"/>
    <x v="12"/>
    <n v="1.3999999999999997"/>
    <x v="12"/>
    <n v="0.7"/>
    <n v="0.42857142857142855"/>
    <n v="0.3"/>
    <n v="1.1156183909197704E-4"/>
    <x v="0"/>
    <x v="0"/>
    <s v="Retail"/>
    <s v="STKYOSEF"/>
    <n v="37"/>
    <n v="45"/>
    <n v="8"/>
  </r>
  <r>
    <x v="106"/>
    <x v="1018"/>
    <x v="0"/>
    <x v="2054"/>
    <n v="9.0637752377705825E-5"/>
    <n v="20"/>
    <n v="10"/>
    <n v="10"/>
    <n v="4"/>
    <n v="6"/>
    <x v="57"/>
    <n v="0.6"/>
    <x v="50"/>
    <n v="0.5"/>
    <n v="1"/>
    <n v="0.5"/>
    <n v="1.5937405584568148E-4"/>
    <x v="1"/>
    <x v="0"/>
    <s v="Retail"/>
    <s v="STKYOSEF"/>
    <n v="37"/>
    <n v="45"/>
    <n v="8"/>
  </r>
  <r>
    <x v="106"/>
    <x v="1019"/>
    <x v="0"/>
    <x v="2055"/>
    <n v="4.5318876188852913E-5"/>
    <n v="10"/>
    <n v="1"/>
    <n v="9"/>
    <n v="3.6"/>
    <n v="5.4"/>
    <x v="1"/>
    <n v="5.4"/>
    <x v="2"/>
    <n v="0.9"/>
    <n v="0.1111111111111111"/>
    <n v="0.1"/>
    <n v="1.4343665026111333E-4"/>
    <x v="1"/>
    <x v="0"/>
    <s v="Retail"/>
    <s v="STKEVON"/>
    <n v="37"/>
    <n v="45"/>
    <n v="8"/>
  </r>
  <r>
    <x v="106"/>
    <x v="895"/>
    <x v="3"/>
    <x v="2056"/>
    <n v="1.2915879713823082E-4"/>
    <n v="28.5"/>
    <n v="25"/>
    <n v="3.5"/>
    <n v="1.4000000000000001"/>
    <n v="2.0999999999999996"/>
    <x v="599"/>
    <n v="8.3999999999999991E-2"/>
    <x v="163"/>
    <n v="0.12280701754385964"/>
    <n v="7.1428571428571432"/>
    <n v="0.8771929824561403"/>
    <n v="5.5780919545988519E-5"/>
    <x v="4"/>
    <x v="3"/>
    <s v="Retail"/>
    <s v="STKYOSEF"/>
    <n v="37"/>
    <n v="45"/>
    <n v="8"/>
  </r>
  <r>
    <x v="106"/>
    <x v="737"/>
    <x v="4"/>
    <x v="2057"/>
    <n v="4.1693366093744685E-3"/>
    <n v="920"/>
    <n v="834"/>
    <n v="86"/>
    <n v="34.4"/>
    <n v="51.6"/>
    <x v="600"/>
    <n v="6.1870503597122303E-2"/>
    <x v="257"/>
    <n v="9.3478260869565219E-2"/>
    <n v="9.6976744186046506"/>
    <n v="0.90652173913043477"/>
    <n v="1.3706168802728607E-3"/>
    <x v="1"/>
    <x v="4"/>
    <s v="Retail"/>
    <s v="STKANSON"/>
    <n v="37"/>
    <n v="45"/>
    <n v="8"/>
  </r>
  <r>
    <x v="107"/>
    <x v="1020"/>
    <x v="3"/>
    <x v="2058"/>
    <n v="1.2417372075745699E-3"/>
    <n v="274"/>
    <n v="252"/>
    <n v="22"/>
    <n v="8.8000000000000007"/>
    <n v="13.2"/>
    <x v="601"/>
    <n v="5.2380952380952375E-2"/>
    <x v="128"/>
    <n v="8.0291970802919707E-2"/>
    <n v="11.454545454545455"/>
    <n v="0.91970802919708028"/>
    <n v="3.5062292286049926E-4"/>
    <x v="4"/>
    <x v="3"/>
    <s v="Retail"/>
    <s v="STKANSON"/>
    <n v="36"/>
    <n v="46"/>
    <n v="10"/>
  </r>
  <r>
    <x v="107"/>
    <x v="1021"/>
    <x v="3"/>
    <x v="2059"/>
    <n v="2.8097703237088805E-4"/>
    <n v="62"/>
    <n v="55.8"/>
    <n v="6.2000000000000028"/>
    <n v="2.4800000000000013"/>
    <n v="3.7200000000000015"/>
    <x v="369"/>
    <n v="6.6666666666666693E-2"/>
    <x v="411"/>
    <n v="0.10000000000000005"/>
    <n v="8.9999999999999947"/>
    <n v="0.89999999999999991"/>
    <n v="9.8811914624322568E-5"/>
    <x v="5"/>
    <x v="3"/>
    <s v="Retail"/>
    <s v="STKEVON"/>
    <n v="36"/>
    <n v="46"/>
    <n v="10"/>
  </r>
  <r>
    <x v="107"/>
    <x v="988"/>
    <x v="3"/>
    <x v="2060"/>
    <n v="1.9940305523095283E-4"/>
    <n v="44"/>
    <n v="37.200000000000003"/>
    <n v="6.7999999999999972"/>
    <n v="2.7199999999999989"/>
    <n v="4.0799999999999983"/>
    <x v="602"/>
    <n v="0.10967741935483866"/>
    <x v="395"/>
    <n v="0.15454545454545449"/>
    <n v="5.4705882352941204"/>
    <n v="0.84545454545454557"/>
    <n v="1.0837435797506336E-4"/>
    <x v="9"/>
    <x v="3"/>
    <s v="Retail"/>
    <s v="STKYOSEF"/>
    <n v="36"/>
    <n v="46"/>
    <n v="10"/>
  </r>
  <r>
    <x v="107"/>
    <x v="750"/>
    <x v="3"/>
    <x v="2061"/>
    <n v="2.4925381903869104E-4"/>
    <n v="55"/>
    <n v="47.52"/>
    <n v="7.4799999999999969"/>
    <n v="2.9919999999999991"/>
    <n v="4.4879999999999978"/>
    <x v="307"/>
    <n v="9.4444444444444386E-2"/>
    <x v="210"/>
    <n v="0.13599999999999995"/>
    <n v="6.3529411764705914"/>
    <n v="0.8640000000000001"/>
    <n v="1.1921179377256969E-4"/>
    <x v="5"/>
    <x v="3"/>
    <s v="Retail"/>
    <s v="STKEVON"/>
    <n v="36"/>
    <n v="46"/>
    <n v="10"/>
  </r>
  <r>
    <x v="107"/>
    <x v="1022"/>
    <x v="3"/>
    <x v="2062"/>
    <n v="4.4412498665075855E-4"/>
    <n v="98"/>
    <n v="58.9"/>
    <n v="39.1"/>
    <n v="15.64"/>
    <n v="23.46"/>
    <x v="603"/>
    <n v="0.39830220713073006"/>
    <x v="355"/>
    <n v="0.3989795918367347"/>
    <n v="1.506393861892583"/>
    <n v="0.6010204081632653"/>
    <n v="6.2315255835661461E-4"/>
    <x v="9"/>
    <x v="3"/>
    <s v="Retail"/>
    <s v="STKYOSEF"/>
    <n v="36"/>
    <n v="46"/>
    <n v="10"/>
  </r>
  <r>
    <x v="107"/>
    <x v="1023"/>
    <x v="5"/>
    <x v="2063"/>
    <n v="1.5408417904209991E-3"/>
    <n v="340"/>
    <n v="290"/>
    <n v="50"/>
    <n v="20"/>
    <n v="30"/>
    <x v="604"/>
    <n v="0.10344827586206896"/>
    <x v="9"/>
    <n v="0.14705882352941177"/>
    <n v="5.8"/>
    <n v="0.8529411764705882"/>
    <n v="7.9687027922840741E-4"/>
    <x v="1"/>
    <x v="5"/>
    <s v="Retail"/>
    <s v="STKANSON"/>
    <n v="36"/>
    <n v="46"/>
    <n v="10"/>
  </r>
  <r>
    <x v="107"/>
    <x v="1017"/>
    <x v="6"/>
    <x v="2064"/>
    <n v="7.7042089521049955E-4"/>
    <n v="170"/>
    <n v="120"/>
    <n v="50"/>
    <n v="20"/>
    <n v="30"/>
    <x v="605"/>
    <n v="0.25"/>
    <x v="9"/>
    <n v="0.29411764705882354"/>
    <n v="2.4"/>
    <n v="0.70588235294117652"/>
    <n v="7.9687027922840741E-4"/>
    <x v="11"/>
    <x v="6"/>
    <s v="Retail"/>
    <s v="STKYOSEF"/>
    <n v="36"/>
    <n v="46"/>
    <n v="10"/>
  </r>
  <r>
    <x v="107"/>
    <x v="942"/>
    <x v="0"/>
    <x v="2065"/>
    <n v="9.0637752377705825E-5"/>
    <n v="20"/>
    <n v="5"/>
    <n v="15"/>
    <n v="6"/>
    <n v="9"/>
    <x v="64"/>
    <n v="1.8"/>
    <x v="11"/>
    <n v="0.75"/>
    <n v="0.33333333333333331"/>
    <n v="0.25"/>
    <n v="2.3906108376852222E-4"/>
    <x v="13"/>
    <x v="0"/>
    <s v="Retail"/>
    <s v="STKANSON"/>
    <n v="36"/>
    <n v="46"/>
    <n v="10"/>
  </r>
  <r>
    <x v="107"/>
    <x v="199"/>
    <x v="0"/>
    <x v="2066"/>
    <n v="6.7978314283279379E-5"/>
    <n v="15"/>
    <n v="8"/>
    <n v="7"/>
    <n v="2.8000000000000003"/>
    <n v="4.1999999999999993"/>
    <x v="246"/>
    <n v="0.52499999999999991"/>
    <x v="12"/>
    <n v="0.46666666666666667"/>
    <n v="1.1428571428571428"/>
    <n v="0.53333333333333333"/>
    <n v="1.1156183909197704E-4"/>
    <x v="13"/>
    <x v="0"/>
    <s v="Retail"/>
    <s v="STKANSON"/>
    <n v="36"/>
    <n v="46"/>
    <n v="10"/>
  </r>
  <r>
    <x v="107"/>
    <x v="1024"/>
    <x v="3"/>
    <x v="2067"/>
    <n v="7.9761222092381132E-4"/>
    <n v="176"/>
    <n v="149.04000000000002"/>
    <n v="26.95999999999998"/>
    <n v="10.783999999999992"/>
    <n v="16.175999999999988"/>
    <x v="606"/>
    <n v="0.10853462157809975"/>
    <x v="412"/>
    <n v="0.15318181818181806"/>
    <n v="5.5281899109792336"/>
    <n v="0.84681818181818191"/>
    <n v="4.2967245455995692E-4"/>
    <x v="5"/>
    <x v="3"/>
    <s v="Retail"/>
    <s v="STKANSON"/>
    <n v="36"/>
    <n v="46"/>
    <n v="10"/>
  </r>
  <r>
    <x v="107"/>
    <x v="1024"/>
    <x v="3"/>
    <x v="2068"/>
    <n v="7.9761222092381132E-4"/>
    <n v="176"/>
    <n v="149.04000000000002"/>
    <n v="26.95999999999998"/>
    <n v="10.783999999999992"/>
    <n v="16.175999999999988"/>
    <x v="606"/>
    <n v="0.10853462157809975"/>
    <x v="412"/>
    <n v="0.15318181818181806"/>
    <n v="5.5281899109792336"/>
    <n v="0.84681818181818191"/>
    <n v="4.2967245455995692E-4"/>
    <x v="5"/>
    <x v="3"/>
    <s v="Retail"/>
    <s v="STKANSON"/>
    <n v="36"/>
    <n v="46"/>
    <n v="10"/>
  </r>
  <r>
    <x v="107"/>
    <x v="1025"/>
    <x v="3"/>
    <x v="2069"/>
    <n v="1.8580739237429694E-4"/>
    <n v="41"/>
    <n v="21.619999999999997"/>
    <n v="19.380000000000003"/>
    <n v="7.7520000000000016"/>
    <n v="11.628"/>
    <x v="607"/>
    <n v="0.53783533765032387"/>
    <x v="413"/>
    <n v="0.47268292682926838"/>
    <n v="1.115583075335397"/>
    <n v="0.52731707317073162"/>
    <n v="3.0886692022893074E-4"/>
    <x v="5"/>
    <x v="3"/>
    <s v="Retail"/>
    <s v="STKEVON"/>
    <n v="36"/>
    <n v="46"/>
    <n v="10"/>
  </r>
  <r>
    <x v="107"/>
    <x v="617"/>
    <x v="3"/>
    <x v="2070"/>
    <n v="2.5378570665757634E-4"/>
    <n v="56"/>
    <n v="28.7"/>
    <n v="27.3"/>
    <n v="10.920000000000002"/>
    <n v="16.38"/>
    <x v="608"/>
    <n v="0.57073170731707312"/>
    <x v="414"/>
    <n v="0.48749999999999999"/>
    <n v="1.0512820512820513"/>
    <n v="0.51249999999999996"/>
    <n v="4.3509117245871042E-4"/>
    <x v="4"/>
    <x v="3"/>
    <s v="Retail"/>
    <s v="STKEVON"/>
    <n v="36"/>
    <n v="46"/>
    <n v="10"/>
  </r>
  <r>
    <x v="107"/>
    <x v="793"/>
    <x v="3"/>
    <x v="2071"/>
    <n v="5.4382651426623503E-4"/>
    <n v="120"/>
    <n v="50"/>
    <n v="70"/>
    <n v="28"/>
    <n v="42"/>
    <x v="189"/>
    <n v="0.84"/>
    <x v="46"/>
    <n v="0.58333333333333337"/>
    <n v="0.7142857142857143"/>
    <n v="0.41666666666666669"/>
    <n v="1.1156183909197704E-3"/>
    <x v="5"/>
    <x v="3"/>
    <s v="Retail"/>
    <s v="STKYOSEF"/>
    <n v="36"/>
    <n v="46"/>
    <n v="10"/>
  </r>
  <r>
    <x v="107"/>
    <x v="74"/>
    <x v="1"/>
    <x v="2072"/>
    <n v="4.5318876188852913E-5"/>
    <n v="10"/>
    <n v="0"/>
    <n v="10"/>
    <n v="4"/>
    <n v="6"/>
    <x v="3"/>
    <e v="#DIV/0!"/>
    <x v="50"/>
    <n v="1"/>
    <n v="0"/>
    <n v="0"/>
    <n v="1.5937405584568148E-4"/>
    <x v="2"/>
    <x v="1"/>
    <s v="Retail"/>
    <s v="STKANSON"/>
    <n v="36"/>
    <n v="46"/>
    <n v="10"/>
  </r>
  <r>
    <x v="107"/>
    <x v="458"/>
    <x v="0"/>
    <x v="2073"/>
    <n v="4.5318876188852913E-5"/>
    <n v="10"/>
    <n v="3"/>
    <n v="7"/>
    <n v="2.8000000000000003"/>
    <n v="4.1999999999999993"/>
    <x v="12"/>
    <n v="1.3999999999999997"/>
    <x v="12"/>
    <n v="0.7"/>
    <n v="0.42857142857142855"/>
    <n v="0.3"/>
    <n v="1.1156183909197704E-4"/>
    <x v="0"/>
    <x v="0"/>
    <s v="Retail"/>
    <s v="STKANSON"/>
    <n v="36"/>
    <n v="46"/>
    <n v="10"/>
  </r>
  <r>
    <x v="107"/>
    <x v="1026"/>
    <x v="3"/>
    <x v="2074"/>
    <n v="2.5378570665757634E-4"/>
    <n v="56"/>
    <n v="28.7"/>
    <n v="27.3"/>
    <n v="10.920000000000002"/>
    <n v="16.38"/>
    <x v="608"/>
    <n v="0.57073170731707312"/>
    <x v="414"/>
    <n v="0.48749999999999999"/>
    <n v="1.0512820512820513"/>
    <n v="0.51249999999999996"/>
    <n v="4.3509117245871042E-4"/>
    <x v="5"/>
    <x v="3"/>
    <s v="Retail"/>
    <s v="STKANSON"/>
    <n v="36"/>
    <n v="46"/>
    <n v="10"/>
  </r>
  <r>
    <x v="107"/>
    <x v="1027"/>
    <x v="4"/>
    <x v="2075"/>
    <n v="4.2146554855633208E-3"/>
    <n v="930"/>
    <n v="834"/>
    <n v="96"/>
    <n v="38.400000000000006"/>
    <n v="57.599999999999994"/>
    <x v="489"/>
    <n v="6.9064748201438847E-2"/>
    <x v="337"/>
    <n v="0.1032258064516129"/>
    <n v="8.6875"/>
    <n v="0.89677419354838706"/>
    <n v="1.5299909361185422E-3"/>
    <x v="1"/>
    <x v="4"/>
    <s v="Retail"/>
    <s v="STKANSON"/>
    <n v="36"/>
    <n v="46"/>
    <n v="10"/>
  </r>
  <r>
    <x v="107"/>
    <x v="733"/>
    <x v="3"/>
    <x v="2076"/>
    <n v="4.7584819998295561E-4"/>
    <n v="105"/>
    <n v="73"/>
    <n v="32"/>
    <n v="12.8"/>
    <n v="19.2"/>
    <x v="609"/>
    <n v="0.26301369863013696"/>
    <x v="229"/>
    <n v="0.30476190476190479"/>
    <n v="2.28125"/>
    <n v="0.69523809523809521"/>
    <n v="5.0999697870618074E-4"/>
    <x v="4"/>
    <x v="3"/>
    <s v="Retail"/>
    <s v="STKANSON"/>
    <n v="36"/>
    <n v="46"/>
    <n v="10"/>
  </r>
  <r>
    <x v="107"/>
    <x v="623"/>
    <x v="3"/>
    <x v="2077"/>
    <n v="1.1329719047213228E-4"/>
    <n v="25"/>
    <n v="14.120000000000001"/>
    <n v="10.879999999999999"/>
    <n v="4.3519999999999994"/>
    <n v="6.5279999999999996"/>
    <x v="610"/>
    <n v="0.46232294617563735"/>
    <x v="146"/>
    <n v="0.43519999999999998"/>
    <n v="1.2977941176470591"/>
    <n v="0.56480000000000008"/>
    <n v="1.7339897276010143E-4"/>
    <x v="5"/>
    <x v="3"/>
    <s v="Retail"/>
    <s v="STKYOSEF"/>
    <n v="36"/>
    <n v="46"/>
    <n v="10"/>
  </r>
  <r>
    <x v="107"/>
    <x v="623"/>
    <x v="3"/>
    <x v="2078"/>
    <n v="1.1329719047213228E-4"/>
    <n v="25"/>
    <n v="14.120000000000001"/>
    <n v="10.879999999999999"/>
    <n v="4.3519999999999994"/>
    <n v="6.5279999999999996"/>
    <x v="610"/>
    <n v="0.46232294617563735"/>
    <x v="146"/>
    <n v="0.43519999999999998"/>
    <n v="1.2977941176470591"/>
    <n v="0.56480000000000008"/>
    <n v="1.7339897276010143E-4"/>
    <x v="5"/>
    <x v="3"/>
    <s v="Retail"/>
    <s v="STKYOSEF"/>
    <n v="36"/>
    <n v="46"/>
    <n v="10"/>
  </r>
  <r>
    <x v="107"/>
    <x v="1028"/>
    <x v="3"/>
    <x v="2079"/>
    <n v="5.4382651426623503E-4"/>
    <n v="120"/>
    <n v="70"/>
    <n v="50"/>
    <n v="20"/>
    <n v="30"/>
    <x v="114"/>
    <n v="0.42857142857142855"/>
    <x v="9"/>
    <n v="0.41666666666666669"/>
    <n v="1.4"/>
    <n v="0.58333333333333337"/>
    <n v="7.9687027922840741E-4"/>
    <x v="5"/>
    <x v="3"/>
    <s v="Retail"/>
    <s v="STKANSON"/>
    <n v="36"/>
    <n v="46"/>
    <n v="10"/>
  </r>
  <r>
    <x v="107"/>
    <x v="657"/>
    <x v="0"/>
    <x v="2080"/>
    <n v="4.5318876188852913E-5"/>
    <n v="10"/>
    <n v="2"/>
    <n v="8"/>
    <n v="3.2"/>
    <n v="4.8"/>
    <x v="0"/>
    <n v="2.4"/>
    <x v="48"/>
    <n v="0.8"/>
    <n v="0.25"/>
    <n v="0.2"/>
    <n v="1.2749924467654519E-4"/>
    <x v="0"/>
    <x v="0"/>
    <s v="Retail"/>
    <s v="STKYOSEF"/>
    <n v="36"/>
    <n v="46"/>
    <n v="10"/>
  </r>
  <r>
    <x v="107"/>
    <x v="512"/>
    <x v="0"/>
    <x v="2081"/>
    <n v="4.5318876188852913E-5"/>
    <n v="10"/>
    <n v="2"/>
    <n v="8"/>
    <n v="3.2"/>
    <n v="4.8"/>
    <x v="0"/>
    <n v="2.4"/>
    <x v="48"/>
    <n v="0.8"/>
    <n v="0.25"/>
    <n v="0.2"/>
    <n v="1.2749924467654519E-4"/>
    <x v="13"/>
    <x v="0"/>
    <s v="Retail"/>
    <s v="STKANSON"/>
    <n v="36"/>
    <n v="46"/>
    <n v="10"/>
  </r>
  <r>
    <x v="107"/>
    <x v="623"/>
    <x v="3"/>
    <x v="2082"/>
    <n v="1.1329719047213228E-4"/>
    <n v="25"/>
    <n v="22.31"/>
    <n v="2.6900000000000013"/>
    <n v="1.0760000000000005"/>
    <n v="1.6140000000000008"/>
    <x v="611"/>
    <n v="7.2344240251008551E-2"/>
    <x v="415"/>
    <n v="0.10760000000000006"/>
    <n v="8.2936802973977652"/>
    <n v="0.89239999999999997"/>
    <n v="4.2871621022488341E-5"/>
    <x v="5"/>
    <x v="3"/>
    <s v="Retail"/>
    <s v="STKANSON"/>
    <n v="36"/>
    <n v="46"/>
    <n v="10"/>
  </r>
  <r>
    <x v="107"/>
    <x v="1029"/>
    <x v="3"/>
    <x v="2083"/>
    <n v="1.5408417904209991E-4"/>
    <n v="34"/>
    <n v="27"/>
    <n v="7"/>
    <n v="2.8000000000000003"/>
    <n v="4.1999999999999993"/>
    <x v="612"/>
    <n v="0.15555555555555553"/>
    <x v="12"/>
    <n v="0.20588235294117646"/>
    <n v="3.8571428571428572"/>
    <n v="0.79411764705882348"/>
    <n v="1.1156183909197704E-4"/>
    <x v="12"/>
    <x v="3"/>
    <s v="Retail"/>
    <s v="STKANSON"/>
    <n v="36"/>
    <n v="46"/>
    <n v="10"/>
  </r>
  <r>
    <x v="107"/>
    <x v="614"/>
    <x v="3"/>
    <x v="2084"/>
    <n v="5.4382651426623503E-4"/>
    <n v="120"/>
    <n v="50"/>
    <n v="70"/>
    <n v="28"/>
    <n v="42"/>
    <x v="189"/>
    <n v="0.84"/>
    <x v="46"/>
    <n v="0.58333333333333337"/>
    <n v="0.7142857142857143"/>
    <n v="0.41666666666666669"/>
    <n v="1.1156183909197704E-3"/>
    <x v="5"/>
    <x v="3"/>
    <s v="Retail"/>
    <s v="STKANSON"/>
    <n v="36"/>
    <n v="46"/>
    <n v="10"/>
  </r>
  <r>
    <x v="107"/>
    <x v="458"/>
    <x v="0"/>
    <x v="2085"/>
    <n v="4.5318876188852913E-5"/>
    <n v="10"/>
    <n v="3"/>
    <n v="7"/>
    <n v="2.8000000000000003"/>
    <n v="4.1999999999999993"/>
    <x v="12"/>
    <n v="1.3999999999999997"/>
    <x v="12"/>
    <n v="0.7"/>
    <n v="0.42857142857142855"/>
    <n v="0.3"/>
    <n v="1.1156183909197704E-4"/>
    <x v="13"/>
    <x v="0"/>
    <s v="Retail"/>
    <s v="STKEVON"/>
    <n v="36"/>
    <n v="46"/>
    <n v="10"/>
  </r>
  <r>
    <x v="107"/>
    <x v="1030"/>
    <x v="2"/>
    <x v="2086"/>
    <n v="2.7191325713311752E-4"/>
    <n v="60"/>
    <n v="30"/>
    <n v="30"/>
    <n v="12"/>
    <n v="18"/>
    <x v="57"/>
    <n v="0.6"/>
    <x v="53"/>
    <n v="0.5"/>
    <n v="1"/>
    <n v="0.5"/>
    <n v="4.7812216753704445E-4"/>
    <x v="3"/>
    <x v="2"/>
    <s v="Retail"/>
    <s v="STKANSON"/>
    <n v="36"/>
    <n v="46"/>
    <n v="10"/>
  </r>
  <r>
    <x v="107"/>
    <x v="987"/>
    <x v="2"/>
    <x v="2087"/>
    <n v="3.1723213332197041E-4"/>
    <n v="70"/>
    <n v="10"/>
    <n v="60"/>
    <n v="24"/>
    <n v="36"/>
    <x v="613"/>
    <n v="3.6"/>
    <x v="4"/>
    <n v="0.8571428571428571"/>
    <n v="0.16666666666666666"/>
    <n v="0.14285714285714285"/>
    <n v="9.5624433507408889E-4"/>
    <x v="3"/>
    <x v="2"/>
    <s v="Retail"/>
    <s v="STKANSON"/>
    <n v="36"/>
    <n v="46"/>
    <n v="10"/>
  </r>
  <r>
    <x v="108"/>
    <x v="877"/>
    <x v="0"/>
    <x v="2088"/>
    <n v="5.4382651426623495E-5"/>
    <n v="12"/>
    <n v="3"/>
    <n v="9"/>
    <n v="3.6"/>
    <n v="5.4"/>
    <x v="64"/>
    <n v="1.8"/>
    <x v="2"/>
    <n v="0.75"/>
    <n v="0.33333333333333331"/>
    <n v="0.25"/>
    <n v="1.4343665026111333E-4"/>
    <x v="0"/>
    <x v="0"/>
    <s v="Retail"/>
    <s v="STKANSON"/>
    <n v="39"/>
    <n v="50"/>
    <n v="11"/>
  </r>
  <r>
    <x v="108"/>
    <x v="1031"/>
    <x v="3"/>
    <x v="2089"/>
    <n v="4.7584819998295561E-4"/>
    <n v="105"/>
    <n v="88.800000000000011"/>
    <n v="16.199999999999989"/>
    <n v="6.479999999999996"/>
    <n v="9.7199999999999918"/>
    <x v="485"/>
    <n v="0.10945945945945935"/>
    <x v="335"/>
    <n v="0.15428571428571417"/>
    <n v="5.4814814814814863"/>
    <n v="0.84571428571428586"/>
    <n v="2.5818597047000381E-4"/>
    <x v="4"/>
    <x v="3"/>
    <s v="Retail"/>
    <s v="STKEVON"/>
    <n v="39"/>
    <n v="50"/>
    <n v="11"/>
  </r>
  <r>
    <x v="108"/>
    <x v="907"/>
    <x v="3"/>
    <x v="2090"/>
    <n v="6.5259181711948199E-4"/>
    <n v="144"/>
    <n v="109"/>
    <n v="35"/>
    <n v="14"/>
    <n v="21"/>
    <x v="614"/>
    <n v="0.19266055045871561"/>
    <x v="76"/>
    <n v="0.24305555555555555"/>
    <n v="3.1142857142857143"/>
    <n v="0.75694444444444442"/>
    <n v="5.5780919545988519E-4"/>
    <x v="4"/>
    <x v="3"/>
    <s v="Retail"/>
    <s v="STKANSON"/>
    <n v="39"/>
    <n v="50"/>
    <n v="11"/>
  </r>
  <r>
    <x v="108"/>
    <x v="396"/>
    <x v="3"/>
    <x v="2091"/>
    <n v="4.3052932379410272E-4"/>
    <n v="95"/>
    <n v="81.569999999999993"/>
    <n v="13.430000000000007"/>
    <n v="5.3720000000000034"/>
    <n v="8.0580000000000034"/>
    <x v="615"/>
    <n v="9.878631849944837E-2"/>
    <x v="416"/>
    <n v="0.14136842105263164"/>
    <n v="6.0737155621742334"/>
    <n v="0.8586315789473683"/>
    <n v="2.1403935700075035E-4"/>
    <x v="5"/>
    <x v="3"/>
    <s v="Retail"/>
    <s v="STKANSON"/>
    <n v="39"/>
    <n v="50"/>
    <n v="11"/>
  </r>
  <r>
    <x v="108"/>
    <x v="631"/>
    <x v="0"/>
    <x v="2092"/>
    <n v="4.5318876188852913E-5"/>
    <n v="10"/>
    <n v="3"/>
    <n v="7"/>
    <n v="2.8000000000000003"/>
    <n v="4.1999999999999993"/>
    <x v="12"/>
    <n v="1.3999999999999997"/>
    <x v="12"/>
    <n v="0.7"/>
    <n v="0.42857142857142855"/>
    <n v="0.3"/>
    <n v="1.1156183909197704E-4"/>
    <x v="13"/>
    <x v="0"/>
    <s v="Retail"/>
    <s v="STKYOSEF"/>
    <n v="39"/>
    <n v="50"/>
    <n v="11"/>
  </r>
  <r>
    <x v="108"/>
    <x v="913"/>
    <x v="0"/>
    <x v="2093"/>
    <n v="5.891453904550879E-5"/>
    <n v="13"/>
    <n v="3"/>
    <n v="10"/>
    <n v="4"/>
    <n v="6"/>
    <x v="616"/>
    <n v="2"/>
    <x v="50"/>
    <n v="0.76923076923076927"/>
    <n v="0.3"/>
    <n v="0.23076923076923078"/>
    <n v="1.5937405584568148E-4"/>
    <x v="13"/>
    <x v="0"/>
    <s v="Retail"/>
    <s v="STKANSON"/>
    <n v="39"/>
    <n v="50"/>
    <n v="11"/>
  </r>
  <r>
    <x v="108"/>
    <x v="941"/>
    <x v="3"/>
    <x v="2094"/>
    <n v="7.9761222092381132E-4"/>
    <n v="176"/>
    <n v="145.13999999999999"/>
    <n v="30.900000000000006"/>
    <n v="12.360000000000003"/>
    <n v="18.540000000000003"/>
    <x v="617"/>
    <n v="0.12773873501446881"/>
    <x v="417"/>
    <n v="0.17556818181818185"/>
    <n v="4.6970873786407754"/>
    <n v="0.82465909090909084"/>
    <n v="4.9246583256315588E-4"/>
    <x v="5"/>
    <x v="3"/>
    <s v="Retail"/>
    <s v="STKEVON"/>
    <n v="39"/>
    <n v="50"/>
    <n v="11"/>
  </r>
  <r>
    <x v="108"/>
    <x v="1032"/>
    <x v="3"/>
    <x v="2095"/>
    <n v="8.6105864758820544E-4"/>
    <n v="190"/>
    <n v="104.41"/>
    <n v="85.6"/>
    <n v="34.24"/>
    <n v="51.359999999999992"/>
    <x v="618"/>
    <n v="0.49190690546882476"/>
    <x v="418"/>
    <n v="0.45052631578947366"/>
    <n v="1.2197429906542057"/>
    <n v="0.54952631578947364"/>
    <n v="1.3642419180390334E-3"/>
    <x v="5"/>
    <x v="3"/>
    <s v="Retail"/>
    <s v="STKEVON"/>
    <n v="39"/>
    <n v="50"/>
    <n v="11"/>
  </r>
  <r>
    <x v="108"/>
    <x v="74"/>
    <x v="1"/>
    <x v="2096"/>
    <n v="4.5318876188852913E-5"/>
    <n v="10"/>
    <n v="0"/>
    <n v="10"/>
    <n v="4"/>
    <n v="6"/>
    <x v="3"/>
    <e v="#DIV/0!"/>
    <x v="50"/>
    <n v="1"/>
    <n v="0"/>
    <n v="0"/>
    <n v="1.5937405584568148E-4"/>
    <x v="2"/>
    <x v="1"/>
    <s v="Retail"/>
    <s v="STKYOSEF"/>
    <n v="39"/>
    <n v="50"/>
    <n v="11"/>
  </r>
  <r>
    <x v="108"/>
    <x v="1033"/>
    <x v="0"/>
    <x v="2097"/>
    <n v="6.7978314283279379E-5"/>
    <n v="15"/>
    <n v="8"/>
    <n v="7"/>
    <n v="2.8000000000000003"/>
    <n v="4.1999999999999993"/>
    <x v="246"/>
    <n v="0.52499999999999991"/>
    <x v="12"/>
    <n v="0.46666666666666667"/>
    <n v="1.1428571428571428"/>
    <n v="0.53333333333333333"/>
    <n v="1.1156183909197704E-4"/>
    <x v="13"/>
    <x v="0"/>
    <s v="Retail"/>
    <s v="STKEVON"/>
    <n v="39"/>
    <n v="50"/>
    <n v="11"/>
  </r>
  <r>
    <x v="108"/>
    <x v="60"/>
    <x v="0"/>
    <x v="2098"/>
    <n v="4.5318876188852913E-5"/>
    <n v="10"/>
    <n v="3"/>
    <n v="7"/>
    <n v="2.8000000000000003"/>
    <n v="4.1999999999999993"/>
    <x v="12"/>
    <n v="1.3999999999999997"/>
    <x v="12"/>
    <n v="0.7"/>
    <n v="0.42857142857142855"/>
    <n v="0.3"/>
    <n v="1.1156183909197704E-4"/>
    <x v="13"/>
    <x v="0"/>
    <s v="Retail"/>
    <s v="STKYOSEF"/>
    <n v="39"/>
    <n v="50"/>
    <n v="11"/>
  </r>
  <r>
    <x v="108"/>
    <x v="616"/>
    <x v="3"/>
    <x v="2099"/>
    <n v="2.0846683046872342E-4"/>
    <n v="46"/>
    <n v="38.85"/>
    <n v="7.1499999999999986"/>
    <n v="2.8599999999999994"/>
    <n v="4.2899999999999991"/>
    <x v="157"/>
    <n v="0.1104247104247104"/>
    <x v="136"/>
    <n v="0.15543478260869562"/>
    <n v="5.4335664335664351"/>
    <n v="0.84456521739130441"/>
    <n v="1.1395244992966224E-4"/>
    <x v="4"/>
    <x v="3"/>
    <s v="Retail"/>
    <s v="STKEVON"/>
    <n v="39"/>
    <n v="50"/>
    <n v="11"/>
  </r>
  <r>
    <x v="108"/>
    <x v="1034"/>
    <x v="2"/>
    <x v="2100"/>
    <n v="1.8127550475541165E-4"/>
    <n v="40"/>
    <n v="5"/>
    <n v="35"/>
    <n v="14"/>
    <n v="21"/>
    <x v="443"/>
    <n v="4.2"/>
    <x v="76"/>
    <n v="0.875"/>
    <n v="0.14285714285714285"/>
    <n v="0.125"/>
    <n v="5.5780919545988519E-4"/>
    <x v="2"/>
    <x v="2"/>
    <s v="Retail"/>
    <s v="STKEVON"/>
    <n v="39"/>
    <n v="50"/>
    <n v="11"/>
  </r>
  <r>
    <x v="108"/>
    <x v="614"/>
    <x v="3"/>
    <x v="2101"/>
    <n v="6.3446426664394082E-4"/>
    <n v="140"/>
    <n v="70"/>
    <n v="70"/>
    <n v="28"/>
    <n v="42"/>
    <x v="57"/>
    <n v="0.6"/>
    <x v="46"/>
    <n v="0.5"/>
    <n v="1"/>
    <n v="0.5"/>
    <n v="1.1156183909197704E-3"/>
    <x v="5"/>
    <x v="3"/>
    <s v="Retail"/>
    <s v="STKYOSEF"/>
    <n v="39"/>
    <n v="50"/>
    <n v="11"/>
  </r>
  <r>
    <x v="108"/>
    <x v="846"/>
    <x v="3"/>
    <x v="2102"/>
    <n v="9.0637752377705825E-5"/>
    <n v="20"/>
    <n v="9.8299999999999983"/>
    <n v="10.17"/>
    <n v="4.0680000000000005"/>
    <n v="6.1019999999999994"/>
    <x v="619"/>
    <n v="0.62075279755849444"/>
    <x v="419"/>
    <n v="0.50849999999999995"/>
    <n v="0.96656833824975397"/>
    <n v="0.49149999999999994"/>
    <n v="1.6208341479505807E-4"/>
    <x v="5"/>
    <x v="3"/>
    <s v="Retail"/>
    <s v="STKANSON"/>
    <n v="39"/>
    <n v="50"/>
    <n v="11"/>
  </r>
  <r>
    <x v="108"/>
    <x v="1006"/>
    <x v="0"/>
    <x v="2103"/>
    <n v="1.5408417904209991E-4"/>
    <n v="34"/>
    <n v="11.25"/>
    <n v="22.75"/>
    <n v="9.1"/>
    <n v="13.65"/>
    <x v="620"/>
    <n v="1.2133333333333334"/>
    <x v="420"/>
    <n v="0.66911764705882348"/>
    <n v="0.49450549450549453"/>
    <n v="0.33088235294117646"/>
    <n v="3.6257597704892534E-4"/>
    <x v="14"/>
    <x v="0"/>
    <s v="Retail"/>
    <s v="STKYOSEF"/>
    <n v="39"/>
    <n v="50"/>
    <n v="11"/>
  </r>
  <r>
    <x v="109"/>
    <x v="761"/>
    <x v="3"/>
    <x v="2104"/>
    <n v="4.5318876188852914E-4"/>
    <n v="100"/>
    <n v="48"/>
    <n v="52"/>
    <n v="20.8"/>
    <n v="31.2"/>
    <x v="160"/>
    <n v="0.65"/>
    <x v="138"/>
    <n v="0.52"/>
    <n v="0.92307692307692313"/>
    <n v="0.48"/>
    <n v="8.2874509039754371E-4"/>
    <x v="5"/>
    <x v="3"/>
    <s v="Retail"/>
    <s v="STKEVON"/>
    <n v="37"/>
    <n v="45"/>
    <n v="8"/>
  </r>
  <r>
    <x v="109"/>
    <x v="74"/>
    <x v="1"/>
    <x v="2105"/>
    <n v="9.0637752377705825E-5"/>
    <n v="20"/>
    <n v="0"/>
    <n v="20"/>
    <n v="8"/>
    <n v="12"/>
    <x v="3"/>
    <e v="#DIV/0!"/>
    <x v="0"/>
    <n v="1"/>
    <n v="0"/>
    <n v="0"/>
    <n v="3.1874811169136296E-4"/>
    <x v="2"/>
    <x v="1"/>
    <s v="Retail"/>
    <s v="STKYOSEF"/>
    <n v="37"/>
    <n v="45"/>
    <n v="8"/>
  </r>
  <r>
    <x v="109"/>
    <x v="1035"/>
    <x v="1"/>
    <x v="2106"/>
    <n v="9.0637752377705825E-5"/>
    <n v="20"/>
    <n v="0"/>
    <n v="20"/>
    <n v="8"/>
    <n v="12"/>
    <x v="3"/>
    <e v="#DIV/0!"/>
    <x v="0"/>
    <n v="1"/>
    <n v="0"/>
    <n v="0"/>
    <n v="3.1874811169136296E-4"/>
    <x v="2"/>
    <x v="1"/>
    <s v="Retail"/>
    <s v="STKANSON"/>
    <n v="37"/>
    <n v="45"/>
    <n v="8"/>
  </r>
  <r>
    <x v="109"/>
    <x v="1036"/>
    <x v="3"/>
    <x v="2107"/>
    <n v="3.9880611046190566E-4"/>
    <n v="88"/>
    <n v="42"/>
    <n v="46"/>
    <n v="18.400000000000002"/>
    <n v="27.599999999999998"/>
    <x v="621"/>
    <n v="0.65714285714285714"/>
    <x v="300"/>
    <n v="0.52272727272727271"/>
    <n v="0.91304347826086951"/>
    <n v="0.47727272727272729"/>
    <n v="7.3312065689013482E-4"/>
    <x v="5"/>
    <x v="3"/>
    <s v="Retail"/>
    <s v="STKEVON"/>
    <n v="37"/>
    <n v="45"/>
    <n v="8"/>
  </r>
  <r>
    <x v="109"/>
    <x v="1037"/>
    <x v="0"/>
    <x v="2108"/>
    <n v="2.2659438094426456E-5"/>
    <n v="5"/>
    <n v="1"/>
    <n v="4"/>
    <n v="1.6"/>
    <n v="2.4"/>
    <x v="0"/>
    <n v="2.4"/>
    <x v="21"/>
    <n v="0.8"/>
    <n v="0.25"/>
    <n v="0.2"/>
    <n v="6.3749622338272593E-5"/>
    <x v="13"/>
    <x v="0"/>
    <s v="Retail"/>
    <s v="STKYOSEF"/>
    <n v="37"/>
    <n v="45"/>
    <n v="8"/>
  </r>
  <r>
    <x v="109"/>
    <x v="614"/>
    <x v="3"/>
    <x v="2109"/>
    <n v="5.4382651426623503E-4"/>
    <n v="120"/>
    <n v="70"/>
    <n v="50"/>
    <n v="20"/>
    <n v="30"/>
    <x v="114"/>
    <n v="0.42857142857142855"/>
    <x v="9"/>
    <n v="0.41666666666666669"/>
    <n v="1.4"/>
    <n v="0.58333333333333337"/>
    <n v="7.9687027922840741E-4"/>
    <x v="5"/>
    <x v="3"/>
    <s v="Retail"/>
    <s v="STKYOSEF"/>
    <n v="37"/>
    <n v="45"/>
    <n v="8"/>
  </r>
  <r>
    <x v="109"/>
    <x v="92"/>
    <x v="0"/>
    <x v="2110"/>
    <n v="8.1573977139935249E-5"/>
    <n v="18"/>
    <n v="5"/>
    <n v="13"/>
    <n v="5.2"/>
    <n v="7.8"/>
    <x v="65"/>
    <n v="1.56"/>
    <x v="61"/>
    <n v="0.72222222222222221"/>
    <n v="0.38461538461538464"/>
    <n v="0.27777777777777779"/>
    <n v="2.0718627259938593E-4"/>
    <x v="13"/>
    <x v="0"/>
    <s v="Retail"/>
    <s v="STKANSON"/>
    <n v="37"/>
    <n v="45"/>
    <n v="8"/>
  </r>
  <r>
    <x v="109"/>
    <x v="1038"/>
    <x v="3"/>
    <x v="2111"/>
    <n v="5.7101783997954669E-4"/>
    <n v="126"/>
    <n v="95.039999999999992"/>
    <n v="30.360000000000003"/>
    <n v="12.144000000000002"/>
    <n v="18.216000000000001"/>
    <x v="622"/>
    <n v="0.19166666666666671"/>
    <x v="421"/>
    <n v="0.24095238095238097"/>
    <n v="3.1304347826086949"/>
    <n v="0.75428571428571423"/>
    <n v="4.83859633547489E-4"/>
    <x v="5"/>
    <x v="3"/>
    <s v="Retail"/>
    <s v="STKEVON"/>
    <n v="37"/>
    <n v="45"/>
    <n v="8"/>
  </r>
  <r>
    <x v="109"/>
    <x v="1038"/>
    <x v="3"/>
    <x v="2112"/>
    <n v="5.7101783997954669E-4"/>
    <n v="126"/>
    <n v="95.039999999999992"/>
    <n v="30.360000000000003"/>
    <n v="12.144000000000002"/>
    <n v="18.216000000000001"/>
    <x v="622"/>
    <n v="0.19166666666666671"/>
    <x v="421"/>
    <n v="0.24095238095238097"/>
    <n v="3.1304347826086949"/>
    <n v="0.75428571428571423"/>
    <n v="4.83859633547489E-4"/>
    <x v="5"/>
    <x v="3"/>
    <s v="Retail"/>
    <s v="STKYOSEF"/>
    <n v="37"/>
    <n v="45"/>
    <n v="8"/>
  </r>
  <r>
    <x v="109"/>
    <x v="1038"/>
    <x v="3"/>
    <x v="2113"/>
    <n v="5.7101783997954669E-4"/>
    <n v="126"/>
    <n v="95.039999999999992"/>
    <n v="30.360000000000003"/>
    <n v="12.144000000000002"/>
    <n v="18.216000000000001"/>
    <x v="622"/>
    <n v="0.19166666666666671"/>
    <x v="421"/>
    <n v="0.24095238095238097"/>
    <n v="3.1304347826086949"/>
    <n v="0.75428571428571423"/>
    <n v="4.83859633547489E-4"/>
    <x v="5"/>
    <x v="3"/>
    <s v="Retail"/>
    <s v="STKYOSEF"/>
    <n v="37"/>
    <n v="45"/>
    <n v="8"/>
  </r>
  <r>
    <x v="109"/>
    <x v="1039"/>
    <x v="3"/>
    <x v="2114"/>
    <n v="4.3052932379410272E-4"/>
    <n v="95"/>
    <n v="87"/>
    <n v="8"/>
    <n v="3.2"/>
    <n v="4.8"/>
    <x v="623"/>
    <n v="5.5172413793103448E-2"/>
    <x v="48"/>
    <n v="8.4210526315789472E-2"/>
    <n v="10.875"/>
    <n v="0.91578947368421049"/>
    <n v="1.2749924467654519E-4"/>
    <x v="4"/>
    <x v="3"/>
    <s v="Retail"/>
    <s v="STKYOSEF"/>
    <n v="37"/>
    <n v="45"/>
    <n v="8"/>
  </r>
  <r>
    <x v="109"/>
    <x v="1040"/>
    <x v="2"/>
    <x v="2115"/>
    <n v="3.625510095108233E-4"/>
    <n v="80"/>
    <n v="40"/>
    <n v="40"/>
    <n v="16"/>
    <n v="24"/>
    <x v="57"/>
    <n v="0.6"/>
    <x v="72"/>
    <n v="0.5"/>
    <n v="1"/>
    <n v="0.5"/>
    <n v="6.3749622338272593E-4"/>
    <x v="3"/>
    <x v="2"/>
    <s v="Retail"/>
    <s v="STKYOSEF"/>
    <n v="37"/>
    <n v="45"/>
    <n v="8"/>
  </r>
  <r>
    <x v="109"/>
    <x v="1041"/>
    <x v="3"/>
    <x v="2116"/>
    <n v="4.5318876188852914E-4"/>
    <n v="100"/>
    <n v="86.46"/>
    <n v="13.540000000000006"/>
    <n v="5.416000000000003"/>
    <n v="8.1240000000000023"/>
    <x v="428"/>
    <n v="9.3962526023594756E-2"/>
    <x v="297"/>
    <n v="0.13540000000000008"/>
    <n v="6.3855243722304253"/>
    <n v="0.86459999999999992"/>
    <n v="2.1579247161505283E-4"/>
    <x v="5"/>
    <x v="3"/>
    <s v="Retail"/>
    <s v="STKEVON"/>
    <n v="37"/>
    <n v="45"/>
    <n v="8"/>
  </r>
  <r>
    <x v="109"/>
    <x v="1042"/>
    <x v="3"/>
    <x v="2117"/>
    <n v="4.5318876188852914E-4"/>
    <n v="100"/>
    <n v="81"/>
    <n v="19"/>
    <n v="7.6000000000000005"/>
    <n v="11.399999999999999"/>
    <x v="196"/>
    <n v="0.14074074074074072"/>
    <x v="63"/>
    <n v="0.19"/>
    <n v="4.2631578947368425"/>
    <n v="0.81"/>
    <n v="3.0281070610679482E-4"/>
    <x v="5"/>
    <x v="3"/>
    <s v="Retail"/>
    <s v="STKYOSEF"/>
    <n v="37"/>
    <n v="45"/>
    <n v="8"/>
  </r>
  <r>
    <x v="109"/>
    <x v="11"/>
    <x v="0"/>
    <x v="2118"/>
    <n v="6.7978314283279379E-5"/>
    <n v="15"/>
    <n v="10"/>
    <n v="5"/>
    <n v="2"/>
    <n v="3"/>
    <x v="73"/>
    <n v="0.3"/>
    <x v="10"/>
    <n v="0.33333333333333331"/>
    <n v="2"/>
    <n v="0.66666666666666663"/>
    <n v="7.9687027922840741E-5"/>
    <x v="1"/>
    <x v="0"/>
    <s v="Retail"/>
    <s v="STKEVON"/>
    <n v="37"/>
    <n v="45"/>
    <n v="8"/>
  </r>
  <r>
    <x v="109"/>
    <x v="193"/>
    <x v="3"/>
    <x v="2119"/>
    <n v="5.4382651426623495E-5"/>
    <n v="12"/>
    <n v="9.4"/>
    <n v="2.6"/>
    <n v="1.04"/>
    <n v="1.56"/>
    <x v="100"/>
    <n v="0.16595744680851063"/>
    <x v="422"/>
    <n v="0.21666666666666667"/>
    <n v="3.6153846153846154"/>
    <n v="0.78333333333333333"/>
    <n v="4.1437254519877189E-5"/>
    <x v="9"/>
    <x v="3"/>
    <s v="Retail"/>
    <s v="STKYOSEF"/>
    <n v="37"/>
    <n v="45"/>
    <n v="8"/>
  </r>
  <r>
    <x v="109"/>
    <x v="1043"/>
    <x v="5"/>
    <x v="2120"/>
    <n v="9.0637752377705828E-4"/>
    <n v="200"/>
    <n v="120"/>
    <n v="80"/>
    <n v="32"/>
    <n v="48"/>
    <x v="5"/>
    <n v="0.4"/>
    <x v="30"/>
    <n v="0.4"/>
    <n v="1.5"/>
    <n v="0.6"/>
    <n v="1.2749924467654519E-3"/>
    <x v="21"/>
    <x v="5"/>
    <s v="Retail"/>
    <s v="STKANSON"/>
    <n v="37"/>
    <n v="45"/>
    <n v="8"/>
  </r>
  <r>
    <x v="109"/>
    <x v="500"/>
    <x v="3"/>
    <x v="2121"/>
    <n v="2.3565815618203516E-4"/>
    <n v="52"/>
    <n v="46.25"/>
    <n v="5.75"/>
    <n v="2.3000000000000003"/>
    <n v="3.4499999999999997"/>
    <x v="624"/>
    <n v="7.4594594594594582E-2"/>
    <x v="423"/>
    <n v="0.11057692307692307"/>
    <n v="8.0434782608695645"/>
    <n v="0.88942307692307687"/>
    <n v="9.1640082111266852E-5"/>
    <x v="4"/>
    <x v="3"/>
    <s v="Retail"/>
    <s v="STKEVON"/>
    <n v="37"/>
    <n v="45"/>
    <n v="8"/>
  </r>
  <r>
    <x v="110"/>
    <x v="1044"/>
    <x v="0"/>
    <x v="2122"/>
    <n v="8.1573977139935249E-5"/>
    <n v="18"/>
    <n v="5"/>
    <n v="13"/>
    <n v="5.2"/>
    <n v="7.8"/>
    <x v="65"/>
    <n v="1.56"/>
    <x v="61"/>
    <n v="0.72222222222222221"/>
    <n v="0.38461538461538464"/>
    <n v="0.27777777777777779"/>
    <n v="2.0718627259938593E-4"/>
    <x v="0"/>
    <x v="0"/>
    <s v="Retail"/>
    <s v="STKYOSEF"/>
    <n v="34"/>
    <n v="43"/>
    <n v="9"/>
  </r>
  <r>
    <x v="110"/>
    <x v="1045"/>
    <x v="3"/>
    <x v="2123"/>
    <n v="2.0393494284983812E-4"/>
    <n v="45"/>
    <n v="10.270000000000003"/>
    <n v="34.730000000000004"/>
    <n v="13.892000000000003"/>
    <n v="20.838000000000001"/>
    <x v="625"/>
    <n v="2.0290165530671853"/>
    <x v="424"/>
    <n v="0.7717777777777779"/>
    <n v="0.29570976101353302"/>
    <n v="0.2282222222222223"/>
    <n v="5.535060959520518E-4"/>
    <x v="12"/>
    <x v="3"/>
    <s v="Retail"/>
    <s v="STKEVON"/>
    <n v="34"/>
    <n v="43"/>
    <n v="9"/>
  </r>
  <r>
    <x v="110"/>
    <x v="518"/>
    <x v="1"/>
    <x v="2124"/>
    <n v="9.0637752377705825E-5"/>
    <n v="20"/>
    <n v="0"/>
    <n v="20"/>
    <n v="8"/>
    <n v="12"/>
    <x v="3"/>
    <e v="#DIV/0!"/>
    <x v="0"/>
    <n v="1"/>
    <n v="0"/>
    <n v="0"/>
    <n v="3.1874811169136296E-4"/>
    <x v="2"/>
    <x v="1"/>
    <s v="Retail"/>
    <s v="STKYOSEF"/>
    <n v="34"/>
    <n v="43"/>
    <n v="9"/>
  </r>
  <r>
    <x v="110"/>
    <x v="1046"/>
    <x v="0"/>
    <x v="2125"/>
    <n v="1.1329719047213228E-4"/>
    <n v="25"/>
    <n v="11.25"/>
    <n v="13.75"/>
    <n v="5.5"/>
    <n v="8.25"/>
    <x v="277"/>
    <n v="0.73333333333333328"/>
    <x v="425"/>
    <n v="0.55000000000000004"/>
    <n v="0.81818181818181823"/>
    <n v="0.45"/>
    <n v="2.1913932678781204E-4"/>
    <x v="14"/>
    <x v="0"/>
    <s v="Retail"/>
    <s v="STKANSON"/>
    <n v="34"/>
    <n v="43"/>
    <n v="9"/>
  </r>
  <r>
    <x v="110"/>
    <x v="616"/>
    <x v="3"/>
    <x v="2126"/>
    <n v="2.0846683046872342E-4"/>
    <n v="46"/>
    <n v="38.85"/>
    <n v="7.1499999999999986"/>
    <n v="2.8599999999999994"/>
    <n v="4.2899999999999991"/>
    <x v="157"/>
    <n v="0.1104247104247104"/>
    <x v="136"/>
    <n v="0.15543478260869562"/>
    <n v="5.4335664335664351"/>
    <n v="0.84456521739130441"/>
    <n v="1.1395244992966224E-4"/>
    <x v="4"/>
    <x v="3"/>
    <s v="Retail"/>
    <s v="STKANSON"/>
    <n v="34"/>
    <n v="43"/>
    <n v="9"/>
  </r>
  <r>
    <x v="110"/>
    <x v="1047"/>
    <x v="0"/>
    <x v="2127"/>
    <n v="1.3595662856655876E-4"/>
    <n v="30"/>
    <n v="15"/>
    <n v="15"/>
    <n v="6"/>
    <n v="9"/>
    <x v="57"/>
    <n v="0.6"/>
    <x v="11"/>
    <n v="0.5"/>
    <n v="1"/>
    <n v="0.5"/>
    <n v="2.3906108376852222E-4"/>
    <x v="3"/>
    <x v="0"/>
    <s v="Retail"/>
    <s v="STKANSON"/>
    <n v="34"/>
    <n v="43"/>
    <n v="9"/>
  </r>
  <r>
    <x v="110"/>
    <x v="496"/>
    <x v="3"/>
    <x v="2128"/>
    <n v="2.2659438094426457E-4"/>
    <n v="50"/>
    <n v="27.52"/>
    <n v="22.48"/>
    <n v="8.9920000000000009"/>
    <n v="13.488"/>
    <x v="626"/>
    <n v="0.49011627906976746"/>
    <x v="426"/>
    <n v="0.4496"/>
    <n v="1.2241992882562278"/>
    <n v="0.5504"/>
    <n v="3.5827287754109196E-4"/>
    <x v="5"/>
    <x v="3"/>
    <s v="Retail"/>
    <s v="STKYOSEF"/>
    <n v="34"/>
    <n v="43"/>
    <n v="9"/>
  </r>
  <r>
    <x v="110"/>
    <x v="1048"/>
    <x v="0"/>
    <x v="2129"/>
    <n v="2.2659438094426456E-5"/>
    <n v="5"/>
    <n v="2"/>
    <n v="3"/>
    <n v="1.2000000000000002"/>
    <n v="1.7999999999999998"/>
    <x v="2"/>
    <n v="0.89999999999999991"/>
    <x v="36"/>
    <n v="0.6"/>
    <n v="0.66666666666666663"/>
    <n v="0.4"/>
    <n v="4.7812216753704445E-5"/>
    <x v="0"/>
    <x v="0"/>
    <s v="Retail"/>
    <s v="STKANSON"/>
    <n v="34"/>
    <n v="43"/>
    <n v="9"/>
  </r>
  <r>
    <x v="110"/>
    <x v="623"/>
    <x v="3"/>
    <x v="2130"/>
    <n v="1.1329719047213228E-4"/>
    <n v="25"/>
    <n v="18.849999999999998"/>
    <n v="6.1499999999999986"/>
    <n v="2.4599999999999995"/>
    <n v="3.6899999999999991"/>
    <x v="434"/>
    <n v="0.19575596816976124"/>
    <x v="344"/>
    <n v="0.24599999999999994"/>
    <n v="3.0650406504065044"/>
    <n v="0.75399999999999989"/>
    <n v="9.8015044345094087E-5"/>
    <x v="5"/>
    <x v="3"/>
    <s v="Retail"/>
    <s v="STKYOSEF"/>
    <n v="34"/>
    <n v="43"/>
    <n v="9"/>
  </r>
  <r>
    <x v="110"/>
    <x v="1021"/>
    <x v="3"/>
    <x v="2131"/>
    <n v="2.8097703237088805E-4"/>
    <n v="62"/>
    <n v="56.52"/>
    <n v="5.4799999999999969"/>
    <n v="2.1919999999999988"/>
    <n v="3.287999999999998"/>
    <x v="328"/>
    <n v="5.8174097664543484E-2"/>
    <x v="113"/>
    <n v="8.8387096774193499E-2"/>
    <n v="10.313868613138693"/>
    <n v="0.91161290322580646"/>
    <n v="8.7336982603433398E-5"/>
    <x v="5"/>
    <x v="3"/>
    <s v="Retail"/>
    <s v="STKANSON"/>
    <n v="34"/>
    <n v="43"/>
    <n v="9"/>
  </r>
  <r>
    <x v="110"/>
    <x v="437"/>
    <x v="3"/>
    <x v="2132"/>
    <n v="2.4925381903869104E-4"/>
    <n v="55"/>
    <n v="46.25"/>
    <n v="8.75"/>
    <n v="3.5"/>
    <n v="5.25"/>
    <x v="39"/>
    <n v="0.11351351351351352"/>
    <x v="86"/>
    <n v="0.15909090909090909"/>
    <n v="5.2857142857142856"/>
    <n v="0.84090909090909094"/>
    <n v="1.394522988649713E-4"/>
    <x v="4"/>
    <x v="3"/>
    <s v="Retail"/>
    <s v="STKEVON"/>
    <n v="34"/>
    <n v="43"/>
    <n v="9"/>
  </r>
  <r>
    <x v="110"/>
    <x v="547"/>
    <x v="1"/>
    <x v="2133"/>
    <n v="9.0637752377705825E-5"/>
    <n v="20"/>
    <n v="0"/>
    <n v="20"/>
    <n v="8"/>
    <n v="12"/>
    <x v="3"/>
    <e v="#DIV/0!"/>
    <x v="0"/>
    <n v="1"/>
    <n v="0"/>
    <n v="0"/>
    <n v="3.1874811169136296E-4"/>
    <x v="2"/>
    <x v="1"/>
    <s v="Retail"/>
    <s v="STKYOSEF"/>
    <n v="34"/>
    <n v="43"/>
    <n v="9"/>
  </r>
  <r>
    <x v="110"/>
    <x v="665"/>
    <x v="0"/>
    <x v="2134"/>
    <n v="3.625510095108233E-5"/>
    <n v="8"/>
    <n v="2"/>
    <n v="6"/>
    <n v="2.4000000000000004"/>
    <n v="3.5999999999999996"/>
    <x v="64"/>
    <n v="1.7999999999999998"/>
    <x v="116"/>
    <n v="0.75"/>
    <n v="0.33333333333333331"/>
    <n v="0.25"/>
    <n v="9.5624433507408889E-5"/>
    <x v="0"/>
    <x v="0"/>
    <s v="Retail"/>
    <s v="STKWAN"/>
    <n v="34"/>
    <n v="43"/>
    <n v="9"/>
  </r>
  <r>
    <x v="110"/>
    <x v="1049"/>
    <x v="0"/>
    <x v="2135"/>
    <n v="6.7978314283279379E-5"/>
    <n v="15"/>
    <n v="3"/>
    <n v="12"/>
    <n v="4.8000000000000007"/>
    <n v="7.1999999999999993"/>
    <x v="0"/>
    <n v="2.4"/>
    <x v="14"/>
    <n v="0.8"/>
    <n v="0.25"/>
    <n v="0.2"/>
    <n v="1.9124886701481778E-4"/>
    <x v="0"/>
    <x v="0"/>
    <s v="Retail"/>
    <s v="STKWAN"/>
    <n v="34"/>
    <n v="43"/>
    <n v="9"/>
  </r>
  <r>
    <x v="110"/>
    <x v="644"/>
    <x v="3"/>
    <x v="2136"/>
    <n v="9.9701527615476414E-5"/>
    <n v="22"/>
    <n v="18.8"/>
    <n v="3.2"/>
    <n v="1.2800000000000002"/>
    <n v="1.92"/>
    <x v="627"/>
    <n v="0.10212765957446808"/>
    <x v="288"/>
    <n v="0.14545454545454548"/>
    <n v="5.875"/>
    <n v="0.85454545454545461"/>
    <n v="5.0999697870618076E-5"/>
    <x v="9"/>
    <x v="3"/>
    <s v="Retail"/>
    <s v="STKWAN"/>
    <n v="34"/>
    <n v="43"/>
    <n v="9"/>
  </r>
  <r>
    <x v="110"/>
    <x v="691"/>
    <x v="4"/>
    <x v="2137"/>
    <n v="4.0786988569967621E-3"/>
    <n v="900"/>
    <n v="829"/>
    <n v="71"/>
    <n v="28.400000000000002"/>
    <n v="42.599999999999994"/>
    <x v="628"/>
    <n v="5.1387213510253313E-2"/>
    <x v="217"/>
    <n v="7.8888888888888883E-2"/>
    <n v="11.67605633802817"/>
    <n v="0.9211111111111111"/>
    <n v="1.1315557965043384E-3"/>
    <x v="1"/>
    <x v="4"/>
    <s v="Retail"/>
    <s v="STKEVON"/>
    <n v="34"/>
    <n v="43"/>
    <n v="9"/>
  </r>
  <r>
    <x v="110"/>
    <x v="684"/>
    <x v="0"/>
    <x v="2138"/>
    <n v="9.0637752377705825E-5"/>
    <n v="20"/>
    <n v="15"/>
    <n v="5"/>
    <n v="2"/>
    <n v="3"/>
    <x v="33"/>
    <n v="0.2"/>
    <x v="10"/>
    <n v="0.25"/>
    <n v="3"/>
    <n v="0.75"/>
    <n v="7.9687027922840741E-5"/>
    <x v="1"/>
    <x v="0"/>
    <s v="Retail"/>
    <s v="STKYOSEF"/>
    <n v="34"/>
    <n v="43"/>
    <n v="9"/>
  </r>
  <r>
    <x v="110"/>
    <x v="1050"/>
    <x v="1"/>
    <x v="2139"/>
    <n v="1.3595662856655874E-5"/>
    <n v="3"/>
    <n v="1"/>
    <n v="2"/>
    <n v="0.8"/>
    <n v="1.2"/>
    <x v="77"/>
    <n v="1.2"/>
    <x v="66"/>
    <n v="0.66666666666666663"/>
    <n v="0.5"/>
    <n v="0.33333333333333331"/>
    <n v="3.1874811169136296E-5"/>
    <x v="2"/>
    <x v="1"/>
    <s v="Retail"/>
    <s v="STKWAN"/>
    <n v="34"/>
    <n v="43"/>
    <n v="9"/>
  </r>
  <r>
    <x v="110"/>
    <x v="1051"/>
    <x v="3"/>
    <x v="2140"/>
    <n v="1.8127550475541165E-4"/>
    <n v="40"/>
    <n v="20.170000000000002"/>
    <n v="19.829999999999998"/>
    <n v="7.9319999999999995"/>
    <n v="11.898"/>
    <x v="629"/>
    <n v="0.58988596926127901"/>
    <x v="427"/>
    <n v="0.49574999999999997"/>
    <n v="1.017145738779627"/>
    <n v="0.50425000000000009"/>
    <n v="3.1603875274198635E-4"/>
    <x v="9"/>
    <x v="3"/>
    <s v="Retail"/>
    <s v="STKWAN"/>
    <n v="34"/>
    <n v="43"/>
    <n v="9"/>
  </r>
  <r>
    <x v="110"/>
    <x v="1005"/>
    <x v="3"/>
    <x v="2141"/>
    <n v="3.3989157141639688E-4"/>
    <n v="75"/>
    <n v="34.14"/>
    <n v="40.86"/>
    <n v="16.344000000000001"/>
    <n v="24.515999999999998"/>
    <x v="630"/>
    <n v="0.71810193321616866"/>
    <x v="428"/>
    <n v="0.54479999999999995"/>
    <n v="0.83553597650513955"/>
    <n v="0.45519999999999999"/>
    <n v="6.512023921854545E-4"/>
    <x v="5"/>
    <x v="3"/>
    <s v="Retail"/>
    <s v="STKANSON"/>
    <n v="34"/>
    <n v="43"/>
    <n v="9"/>
  </r>
  <r>
    <x v="110"/>
    <x v="1005"/>
    <x v="3"/>
    <x v="2142"/>
    <n v="3.3989157141639688E-4"/>
    <n v="75"/>
    <n v="34.14"/>
    <n v="40.86"/>
    <n v="16.344000000000001"/>
    <n v="24.515999999999998"/>
    <x v="630"/>
    <n v="0.71810193321616866"/>
    <x v="428"/>
    <n v="0.54479999999999995"/>
    <n v="0.83553597650513955"/>
    <n v="0.45519999999999999"/>
    <n v="6.512023921854545E-4"/>
    <x v="5"/>
    <x v="3"/>
    <s v="Retail"/>
    <s v="STKWAN"/>
    <n v="34"/>
    <n v="43"/>
    <n v="9"/>
  </r>
  <r>
    <x v="110"/>
    <x v="619"/>
    <x v="3"/>
    <x v="2143"/>
    <n v="4.5318876188852914E-4"/>
    <n v="100"/>
    <n v="48"/>
    <n v="52"/>
    <n v="20.8"/>
    <n v="31.2"/>
    <x v="160"/>
    <n v="0.65"/>
    <x v="138"/>
    <n v="0.52"/>
    <n v="0.92307692307692313"/>
    <n v="0.48"/>
    <n v="8.2874509039754371E-4"/>
    <x v="5"/>
    <x v="3"/>
    <s v="Retail"/>
    <s v="STKANSON"/>
    <n v="34"/>
    <n v="43"/>
    <n v="9"/>
  </r>
  <r>
    <x v="110"/>
    <x v="1052"/>
    <x v="5"/>
    <x v="2144"/>
    <n v="1.8127550475541166E-3"/>
    <n v="400"/>
    <n v="325"/>
    <n v="75"/>
    <n v="30"/>
    <n v="45"/>
    <x v="256"/>
    <n v="0.13846153846153847"/>
    <x v="122"/>
    <n v="0.1875"/>
    <n v="4.333333333333333"/>
    <n v="0.8125"/>
    <n v="1.195305418842611E-3"/>
    <x v="1"/>
    <x v="5"/>
    <s v="Retail"/>
    <s v="STKWAN"/>
    <n v="34"/>
    <n v="43"/>
    <n v="9"/>
  </r>
  <r>
    <x v="110"/>
    <x v="1046"/>
    <x v="0"/>
    <x v="2145"/>
    <n v="2.0393494284983812E-4"/>
    <n v="45"/>
    <n v="17"/>
    <n v="28"/>
    <n v="11.200000000000001"/>
    <n v="16.799999999999997"/>
    <x v="467"/>
    <n v="0.98823529411764688"/>
    <x v="197"/>
    <n v="0.62222222222222223"/>
    <n v="0.6071428571428571"/>
    <n v="0.37777777777777777"/>
    <n v="4.4624735636790815E-4"/>
    <x v="14"/>
    <x v="0"/>
    <s v="Retail"/>
    <s v="STKWAN"/>
    <n v="34"/>
    <n v="43"/>
    <n v="9"/>
  </r>
  <r>
    <x v="110"/>
    <x v="1053"/>
    <x v="3"/>
    <x v="2146"/>
    <n v="7.4776145711607307E-4"/>
    <n v="165"/>
    <n v="138.89999999999998"/>
    <n v="26.099999999999994"/>
    <n v="10.439999999999998"/>
    <n v="15.659999999999997"/>
    <x v="631"/>
    <n v="0.11274298056155507"/>
    <x v="429"/>
    <n v="0.15818181818181815"/>
    <n v="5.3218390804597702"/>
    <n v="0.84181818181818169"/>
    <n v="4.1596628575722857E-4"/>
    <x v="4"/>
    <x v="3"/>
    <s v="Retail"/>
    <s v="STKWAN"/>
    <n v="34"/>
    <n v="43"/>
    <n v="9"/>
  </r>
  <r>
    <x v="110"/>
    <x v="1054"/>
    <x v="0"/>
    <x v="2147"/>
    <n v="1.1329719047213228E-4"/>
    <n v="25"/>
    <n v="20"/>
    <n v="5"/>
    <n v="2"/>
    <n v="3"/>
    <x v="11"/>
    <n v="0.15"/>
    <x v="10"/>
    <n v="0.2"/>
    <n v="4"/>
    <n v="0.8"/>
    <n v="7.9687027922840741E-5"/>
    <x v="1"/>
    <x v="0"/>
    <s v="Retail"/>
    <s v="STKWAN"/>
    <n v="34"/>
    <n v="43"/>
    <n v="9"/>
  </r>
  <r>
    <x v="110"/>
    <x v="763"/>
    <x v="3"/>
    <x v="2148"/>
    <n v="3.5801912189193801E-4"/>
    <n v="79"/>
    <n v="66.600000000000009"/>
    <n v="12.399999999999991"/>
    <n v="4.9599999999999973"/>
    <n v="7.4399999999999942"/>
    <x v="167"/>
    <n v="0.11171171171171161"/>
    <x v="144"/>
    <n v="0.15696202531645559"/>
    <n v="5.3709677419354884"/>
    <n v="0.84303797468354447"/>
    <n v="1.9762382924864489E-4"/>
    <x v="4"/>
    <x v="3"/>
    <s v="Retail"/>
    <s v="STKWAN"/>
    <n v="34"/>
    <n v="43"/>
    <n v="9"/>
  </r>
  <r>
    <x v="110"/>
    <x v="158"/>
    <x v="2"/>
    <x v="2149"/>
    <n v="4.5318876188852914E-4"/>
    <n v="100"/>
    <n v="40"/>
    <n v="60"/>
    <n v="24"/>
    <n v="36"/>
    <x v="2"/>
    <n v="0.9"/>
    <x v="4"/>
    <n v="0.6"/>
    <n v="0.66666666666666663"/>
    <n v="0.4"/>
    <n v="9.5624433507408889E-4"/>
    <x v="3"/>
    <x v="2"/>
    <s v="Retail"/>
    <s v="STKEVON"/>
    <n v="34"/>
    <n v="43"/>
    <n v="9"/>
  </r>
  <r>
    <x v="110"/>
    <x v="1055"/>
    <x v="3"/>
    <x v="2150"/>
    <n v="4.5318876188852914E-4"/>
    <n v="100"/>
    <n v="93.6"/>
    <n v="6.4"/>
    <n v="2.5600000000000005"/>
    <n v="3.84"/>
    <x v="632"/>
    <n v="4.1025641025641026E-2"/>
    <x v="430"/>
    <n v="6.4000000000000001E-2"/>
    <n v="14.624999999999998"/>
    <n v="0.93599999999999994"/>
    <n v="1.0199939574123615E-4"/>
    <x v="4"/>
    <x v="3"/>
    <s v="Retail"/>
    <s v="STKYOSEF"/>
    <n v="34"/>
    <n v="43"/>
    <n v="9"/>
  </r>
  <r>
    <x v="110"/>
    <x v="1056"/>
    <x v="2"/>
    <x v="2151"/>
    <n v="6.7978314283279376E-4"/>
    <n v="150"/>
    <n v="70"/>
    <n v="80"/>
    <n v="32"/>
    <n v="48"/>
    <x v="156"/>
    <n v="0.68571428571428572"/>
    <x v="30"/>
    <n v="0.53333333333333333"/>
    <n v="0.875"/>
    <n v="0.46666666666666667"/>
    <n v="1.2749924467654519E-3"/>
    <x v="3"/>
    <x v="2"/>
    <s v="Retail"/>
    <s v="STKANSON"/>
    <n v="34"/>
    <n v="43"/>
    <n v="9"/>
  </r>
  <r>
    <x v="110"/>
    <x v="393"/>
    <x v="5"/>
    <x v="2152"/>
    <n v="7.9308033330492602E-4"/>
    <n v="175"/>
    <n v="115"/>
    <n v="60"/>
    <n v="24"/>
    <n v="36"/>
    <x v="407"/>
    <n v="0.31304347826086959"/>
    <x v="4"/>
    <n v="0.34285714285714286"/>
    <n v="1.9166666666666667"/>
    <n v="0.65714285714285714"/>
    <n v="9.5624433507408889E-4"/>
    <x v="1"/>
    <x v="5"/>
    <s v="Retail"/>
    <s v="STKEVON"/>
    <n v="34"/>
    <n v="43"/>
    <n v="9"/>
  </r>
  <r>
    <x v="110"/>
    <x v="631"/>
    <x v="0"/>
    <x v="2153"/>
    <n v="4.5318876188852913E-5"/>
    <n v="10"/>
    <n v="3"/>
    <n v="7"/>
    <n v="2.8000000000000003"/>
    <n v="4.1999999999999993"/>
    <x v="12"/>
    <n v="1.3999999999999997"/>
    <x v="12"/>
    <n v="0.7"/>
    <n v="0.42857142857142855"/>
    <n v="0.3"/>
    <n v="1.1156183909197704E-4"/>
    <x v="1"/>
    <x v="0"/>
    <s v="Retail"/>
    <s v="STKYOSEF"/>
    <n v="34"/>
    <n v="43"/>
    <n v="9"/>
  </r>
  <r>
    <x v="110"/>
    <x v="1057"/>
    <x v="0"/>
    <x v="2154"/>
    <n v="2.2659438094426456E-5"/>
    <n v="5"/>
    <n v="1"/>
    <n v="4"/>
    <n v="1.6"/>
    <n v="2.4"/>
    <x v="0"/>
    <n v="2.4"/>
    <x v="21"/>
    <n v="0.8"/>
    <n v="0.25"/>
    <n v="0.2"/>
    <n v="6.3749622338272593E-5"/>
    <x v="0"/>
    <x v="0"/>
    <s v="Retail"/>
    <s v="STKANSON"/>
    <n v="34"/>
    <n v="43"/>
    <n v="9"/>
  </r>
  <r>
    <x v="110"/>
    <x v="1058"/>
    <x v="0"/>
    <x v="2155"/>
    <n v="8.1573977139935249E-5"/>
    <n v="18"/>
    <n v="5"/>
    <n v="13"/>
    <n v="5.2"/>
    <n v="7.8"/>
    <x v="65"/>
    <n v="1.56"/>
    <x v="61"/>
    <n v="0.72222222222222221"/>
    <n v="0.38461538461538464"/>
    <n v="0.27777777777777779"/>
    <n v="2.0718627259938593E-4"/>
    <x v="0"/>
    <x v="0"/>
    <s v="Retail"/>
    <s v="STKANSON"/>
    <n v="34"/>
    <n v="43"/>
    <n v="9"/>
  </r>
  <r>
    <x v="111"/>
    <x v="1059"/>
    <x v="0"/>
    <x v="2156"/>
    <n v="9.0637752377705825E-5"/>
    <n v="20"/>
    <n v="5"/>
    <n v="15"/>
    <n v="6"/>
    <n v="9"/>
    <x v="64"/>
    <n v="1.8"/>
    <x v="11"/>
    <n v="0.75"/>
    <n v="0.33333333333333331"/>
    <n v="0.25"/>
    <n v="2.3906108376852222E-4"/>
    <x v="13"/>
    <x v="0"/>
    <s v="Retail"/>
    <s v="STKEVON"/>
    <n v="32"/>
    <n v="39"/>
    <n v="7"/>
  </r>
  <r>
    <x v="111"/>
    <x v="665"/>
    <x v="0"/>
    <x v="2157"/>
    <n v="3.625510095108233E-5"/>
    <n v="8"/>
    <n v="2"/>
    <n v="6"/>
    <n v="2.4000000000000004"/>
    <n v="3.5999999999999996"/>
    <x v="64"/>
    <n v="1.7999999999999998"/>
    <x v="116"/>
    <n v="0.75"/>
    <n v="0.33333333333333331"/>
    <n v="0.25"/>
    <n v="9.5624433507408889E-5"/>
    <x v="13"/>
    <x v="0"/>
    <s v="Retail"/>
    <s v="STKYOSEF"/>
    <n v="32"/>
    <n v="39"/>
    <n v="7"/>
  </r>
  <r>
    <x v="111"/>
    <x v="1004"/>
    <x v="3"/>
    <x v="2158"/>
    <n v="2.3565815618203516E-4"/>
    <n v="52"/>
    <n v="45.75"/>
    <n v="6.25"/>
    <n v="2.5"/>
    <n v="3.75"/>
    <x v="152"/>
    <n v="8.1967213114754092E-2"/>
    <x v="133"/>
    <n v="0.1201923076923077"/>
    <n v="7.32"/>
    <n v="0.87980769230769229"/>
    <n v="9.9608784903550926E-5"/>
    <x v="7"/>
    <x v="3"/>
    <s v="Retail"/>
    <s v="STKANSON"/>
    <n v="32"/>
    <n v="39"/>
    <n v="7"/>
  </r>
  <r>
    <x v="111"/>
    <x v="932"/>
    <x v="3"/>
    <x v="2159"/>
    <n v="4.9850763807738209E-4"/>
    <n v="110"/>
    <n v="55.19"/>
    <n v="54.81"/>
    <n v="21.924000000000003"/>
    <n v="32.885999999999996"/>
    <x v="633"/>
    <n v="0.59586881681464032"/>
    <x v="431"/>
    <n v="0.49827272727272731"/>
    <n v="1.0069330414158"/>
    <n v="0.50172727272727269"/>
    <n v="8.7352920009018027E-4"/>
    <x v="9"/>
    <x v="3"/>
    <s v="Retail"/>
    <s v="STKANSON"/>
    <n v="32"/>
    <n v="39"/>
    <n v="7"/>
  </r>
  <r>
    <x v="111"/>
    <x v="500"/>
    <x v="3"/>
    <x v="2160"/>
    <n v="2.4925381903869104E-4"/>
    <n v="55"/>
    <n v="36.799999999999997"/>
    <n v="18.200000000000003"/>
    <n v="7.2800000000000011"/>
    <n v="10.920000000000002"/>
    <x v="634"/>
    <n v="0.29673913043478267"/>
    <x v="432"/>
    <n v="0.33090909090909099"/>
    <n v="2.0219780219780215"/>
    <n v="0.66909090909090907"/>
    <n v="2.9006078163914032E-4"/>
    <x v="4"/>
    <x v="3"/>
    <s v="Retail"/>
    <s v="STKANSON"/>
    <n v="32"/>
    <n v="39"/>
    <n v="7"/>
  </r>
  <r>
    <x v="111"/>
    <x v="1051"/>
    <x v="3"/>
    <x v="2161"/>
    <n v="1.9940305523095283E-4"/>
    <n v="44"/>
    <n v="37.6"/>
    <n v="6.3999999999999986"/>
    <n v="2.5599999999999996"/>
    <n v="3.839999999999999"/>
    <x v="435"/>
    <n v="0.10212765957446805"/>
    <x v="354"/>
    <n v="0.14545454545454542"/>
    <n v="5.8750000000000018"/>
    <n v="0.85454545454545461"/>
    <n v="1.0199939574123612E-4"/>
    <x v="9"/>
    <x v="3"/>
    <s v="Retail"/>
    <s v="STKEVON"/>
    <n v="32"/>
    <n v="39"/>
    <n v="7"/>
  </r>
  <r>
    <x v="111"/>
    <x v="152"/>
    <x v="6"/>
    <x v="2162"/>
    <n v="7.4776145711607307E-4"/>
    <n v="165"/>
    <n v="140"/>
    <n v="25"/>
    <n v="10"/>
    <n v="15"/>
    <x v="635"/>
    <n v="0.10714285714285714"/>
    <x v="32"/>
    <n v="0.15151515151515152"/>
    <n v="5.6"/>
    <n v="0.84848484848484851"/>
    <n v="3.9843513961420371E-4"/>
    <x v="8"/>
    <x v="6"/>
    <s v="Retail"/>
    <s v="STKYOSEF"/>
    <n v="32"/>
    <n v="39"/>
    <n v="7"/>
  </r>
  <r>
    <x v="111"/>
    <x v="502"/>
    <x v="3"/>
    <x v="2163"/>
    <n v="9.0637752377705825E-5"/>
    <n v="20"/>
    <n v="9.8299999999999983"/>
    <n v="10.17"/>
    <n v="4.0680000000000005"/>
    <n v="6.1019999999999994"/>
    <x v="619"/>
    <n v="0.62075279755849444"/>
    <x v="419"/>
    <n v="0.50849999999999995"/>
    <n v="0.96656833824975397"/>
    <n v="0.49149999999999994"/>
    <n v="1.6208341479505807E-4"/>
    <x v="5"/>
    <x v="3"/>
    <s v="Retail"/>
    <s v="STKYOSEF"/>
    <n v="32"/>
    <n v="39"/>
    <n v="7"/>
  </r>
  <r>
    <x v="111"/>
    <x v="907"/>
    <x v="3"/>
    <x v="2164"/>
    <n v="6.5259181711948199E-4"/>
    <n v="144"/>
    <n v="88.5"/>
    <n v="55.5"/>
    <n v="22.200000000000003"/>
    <n v="33.299999999999997"/>
    <x v="636"/>
    <n v="0.37627118644067792"/>
    <x v="433"/>
    <n v="0.38541666666666669"/>
    <n v="1.5945945945945945"/>
    <n v="0.61458333333333337"/>
    <n v="8.8452600994353217E-4"/>
    <x v="4"/>
    <x v="3"/>
    <s v="Retail"/>
    <s v="STKYOSEF"/>
    <n v="32"/>
    <n v="39"/>
    <n v="7"/>
  </r>
  <r>
    <x v="111"/>
    <x v="1004"/>
    <x v="3"/>
    <x v="2165"/>
    <n v="2.3565815618203516E-4"/>
    <n v="52"/>
    <n v="45.75"/>
    <n v="6.25"/>
    <n v="2.5"/>
    <n v="3.75"/>
    <x v="152"/>
    <n v="8.1967213114754092E-2"/>
    <x v="133"/>
    <n v="0.1201923076923077"/>
    <n v="7.32"/>
    <n v="0.87980769230769229"/>
    <n v="9.9608784903550926E-5"/>
    <x v="7"/>
    <x v="3"/>
    <s v="Retail"/>
    <s v="STKWAN"/>
    <n v="32"/>
    <n v="39"/>
    <n v="7"/>
  </r>
  <r>
    <x v="111"/>
    <x v="763"/>
    <x v="3"/>
    <x v="2166"/>
    <n v="3.5801912189193801E-4"/>
    <n v="79"/>
    <n v="66.600000000000009"/>
    <n v="12.399999999999991"/>
    <n v="4.9599999999999973"/>
    <n v="7.4399999999999942"/>
    <x v="167"/>
    <n v="0.11171171171171161"/>
    <x v="144"/>
    <n v="0.15696202531645559"/>
    <n v="5.3709677419354884"/>
    <n v="0.84303797468354447"/>
    <n v="1.9762382924864489E-4"/>
    <x v="4"/>
    <x v="3"/>
    <s v="Retail"/>
    <s v="STKWAN"/>
    <n v="32"/>
    <n v="39"/>
    <n v="7"/>
  </r>
  <r>
    <x v="111"/>
    <x v="678"/>
    <x v="3"/>
    <x v="2167"/>
    <n v="9.9701527615476414E-5"/>
    <n v="22"/>
    <n v="19.762"/>
    <n v="2.2379999999999995"/>
    <n v="0.89519999999999988"/>
    <n v="1.3427999999999995"/>
    <x v="637"/>
    <n v="6.7948588199574916E-2"/>
    <x v="434"/>
    <n v="0.10172727272727271"/>
    <n v="8.8302055406613071"/>
    <n v="0.89827272727272733"/>
    <n v="3.5667913698263509E-5"/>
    <x v="4"/>
    <x v="3"/>
    <s v="Retail"/>
    <s v="STKWAN"/>
    <n v="32"/>
    <n v="39"/>
    <n v="7"/>
  </r>
  <r>
    <x v="111"/>
    <x v="619"/>
    <x v="3"/>
    <x v="2168"/>
    <n v="4.2146554855633213E-4"/>
    <n v="93"/>
    <n v="45.190000000000005"/>
    <n v="47.81"/>
    <n v="19.124000000000002"/>
    <n v="28.686"/>
    <x v="638"/>
    <n v="0.63478645718079219"/>
    <x v="435"/>
    <n v="0.51408602150537641"/>
    <n v="0.94519974900648407"/>
    <n v="0.4859139784946237"/>
    <n v="7.6196736099820323E-4"/>
    <x v="5"/>
    <x v="3"/>
    <s v="Retail"/>
    <s v="STKWAN"/>
    <n v="32"/>
    <n v="39"/>
    <n v="7"/>
  </r>
  <r>
    <x v="111"/>
    <x v="364"/>
    <x v="3"/>
    <x v="2169"/>
    <n v="2.5378570665757634E-4"/>
    <n v="56"/>
    <n v="47.52"/>
    <n v="8.4799999999999969"/>
    <n v="3.391999999999999"/>
    <n v="5.0879999999999974"/>
    <x v="639"/>
    <n v="0.10707070707070701"/>
    <x v="436"/>
    <n v="0.15142857142857138"/>
    <n v="5.6037735849056629"/>
    <n v="0.84857142857142864"/>
    <n v="1.3514919935713786E-4"/>
    <x v="4"/>
    <x v="3"/>
    <s v="Retail"/>
    <s v="STKYOSEF"/>
    <n v="32"/>
    <n v="39"/>
    <n v="7"/>
  </r>
  <r>
    <x v="111"/>
    <x v="619"/>
    <x v="3"/>
    <x v="2170"/>
    <n v="4.5318876188852914E-4"/>
    <n v="100"/>
    <n v="48"/>
    <n v="52"/>
    <n v="20.8"/>
    <n v="31.2"/>
    <x v="160"/>
    <n v="0.65"/>
    <x v="138"/>
    <n v="0.52"/>
    <n v="0.92307692307692313"/>
    <n v="0.48"/>
    <n v="8.2874509039754371E-4"/>
    <x v="5"/>
    <x v="3"/>
    <s v="Retail"/>
    <s v="STKANSON"/>
    <n v="32"/>
    <n v="39"/>
    <n v="7"/>
  </r>
  <r>
    <x v="111"/>
    <x v="661"/>
    <x v="2"/>
    <x v="2171"/>
    <n v="2.7191325713311752E-4"/>
    <n v="60"/>
    <n v="15"/>
    <n v="45"/>
    <n v="18"/>
    <n v="27"/>
    <x v="64"/>
    <n v="1.8"/>
    <x v="114"/>
    <n v="0.75"/>
    <n v="0.33333333333333331"/>
    <n v="0.25"/>
    <n v="7.1718325130556667E-4"/>
    <x v="3"/>
    <x v="2"/>
    <s v="Retail"/>
    <s v="STKEVON"/>
    <n v="32"/>
    <n v="39"/>
    <n v="7"/>
  </r>
  <r>
    <x v="111"/>
    <x v="502"/>
    <x v="3"/>
    <x v="2172"/>
    <n v="9.516963999659112E-5"/>
    <n v="21"/>
    <n v="18.62"/>
    <n v="2.379999999999999"/>
    <n v="0.95199999999999962"/>
    <n v="1.4279999999999995"/>
    <x v="193"/>
    <n v="7.6691729323308241E-2"/>
    <x v="24"/>
    <n v="0.11333333333333329"/>
    <n v="7.8235294117647092"/>
    <n v="0.88666666666666671"/>
    <n v="3.7931025291272176E-5"/>
    <x v="5"/>
    <x v="3"/>
    <s v="Retail"/>
    <s v="STKEVON"/>
    <n v="32"/>
    <n v="39"/>
    <n v="7"/>
  </r>
  <r>
    <x v="111"/>
    <x v="502"/>
    <x v="3"/>
    <x v="2173"/>
    <n v="9.516963999659112E-5"/>
    <n v="21"/>
    <n v="18.62"/>
    <n v="2.379999999999999"/>
    <n v="0.95199999999999962"/>
    <n v="1.4279999999999995"/>
    <x v="193"/>
    <n v="7.6691729323308241E-2"/>
    <x v="24"/>
    <n v="0.11333333333333329"/>
    <n v="7.8235294117647092"/>
    <n v="0.88666666666666671"/>
    <n v="3.7931025291272176E-5"/>
    <x v="5"/>
    <x v="3"/>
    <s v="Retail"/>
    <s v="STKANSON"/>
    <n v="32"/>
    <n v="39"/>
    <n v="7"/>
  </r>
  <r>
    <x v="111"/>
    <x v="904"/>
    <x v="1"/>
    <x v="2174"/>
    <n v="2.2659438094426456E-5"/>
    <n v="5"/>
    <n v="0"/>
    <n v="5"/>
    <n v="2"/>
    <n v="3"/>
    <x v="3"/>
    <e v="#DIV/0!"/>
    <x v="10"/>
    <n v="1"/>
    <n v="0"/>
    <n v="0"/>
    <n v="7.9687027922840741E-5"/>
    <x v="2"/>
    <x v="1"/>
    <s v="Retail"/>
    <s v="STKYOSEF"/>
    <n v="32"/>
    <n v="39"/>
    <n v="7"/>
  </r>
  <r>
    <x v="111"/>
    <x v="936"/>
    <x v="2"/>
    <x v="2175"/>
    <n v="3.625510095108233E-4"/>
    <n v="80"/>
    <n v="40"/>
    <n v="40"/>
    <n v="16"/>
    <n v="24"/>
    <x v="57"/>
    <n v="0.6"/>
    <x v="72"/>
    <n v="0.5"/>
    <n v="1"/>
    <n v="0.5"/>
    <n v="6.3749622338272593E-4"/>
    <x v="15"/>
    <x v="2"/>
    <s v="Retail"/>
    <s v="STKEVON"/>
    <n v="32"/>
    <n v="39"/>
    <n v="7"/>
  </r>
  <r>
    <x v="111"/>
    <x v="848"/>
    <x v="0"/>
    <x v="2176"/>
    <n v="9.0637752377705825E-5"/>
    <n v="20"/>
    <n v="5"/>
    <n v="15"/>
    <n v="6"/>
    <n v="9"/>
    <x v="64"/>
    <n v="1.8"/>
    <x v="11"/>
    <n v="0.75"/>
    <n v="0.33333333333333331"/>
    <n v="0.25"/>
    <n v="2.3906108376852222E-4"/>
    <x v="0"/>
    <x v="0"/>
    <s v="Retail"/>
    <s v="STKYOSEF"/>
    <n v="32"/>
    <n v="39"/>
    <n v="7"/>
  </r>
  <r>
    <x v="111"/>
    <x v="458"/>
    <x v="0"/>
    <x v="2177"/>
    <n v="9.0637752377705825E-5"/>
    <n v="20"/>
    <n v="6"/>
    <n v="14"/>
    <n v="5.6000000000000005"/>
    <n v="8.3999999999999986"/>
    <x v="12"/>
    <n v="1.3999999999999997"/>
    <x v="60"/>
    <n v="0.7"/>
    <n v="0.42857142857142855"/>
    <n v="0.3"/>
    <n v="2.2312367818395407E-4"/>
    <x v="0"/>
    <x v="0"/>
    <s v="Retail"/>
    <s v="STKANSON"/>
    <n v="32"/>
    <n v="39"/>
    <n v="7"/>
  </r>
  <r>
    <x v="111"/>
    <x v="457"/>
    <x v="0"/>
    <x v="2178"/>
    <n v="9.0637752377705825E-5"/>
    <n v="20"/>
    <n v="6"/>
    <n v="4"/>
    <n v="1.6"/>
    <n v="2.4"/>
    <x v="11"/>
    <n v="0.39999999999999997"/>
    <x v="21"/>
    <n v="0.2"/>
    <n v="1.5"/>
    <n v="0.3"/>
    <n v="6.3749622338272593E-5"/>
    <x v="13"/>
    <x v="0"/>
    <s v="Retail"/>
    <s v="STKEVON"/>
    <n v="32"/>
    <n v="39"/>
    <n v="7"/>
  </r>
  <r>
    <x v="111"/>
    <x v="976"/>
    <x v="0"/>
    <x v="2179"/>
    <n v="9.0637752377705825E-5"/>
    <n v="20"/>
    <n v="15"/>
    <n v="5"/>
    <n v="2"/>
    <n v="3"/>
    <x v="33"/>
    <n v="0.2"/>
    <x v="10"/>
    <n v="0.25"/>
    <n v="3"/>
    <n v="0.75"/>
    <n v="7.9687027922840741E-5"/>
    <x v="21"/>
    <x v="0"/>
    <s v="Retail"/>
    <s v="STKYOSEF"/>
    <n v="32"/>
    <n v="39"/>
    <n v="7"/>
  </r>
  <r>
    <x v="111"/>
    <x v="904"/>
    <x v="1"/>
    <x v="2180"/>
    <n v="2.2659438094426456E-5"/>
    <n v="5"/>
    <n v="0"/>
    <n v="5"/>
    <n v="2"/>
    <n v="3"/>
    <x v="3"/>
    <e v="#DIV/0!"/>
    <x v="10"/>
    <n v="1"/>
    <n v="0"/>
    <n v="0"/>
    <n v="7.9687027922840741E-5"/>
    <x v="2"/>
    <x v="1"/>
    <s v="Retail"/>
    <s v="STKANSON"/>
    <n v="32"/>
    <n v="39"/>
    <n v="7"/>
  </r>
  <r>
    <x v="111"/>
    <x v="1060"/>
    <x v="5"/>
    <x v="2181"/>
    <n v="1.7221172951764109E-3"/>
    <n v="380"/>
    <n v="320"/>
    <n v="60"/>
    <n v="24"/>
    <n v="36"/>
    <x v="576"/>
    <n v="0.1125"/>
    <x v="4"/>
    <n v="0.15789473684210525"/>
    <n v="5.333333333333333"/>
    <n v="0.84210526315789469"/>
    <n v="9.5624433507408889E-4"/>
    <x v="1"/>
    <x v="5"/>
    <s v="Retail"/>
    <s v="STKANSON"/>
    <n v="32"/>
    <n v="39"/>
    <n v="7"/>
  </r>
  <r>
    <x v="112"/>
    <x v="614"/>
    <x v="3"/>
    <x v="2182"/>
    <n v="6.3446426664394082E-4"/>
    <n v="140"/>
    <n v="70"/>
    <n v="70"/>
    <n v="28"/>
    <n v="42"/>
    <x v="57"/>
    <n v="0.6"/>
    <x v="46"/>
    <n v="0.5"/>
    <n v="1"/>
    <n v="0.5"/>
    <n v="1.1156183909197704E-3"/>
    <x v="5"/>
    <x v="3"/>
    <s v="Retail"/>
    <s v="STKEVON"/>
    <n v="30"/>
    <n v="36"/>
    <n v="6"/>
  </r>
  <r>
    <x v="112"/>
    <x v="438"/>
    <x v="3"/>
    <x v="2183"/>
    <n v="1.8580739237429694E-4"/>
    <n v="41"/>
    <n v="39"/>
    <n v="2"/>
    <n v="0.8"/>
    <n v="1.2"/>
    <x v="640"/>
    <n v="3.0769230769230767E-2"/>
    <x v="66"/>
    <n v="4.878048780487805E-2"/>
    <n v="19.5"/>
    <n v="0.95121951219512191"/>
    <n v="3.1874811169136296E-5"/>
    <x v="5"/>
    <x v="3"/>
    <s v="Retail"/>
    <s v="STKYOSEF"/>
    <n v="30"/>
    <n v="36"/>
    <n v="6"/>
  </r>
  <r>
    <x v="112"/>
    <x v="1061"/>
    <x v="4"/>
    <x v="2184"/>
    <n v="1.7221172951764109E-3"/>
    <n v="380"/>
    <n v="255"/>
    <n v="125"/>
    <n v="50"/>
    <n v="75"/>
    <x v="641"/>
    <n v="0.29411764705882354"/>
    <x v="91"/>
    <n v="0.32894736842105265"/>
    <n v="2.04"/>
    <n v="0.67105263157894735"/>
    <n v="1.9921756980710186E-3"/>
    <x v="6"/>
    <x v="4"/>
    <s v="Retail"/>
    <s v="STKANSON"/>
    <n v="30"/>
    <n v="36"/>
    <n v="6"/>
  </r>
  <r>
    <x v="112"/>
    <x v="312"/>
    <x v="3"/>
    <x v="2185"/>
    <n v="4.5318876188852914E-4"/>
    <n v="100"/>
    <n v="57"/>
    <n v="43"/>
    <n v="17.2"/>
    <n v="25.8"/>
    <x v="210"/>
    <n v="0.45263157894736844"/>
    <x v="165"/>
    <n v="0.43"/>
    <n v="1.3255813953488371"/>
    <n v="0.56999999999999995"/>
    <n v="6.8530844013643037E-4"/>
    <x v="9"/>
    <x v="3"/>
    <s v="Retail"/>
    <s v="STKANSON"/>
    <n v="30"/>
    <n v="36"/>
    <n v="6"/>
  </r>
  <r>
    <x v="112"/>
    <x v="899"/>
    <x v="3"/>
    <x v="2186"/>
    <n v="5.8914539045508787E-4"/>
    <n v="130"/>
    <n v="116.55000000000001"/>
    <n v="13.450000000000003"/>
    <n v="5.3800000000000017"/>
    <n v="8.07"/>
    <x v="642"/>
    <n v="6.9240669240669239E-2"/>
    <x v="437"/>
    <n v="0.10346153846153848"/>
    <n v="8.6654275092936786"/>
    <n v="0.89653846153846162"/>
    <n v="2.1435810511244164E-4"/>
    <x v="4"/>
    <x v="3"/>
    <s v="Retail"/>
    <s v="STKANSON"/>
    <n v="30"/>
    <n v="36"/>
    <n v="6"/>
  </r>
  <r>
    <x v="112"/>
    <x v="940"/>
    <x v="0"/>
    <x v="2187"/>
    <n v="5.8461350283620258E-4"/>
    <n v="129"/>
    <n v="123"/>
    <n v="6"/>
    <n v="2.4000000000000004"/>
    <n v="3.5999999999999996"/>
    <x v="643"/>
    <n v="2.9268292682926828E-2"/>
    <x v="116"/>
    <n v="4.6511627906976744E-2"/>
    <n v="20.5"/>
    <n v="0.95348837209302328"/>
    <n v="9.5624433507408889E-5"/>
    <x v="1"/>
    <x v="0"/>
    <s v="Retail"/>
    <s v="STKEVON"/>
    <n v="30"/>
    <n v="36"/>
    <n v="6"/>
  </r>
  <r>
    <x v="112"/>
    <x v="1062"/>
    <x v="5"/>
    <x v="2188"/>
    <n v="9.0637752377705828E-4"/>
    <n v="200"/>
    <n v="120"/>
    <n v="80"/>
    <n v="32"/>
    <n v="48"/>
    <x v="5"/>
    <n v="0.4"/>
    <x v="30"/>
    <n v="0.4"/>
    <n v="1.5"/>
    <n v="0.6"/>
    <n v="1.2749924467654519E-3"/>
    <x v="1"/>
    <x v="5"/>
    <s v="Retail"/>
    <s v="STKYOSEF"/>
    <n v="30"/>
    <n v="36"/>
    <n v="6"/>
  </r>
  <r>
    <x v="112"/>
    <x v="1063"/>
    <x v="2"/>
    <x v="2189"/>
    <n v="3.1723213332197041E-4"/>
    <n v="70"/>
    <n v="20"/>
    <n v="50"/>
    <n v="20"/>
    <n v="30"/>
    <x v="10"/>
    <n v="1.5"/>
    <x v="9"/>
    <n v="0.7142857142857143"/>
    <n v="0.4"/>
    <n v="0.2857142857142857"/>
    <n v="7.9687027922840741E-4"/>
    <x v="1"/>
    <x v="2"/>
    <s v="Retail"/>
    <s v="STKYOSEF"/>
    <n v="30"/>
    <n v="36"/>
    <n v="6"/>
  </r>
  <r>
    <x v="112"/>
    <x v="733"/>
    <x v="3"/>
    <x v="2190"/>
    <n v="4.7584819998295561E-4"/>
    <n v="105"/>
    <n v="83.25"/>
    <n v="21.75"/>
    <n v="8.7000000000000011"/>
    <n v="13.049999999999999"/>
    <x v="148"/>
    <n v="0.15675675675675674"/>
    <x v="129"/>
    <n v="0.20714285714285716"/>
    <n v="3.8275862068965516"/>
    <n v="0.79285714285714282"/>
    <n v="3.466385714643572E-4"/>
    <x v="4"/>
    <x v="3"/>
    <s v="Retail"/>
    <s v="STKYOSEF"/>
    <n v="30"/>
    <n v="36"/>
    <n v="6"/>
  </r>
  <r>
    <x v="112"/>
    <x v="613"/>
    <x v="3"/>
    <x v="2191"/>
    <n v="3.4442345903528218E-4"/>
    <n v="76"/>
    <n v="65.825000000000003"/>
    <n v="10.174999999999997"/>
    <n v="4.0699999999999994"/>
    <n v="6.1049999999999978"/>
    <x v="644"/>
    <n v="9.2745917204709413E-2"/>
    <x v="438"/>
    <n v="0.13388157894736838"/>
    <n v="6.4692874692874716"/>
    <n v="0.86611842105263159"/>
    <n v="1.6216310182298087E-4"/>
    <x v="4"/>
    <x v="3"/>
    <s v="Retail"/>
    <s v="STKWAN"/>
    <n v="30"/>
    <n v="36"/>
    <n v="6"/>
  </r>
  <r>
    <x v="112"/>
    <x v="613"/>
    <x v="3"/>
    <x v="2192"/>
    <n v="3.4442345903528218E-4"/>
    <n v="76"/>
    <n v="65.825000000000003"/>
    <n v="10.174999999999997"/>
    <n v="4.0699999999999994"/>
    <n v="6.1049999999999978"/>
    <x v="644"/>
    <n v="9.2745917204709413E-2"/>
    <x v="438"/>
    <n v="0.13388157894736838"/>
    <n v="6.4692874692874716"/>
    <n v="0.86611842105263159"/>
    <n v="1.6216310182298087E-4"/>
    <x v="4"/>
    <x v="3"/>
    <s v="Retail"/>
    <s v="STKWAN"/>
    <n v="30"/>
    <n v="36"/>
    <n v="6"/>
  </r>
  <r>
    <x v="112"/>
    <x v="682"/>
    <x v="3"/>
    <x v="2193"/>
    <n v="1.4502040380432932E-4"/>
    <n v="32"/>
    <n v="27.45"/>
    <n v="4.5500000000000007"/>
    <n v="1.8200000000000003"/>
    <n v="2.7300000000000004"/>
    <x v="37"/>
    <n v="9.9453551912568328E-2"/>
    <x v="37"/>
    <n v="0.14218750000000002"/>
    <n v="6.032967032967032"/>
    <n v="0.85781249999999998"/>
    <n v="7.251519540978508E-5"/>
    <x v="7"/>
    <x v="3"/>
    <s v="Retail"/>
    <s v="STKWAN"/>
    <n v="30"/>
    <n v="36"/>
    <n v="6"/>
  </r>
  <r>
    <x v="112"/>
    <x v="631"/>
    <x v="0"/>
    <x v="2194"/>
    <n v="4.5318876188852913E-5"/>
    <n v="10"/>
    <n v="3"/>
    <n v="7"/>
    <n v="2.8000000000000003"/>
    <n v="4.1999999999999993"/>
    <x v="12"/>
    <n v="1.3999999999999997"/>
    <x v="12"/>
    <n v="0.7"/>
    <n v="0.42857142857142855"/>
    <n v="0.3"/>
    <n v="1.1156183909197704E-4"/>
    <x v="0"/>
    <x v="0"/>
    <s v="Retail"/>
    <s v="STKWAN"/>
    <n v="30"/>
    <n v="36"/>
    <n v="6"/>
  </r>
  <r>
    <x v="112"/>
    <x v="60"/>
    <x v="0"/>
    <x v="2195"/>
    <n v="4.5318876188852913E-5"/>
    <n v="10"/>
    <n v="2.5"/>
    <n v="7.5"/>
    <n v="3"/>
    <n v="4.5"/>
    <x v="64"/>
    <n v="1.8"/>
    <x v="107"/>
    <n v="0.75"/>
    <n v="0.33333333333333331"/>
    <n v="0.25"/>
    <n v="1.1953054188426111E-4"/>
    <x v="0"/>
    <x v="0"/>
    <s v="Retail"/>
    <s v="STKYOSEF"/>
    <n v="30"/>
    <n v="36"/>
    <n v="6"/>
  </r>
  <r>
    <x v="112"/>
    <x v="740"/>
    <x v="2"/>
    <x v="2196"/>
    <n v="5.4382651426623503E-4"/>
    <n v="120"/>
    <n v="20"/>
    <n v="100"/>
    <n v="40"/>
    <n v="60"/>
    <x v="389"/>
    <n v="3"/>
    <x v="33"/>
    <n v="0.83333333333333337"/>
    <n v="0.2"/>
    <n v="0.16666666666666666"/>
    <n v="1.5937405584568148E-3"/>
    <x v="3"/>
    <x v="2"/>
    <s v="Retail"/>
    <s v="STKANSON"/>
    <n v="30"/>
    <n v="36"/>
    <n v="6"/>
  </r>
  <r>
    <x v="112"/>
    <x v="665"/>
    <x v="0"/>
    <x v="2197"/>
    <n v="2.2659438094426456E-5"/>
    <n v="5"/>
    <n v="1"/>
    <n v="4"/>
    <n v="1.6"/>
    <n v="2.4"/>
    <x v="0"/>
    <n v="2.4"/>
    <x v="21"/>
    <n v="0.8"/>
    <n v="0.25"/>
    <n v="0.2"/>
    <n v="6.3749622338272593E-5"/>
    <x v="0"/>
    <x v="0"/>
    <s v="Retail"/>
    <s v="STKEVON"/>
    <n v="30"/>
    <n v="36"/>
    <n v="6"/>
  </r>
  <r>
    <x v="112"/>
    <x v="1064"/>
    <x v="2"/>
    <x v="2198"/>
    <n v="1.8127550475541165E-4"/>
    <n v="40"/>
    <n v="12"/>
    <n v="28"/>
    <n v="11.200000000000001"/>
    <n v="16.799999999999997"/>
    <x v="12"/>
    <n v="1.3999999999999997"/>
    <x v="197"/>
    <n v="0.7"/>
    <n v="0.42857142857142855"/>
    <n v="0.3"/>
    <n v="4.4624735636790815E-4"/>
    <x v="3"/>
    <x v="2"/>
    <s v="Retail"/>
    <s v="STKEVON"/>
    <n v="30"/>
    <n v="36"/>
    <n v="6"/>
  </r>
  <r>
    <x v="112"/>
    <x v="637"/>
    <x v="3"/>
    <x v="2199"/>
    <n v="1.4502040380432932E-4"/>
    <n v="32"/>
    <n v="28.2"/>
    <n v="3.8000000000000007"/>
    <n v="1.5200000000000005"/>
    <n v="2.2800000000000002"/>
    <x v="306"/>
    <n v="8.085106382978724E-2"/>
    <x v="209"/>
    <n v="0.11875000000000002"/>
    <n v="7.421052631578946"/>
    <n v="0.88124999999999998"/>
    <n v="6.0562141221358975E-5"/>
    <x v="9"/>
    <x v="3"/>
    <s v="Retail"/>
    <s v="STKYOSEF"/>
    <n v="30"/>
    <n v="36"/>
    <n v="6"/>
  </r>
  <r>
    <x v="112"/>
    <x v="1065"/>
    <x v="1"/>
    <x v="2200"/>
    <n v="4.5318876188852914E-4"/>
    <n v="100"/>
    <n v="20"/>
    <n v="80"/>
    <n v="32"/>
    <n v="48"/>
    <x v="0"/>
    <n v="2.4"/>
    <x v="30"/>
    <n v="0.8"/>
    <n v="0.25"/>
    <n v="0.2"/>
    <n v="1.2749924467654519E-3"/>
    <x v="2"/>
    <x v="1"/>
    <s v="Retail"/>
    <s v="STKANSON"/>
    <n v="30"/>
    <n v="36"/>
    <n v="6"/>
  </r>
  <r>
    <x v="112"/>
    <x v="364"/>
    <x v="3"/>
    <x v="2201"/>
    <n v="2.5378570665757634E-4"/>
    <n v="56"/>
    <n v="47.175000000000004"/>
    <n v="8.8249999999999957"/>
    <n v="3.5299999999999985"/>
    <n v="5.2949999999999973"/>
    <x v="106"/>
    <n v="0.11224165341812394"/>
    <x v="94"/>
    <n v="0.15758928571428563"/>
    <n v="5.3456090651558101"/>
    <n v="0.84241071428571435"/>
    <n v="1.4064760428381383E-4"/>
    <x v="4"/>
    <x v="3"/>
    <s v="Retail"/>
    <s v="STKANSON"/>
    <n v="30"/>
    <n v="36"/>
    <n v="6"/>
  </r>
  <r>
    <x v="112"/>
    <x v="758"/>
    <x v="0"/>
    <x v="2202"/>
    <n v="4.5318876188852913E-5"/>
    <n v="10"/>
    <n v="3"/>
    <n v="7"/>
    <n v="2.8000000000000003"/>
    <n v="4.1999999999999993"/>
    <x v="12"/>
    <n v="1.3999999999999997"/>
    <x v="12"/>
    <n v="0.7"/>
    <n v="0.42857142857142855"/>
    <n v="0.3"/>
    <n v="1.1156183909197704E-4"/>
    <x v="0"/>
    <x v="0"/>
    <s v="Retail"/>
    <s v="STKEVON"/>
    <n v="30"/>
    <n v="36"/>
    <n v="6"/>
  </r>
  <r>
    <x v="112"/>
    <x v="1066"/>
    <x v="3"/>
    <x v="2203"/>
    <n v="2.4925381903869104E-4"/>
    <n v="55"/>
    <n v="47.175000000000004"/>
    <n v="7.8249999999999957"/>
    <n v="3.1299999999999986"/>
    <n v="4.6949999999999967"/>
    <x v="127"/>
    <n v="9.9523052464228851E-2"/>
    <x v="111"/>
    <n v="0.14227272727272719"/>
    <n v="6.0287539936102279"/>
    <n v="0.85772727272727278"/>
    <n v="1.2471019869924569E-4"/>
    <x v="4"/>
    <x v="3"/>
    <s v="Retail"/>
    <s v="STKYOSEF"/>
    <n v="30"/>
    <n v="36"/>
    <n v="6"/>
  </r>
  <r>
    <x v="112"/>
    <x v="613"/>
    <x v="3"/>
    <x v="2204"/>
    <n v="3.4442345903528218E-4"/>
    <n v="76"/>
    <n v="63.825000000000003"/>
    <n v="12.174999999999997"/>
    <n v="4.8699999999999992"/>
    <n v="7.3049999999999979"/>
    <x v="137"/>
    <n v="0.11445358401880137"/>
    <x v="121"/>
    <n v="0.16019736842105259"/>
    <n v="5.242299794661192"/>
    <n v="0.83980263157894741"/>
    <n v="1.9403791299211717E-4"/>
    <x v="4"/>
    <x v="3"/>
    <s v="Retail"/>
    <s v="STKEVON"/>
    <n v="30"/>
    <n v="36"/>
    <n v="6"/>
  </r>
  <r>
    <x v="113"/>
    <x v="193"/>
    <x v="3"/>
    <x v="2205"/>
    <n v="5.4382651426623495E-5"/>
    <n v="12"/>
    <n v="9.4"/>
    <n v="2.6"/>
    <n v="1.04"/>
    <n v="1.56"/>
    <x v="100"/>
    <n v="0.16595744680851063"/>
    <x v="422"/>
    <n v="0.21666666666666667"/>
    <n v="3.6153846153846154"/>
    <n v="0.78333333333333333"/>
    <n v="4.1437254519877189E-5"/>
    <x v="9"/>
    <x v="3"/>
    <s v="Retail"/>
    <s v="STKEVON"/>
    <n v="27"/>
    <n v="41"/>
    <n v="14"/>
  </r>
  <r>
    <x v="113"/>
    <x v="667"/>
    <x v="0"/>
    <x v="2206"/>
    <n v="1.0876530285324699E-4"/>
    <n v="24"/>
    <n v="3"/>
    <n v="21"/>
    <n v="8.4"/>
    <n v="12.6"/>
    <x v="443"/>
    <n v="4.2"/>
    <x v="7"/>
    <n v="0.875"/>
    <n v="0.14285714285714285"/>
    <n v="0.125"/>
    <n v="3.3468551727593111E-4"/>
    <x v="1"/>
    <x v="0"/>
    <s v="Retail"/>
    <s v="STKYOSEF"/>
    <n v="27"/>
    <n v="41"/>
    <n v="14"/>
  </r>
  <r>
    <x v="113"/>
    <x v="437"/>
    <x v="3"/>
    <x v="2207"/>
    <n v="2.4925381903869104E-4"/>
    <n v="55"/>
    <n v="47.52"/>
    <n v="7.4799999999999969"/>
    <n v="2.9919999999999991"/>
    <n v="4.4879999999999978"/>
    <x v="307"/>
    <n v="9.4444444444444386E-2"/>
    <x v="210"/>
    <n v="0.13599999999999995"/>
    <n v="6.3529411764705914"/>
    <n v="0.8640000000000001"/>
    <n v="1.1921179377256969E-4"/>
    <x v="4"/>
    <x v="3"/>
    <s v="Retail"/>
    <s v="STKEVON"/>
    <n v="27"/>
    <n v="41"/>
    <n v="14"/>
  </r>
  <r>
    <x v="113"/>
    <x v="908"/>
    <x v="3"/>
    <x v="2208"/>
    <n v="1.2236096570990287E-4"/>
    <n v="27"/>
    <n v="23.75"/>
    <n v="3.25"/>
    <n v="1.3"/>
    <n v="1.95"/>
    <x v="97"/>
    <n v="8.2105263157894737E-2"/>
    <x v="65"/>
    <n v="0.12037037037037036"/>
    <n v="7.3076923076923075"/>
    <n v="0.87962962962962965"/>
    <n v="5.1796568149846482E-5"/>
    <x v="7"/>
    <x v="3"/>
    <s v="Retail"/>
    <s v="STKANSON"/>
    <n v="27"/>
    <n v="41"/>
    <n v="14"/>
  </r>
  <r>
    <x v="113"/>
    <x v="614"/>
    <x v="3"/>
    <x v="2209"/>
    <n v="6.3446426664394082E-4"/>
    <n v="140"/>
    <n v="70"/>
    <n v="70"/>
    <n v="28"/>
    <n v="42"/>
    <x v="57"/>
    <n v="0.6"/>
    <x v="46"/>
    <n v="0.5"/>
    <n v="1"/>
    <n v="0.5"/>
    <n v="1.1156183909197704E-3"/>
    <x v="5"/>
    <x v="3"/>
    <s v="Retail"/>
    <s v="STKANSON"/>
    <n v="27"/>
    <n v="41"/>
    <n v="14"/>
  </r>
  <r>
    <x v="113"/>
    <x v="1067"/>
    <x v="5"/>
    <x v="2210"/>
    <n v="9.0637752377705828E-4"/>
    <n v="200"/>
    <n v="80"/>
    <n v="120"/>
    <n v="48"/>
    <n v="72"/>
    <x v="2"/>
    <n v="0.9"/>
    <x v="31"/>
    <n v="0.6"/>
    <n v="0.66666666666666663"/>
    <n v="0.4"/>
    <n v="1.9124886701481778E-3"/>
    <x v="1"/>
    <x v="5"/>
    <s v="Retail"/>
    <s v="STKWAN"/>
    <n v="27"/>
    <n v="41"/>
    <n v="14"/>
  </r>
  <r>
    <x v="113"/>
    <x v="1068"/>
    <x v="5"/>
    <x v="2211"/>
    <n v="2.8097703237088809E-3"/>
    <n v="620"/>
    <n v="500"/>
    <n v="120"/>
    <n v="48"/>
    <n v="72"/>
    <x v="645"/>
    <n v="0.14399999999999999"/>
    <x v="31"/>
    <n v="0.19354838709677419"/>
    <n v="4.166666666666667"/>
    <n v="0.80645161290322576"/>
    <n v="1.9124886701481778E-3"/>
    <x v="1"/>
    <x v="5"/>
    <s v="Retail"/>
    <s v="STKWAN"/>
    <n v="27"/>
    <n v="41"/>
    <n v="14"/>
  </r>
  <r>
    <x v="113"/>
    <x v="870"/>
    <x v="2"/>
    <x v="2212"/>
    <n v="1.3595662856655876E-4"/>
    <n v="30"/>
    <n v="20"/>
    <n v="10"/>
    <n v="4"/>
    <n v="6"/>
    <x v="73"/>
    <n v="0.3"/>
    <x v="50"/>
    <n v="0.33333333333333331"/>
    <n v="2"/>
    <n v="0.66666666666666663"/>
    <n v="1.5937405584568148E-4"/>
    <x v="3"/>
    <x v="2"/>
    <s v="Retail"/>
    <s v="STKWAN"/>
    <n v="27"/>
    <n v="41"/>
    <n v="14"/>
  </r>
  <r>
    <x v="113"/>
    <x v="1069"/>
    <x v="3"/>
    <x v="2213"/>
    <n v="4.5318876188852913E-5"/>
    <n v="10"/>
    <n v="2"/>
    <n v="8"/>
    <n v="3.2"/>
    <n v="4.8"/>
    <x v="0"/>
    <n v="2.4"/>
    <x v="48"/>
    <n v="0.8"/>
    <n v="0.25"/>
    <n v="0.2"/>
    <n v="1.2749924467654519E-4"/>
    <x v="4"/>
    <x v="3"/>
    <s v="Retail"/>
    <s v="STKWAN"/>
    <n v="27"/>
    <n v="41"/>
    <n v="14"/>
  </r>
  <r>
    <x v="113"/>
    <x v="310"/>
    <x v="0"/>
    <x v="2214"/>
    <n v="4.5318876188852913E-5"/>
    <n v="10"/>
    <n v="3"/>
    <n v="7"/>
    <n v="2.8000000000000003"/>
    <n v="4.1999999999999993"/>
    <x v="12"/>
    <n v="1.3999999999999997"/>
    <x v="12"/>
    <n v="0.7"/>
    <n v="0.42857142857142855"/>
    <n v="0.3"/>
    <n v="1.1156183909197704E-4"/>
    <x v="0"/>
    <x v="0"/>
    <s v="Retail"/>
    <s v="STKYOSEF"/>
    <n v="27"/>
    <n v="41"/>
    <n v="14"/>
  </r>
  <r>
    <x v="113"/>
    <x v="758"/>
    <x v="0"/>
    <x v="2215"/>
    <n v="4.5318876188852913E-5"/>
    <n v="10"/>
    <n v="3"/>
    <n v="7"/>
    <n v="2.8000000000000003"/>
    <n v="4.1999999999999993"/>
    <x v="12"/>
    <n v="1.3999999999999997"/>
    <x v="12"/>
    <n v="0.7"/>
    <n v="0.42857142857142855"/>
    <n v="0.3"/>
    <n v="1.1156183909197704E-4"/>
    <x v="0"/>
    <x v="0"/>
    <s v="Retail"/>
    <s v="STKANSON"/>
    <n v="27"/>
    <n v="41"/>
    <n v="14"/>
  </r>
  <r>
    <x v="113"/>
    <x v="763"/>
    <x v="3"/>
    <x v="2216"/>
    <n v="3.5801912189193801E-4"/>
    <n v="79"/>
    <n v="61.050000000000004"/>
    <n v="17.949999999999996"/>
    <n v="7.1799999999999988"/>
    <n v="10.769999999999996"/>
    <x v="646"/>
    <n v="0.17641277641277633"/>
    <x v="439"/>
    <n v="0.22721518987341766"/>
    <n v="3.4011142061281348"/>
    <n v="0.77278481012658229"/>
    <n v="2.860764302429982E-4"/>
    <x v="4"/>
    <x v="3"/>
    <s v="Retail"/>
    <s v="STKANSON"/>
    <n v="27"/>
    <n v="41"/>
    <n v="14"/>
  </r>
  <r>
    <x v="113"/>
    <x v="763"/>
    <x v="3"/>
    <x v="2217"/>
    <n v="3.5801912189193801E-4"/>
    <n v="79"/>
    <n v="61.050000000000004"/>
    <n v="17.949999999999996"/>
    <n v="7.1799999999999988"/>
    <n v="10.769999999999996"/>
    <x v="646"/>
    <n v="0.17641277641277633"/>
    <x v="439"/>
    <n v="0.22721518987341766"/>
    <n v="3.4011142061281348"/>
    <n v="0.77278481012658229"/>
    <n v="2.860764302429982E-4"/>
    <x v="4"/>
    <x v="3"/>
    <s v="Retail"/>
    <s v="STKANSON"/>
    <n v="27"/>
    <n v="41"/>
    <n v="14"/>
  </r>
  <r>
    <x v="113"/>
    <x v="763"/>
    <x v="3"/>
    <x v="2218"/>
    <n v="3.5801912189193801E-4"/>
    <n v="79"/>
    <n v="61.050000000000004"/>
    <n v="17.949999999999996"/>
    <n v="7.1799999999999988"/>
    <n v="10.769999999999996"/>
    <x v="646"/>
    <n v="0.17641277641277633"/>
    <x v="439"/>
    <n v="0.22721518987341766"/>
    <n v="3.4011142061281348"/>
    <n v="0.77278481012658229"/>
    <n v="2.860764302429982E-4"/>
    <x v="4"/>
    <x v="3"/>
    <s v="Retail"/>
    <s v="STKYOSEF"/>
    <n v="27"/>
    <n v="41"/>
    <n v="14"/>
  </r>
  <r>
    <x v="113"/>
    <x v="750"/>
    <x v="3"/>
    <x v="2219"/>
    <n v="2.4925381903869104E-4"/>
    <n v="55"/>
    <n v="23.97"/>
    <n v="31.03"/>
    <n v="12.412000000000001"/>
    <n v="18.618000000000002"/>
    <x v="647"/>
    <n v="0.77672090112640813"/>
    <x v="440"/>
    <n v="0.56418181818181823"/>
    <n v="0.77247824685787936"/>
    <n v="0.43581818181818177"/>
    <n v="4.9453769528914969E-4"/>
    <x v="5"/>
    <x v="3"/>
    <s v="Retail"/>
    <s v="STKEVON"/>
    <n v="27"/>
    <n v="41"/>
    <n v="14"/>
  </r>
  <r>
    <x v="113"/>
    <x v="1070"/>
    <x v="3"/>
    <x v="2220"/>
    <n v="1.8127550475541165E-4"/>
    <n v="40"/>
    <n v="15"/>
    <n v="25"/>
    <n v="10"/>
    <n v="15"/>
    <x v="91"/>
    <n v="1"/>
    <x v="32"/>
    <n v="0.625"/>
    <n v="0.6"/>
    <n v="0.375"/>
    <n v="3.9843513961420371E-4"/>
    <x v="13"/>
    <x v="3"/>
    <s v="Retail"/>
    <s v="STKYOSEF"/>
    <n v="27"/>
    <n v="41"/>
    <n v="14"/>
  </r>
  <r>
    <x v="113"/>
    <x v="616"/>
    <x v="3"/>
    <x v="2221"/>
    <n v="2.0846683046872342E-4"/>
    <n v="46"/>
    <n v="36"/>
    <n v="10"/>
    <n v="4"/>
    <n v="6"/>
    <x v="648"/>
    <n v="0.16666666666666666"/>
    <x v="50"/>
    <n v="0.21739130434782608"/>
    <n v="3.6"/>
    <n v="0.78260869565217395"/>
    <n v="1.5937405584568148E-4"/>
    <x v="4"/>
    <x v="3"/>
    <s v="Retail"/>
    <s v="STKANSON"/>
    <n v="27"/>
    <n v="41"/>
    <n v="14"/>
  </r>
  <r>
    <x v="113"/>
    <x v="1071"/>
    <x v="3"/>
    <x v="2222"/>
    <n v="1.3595662856655876E-4"/>
    <n v="30"/>
    <n v="11.61"/>
    <n v="18.39"/>
    <n v="7.3560000000000008"/>
    <n v="11.033999999999999"/>
    <x v="649"/>
    <n v="0.95038759689922481"/>
    <x v="441"/>
    <n v="0.61299999999999999"/>
    <n v="0.63132137030995106"/>
    <n v="0.38699999999999996"/>
    <n v="2.9308888870020826E-4"/>
    <x v="5"/>
    <x v="3"/>
    <s v="Retail"/>
    <s v="STKYOSEF"/>
    <n v="27"/>
    <n v="41"/>
    <n v="14"/>
  </r>
  <r>
    <x v="113"/>
    <x v="1072"/>
    <x v="5"/>
    <x v="2223"/>
    <n v="8.1573977139935249E-4"/>
    <n v="180"/>
    <n v="120"/>
    <n v="60"/>
    <n v="24"/>
    <n v="36"/>
    <x v="73"/>
    <n v="0.3"/>
    <x v="4"/>
    <n v="0.33333333333333331"/>
    <n v="2"/>
    <n v="0.66666666666666663"/>
    <n v="9.5624433507408889E-4"/>
    <x v="1"/>
    <x v="5"/>
    <s v="Retail"/>
    <s v="STKYOSEF"/>
    <n v="27"/>
    <n v="41"/>
    <n v="14"/>
  </r>
  <r>
    <x v="113"/>
    <x v="228"/>
    <x v="3"/>
    <x v="2224"/>
    <n v="3.625510095108233E-4"/>
    <n v="80"/>
    <n v="28.21"/>
    <n v="55.79"/>
    <n v="22.316000000000003"/>
    <n v="33.473999999999997"/>
    <x v="650"/>
    <n v="1.1866004962779155"/>
    <x v="442"/>
    <n v="0.69737499999999997"/>
    <n v="0.50564617314930993"/>
    <n v="0.35262500000000002"/>
    <n v="8.8914785756305699E-4"/>
    <x v="5"/>
    <x v="3"/>
    <s v="Retail"/>
    <s v="STKYOSEF"/>
    <n v="27"/>
    <n v="41"/>
    <n v="14"/>
  </r>
  <r>
    <x v="113"/>
    <x v="532"/>
    <x v="3"/>
    <x v="2225"/>
    <n v="5.4382651426623495E-5"/>
    <n v="12"/>
    <n v="9.4"/>
    <n v="2.6"/>
    <n v="1.04"/>
    <n v="1.56"/>
    <x v="100"/>
    <n v="0.16595744680851063"/>
    <x v="422"/>
    <n v="0.21666666666666667"/>
    <n v="3.6153846153846154"/>
    <n v="0.78333333333333333"/>
    <n v="4.1437254519877189E-5"/>
    <x v="9"/>
    <x v="3"/>
    <s v="Retail"/>
    <s v="STKWAN"/>
    <n v="27"/>
    <n v="41"/>
    <n v="14"/>
  </r>
  <r>
    <x v="113"/>
    <x v="978"/>
    <x v="3"/>
    <x v="2226"/>
    <n v="4.5318876188852914E-4"/>
    <n v="100"/>
    <n v="45.52"/>
    <n v="54.48"/>
    <n v="21.792000000000002"/>
    <n v="32.687999999999995"/>
    <x v="630"/>
    <n v="0.71810193321616855"/>
    <x v="443"/>
    <n v="0.54479999999999995"/>
    <n v="0.83553597650513955"/>
    <n v="0.45520000000000005"/>
    <n v="8.682698562472727E-4"/>
    <x v="5"/>
    <x v="3"/>
    <s v="Retail"/>
    <s v="STKEVON"/>
    <n v="27"/>
    <n v="41"/>
    <n v="14"/>
  </r>
  <r>
    <x v="113"/>
    <x v="558"/>
    <x v="3"/>
    <x v="2227"/>
    <n v="4.5318876188852914E-4"/>
    <n v="100"/>
    <n v="50"/>
    <n v="50"/>
    <n v="20"/>
    <n v="30"/>
    <x v="57"/>
    <n v="0.6"/>
    <x v="9"/>
    <n v="0.5"/>
    <n v="1"/>
    <n v="0.5"/>
    <n v="7.9687027922840741E-4"/>
    <x v="5"/>
    <x v="3"/>
    <s v="Retail"/>
    <s v="STKANSON"/>
    <n v="27"/>
    <n v="41"/>
    <n v="14"/>
  </r>
  <r>
    <x v="114"/>
    <x v="532"/>
    <x v="3"/>
    <x v="2228"/>
    <n v="5.4382651426623495E-5"/>
    <n v="12"/>
    <n v="9.4"/>
    <n v="2.6"/>
    <n v="1.04"/>
    <n v="1.56"/>
    <x v="100"/>
    <n v="0.16595744680851063"/>
    <x v="422"/>
    <n v="0.21666666666666667"/>
    <n v="3.6153846153846154"/>
    <n v="0.78333333333333333"/>
    <n v="4.1437254519877189E-5"/>
    <x v="9"/>
    <x v="3"/>
    <s v="Retail"/>
    <s v="STKYOSEF"/>
    <n v="37"/>
    <n v="52"/>
    <n v="15"/>
  </r>
  <r>
    <x v="114"/>
    <x v="1073"/>
    <x v="0"/>
    <x v="2229"/>
    <n v="4.5318876188852913E-5"/>
    <n v="10"/>
    <n v="3"/>
    <n v="7"/>
    <n v="2.8000000000000003"/>
    <n v="4.1999999999999993"/>
    <x v="12"/>
    <n v="1.3999999999999997"/>
    <x v="12"/>
    <n v="0.7"/>
    <n v="0.42857142857142855"/>
    <n v="0.3"/>
    <n v="1.1156183909197704E-4"/>
    <x v="0"/>
    <x v="0"/>
    <s v="Retail"/>
    <s v="STKEVON"/>
    <n v="37"/>
    <n v="52"/>
    <n v="15"/>
  </r>
  <r>
    <x v="114"/>
    <x v="1074"/>
    <x v="0"/>
    <x v="2230"/>
    <n v="6.3446426664394084E-5"/>
    <n v="14"/>
    <n v="4"/>
    <n v="10"/>
    <n v="4"/>
    <n v="6"/>
    <x v="10"/>
    <n v="1.5"/>
    <x v="50"/>
    <n v="0.7142857142857143"/>
    <n v="0.4"/>
    <n v="0.2857142857142857"/>
    <n v="1.5937405584568148E-4"/>
    <x v="0"/>
    <x v="0"/>
    <s v="Retail"/>
    <s v="STKYOSEF"/>
    <n v="37"/>
    <n v="52"/>
    <n v="15"/>
  </r>
  <r>
    <x v="114"/>
    <x v="1075"/>
    <x v="3"/>
    <x v="2231"/>
    <n v="1.5408417904209991E-4"/>
    <n v="34"/>
    <n v="27"/>
    <n v="7"/>
    <n v="2.8000000000000003"/>
    <n v="4.1999999999999993"/>
    <x v="612"/>
    <n v="0.15555555555555553"/>
    <x v="12"/>
    <n v="0.20588235294117646"/>
    <n v="3.8571428571428572"/>
    <n v="0.79411764705882348"/>
    <n v="1.1156183909197704E-4"/>
    <x v="12"/>
    <x v="3"/>
    <s v="Retail"/>
    <s v="STKEVON"/>
    <n v="37"/>
    <n v="52"/>
    <n v="15"/>
  </r>
  <r>
    <x v="114"/>
    <x v="611"/>
    <x v="3"/>
    <x v="2232"/>
    <n v="6.7978314283279379E-5"/>
    <n v="15"/>
    <n v="3"/>
    <n v="12"/>
    <n v="4.8000000000000007"/>
    <n v="7.1999999999999993"/>
    <x v="0"/>
    <n v="2.4"/>
    <x v="14"/>
    <n v="0.8"/>
    <n v="0.25"/>
    <n v="0.2"/>
    <n v="1.9124886701481778E-4"/>
    <x v="13"/>
    <x v="3"/>
    <s v="Retail"/>
    <s v="STKANSON"/>
    <n v="37"/>
    <n v="52"/>
    <n v="15"/>
  </r>
  <r>
    <x v="114"/>
    <x v="74"/>
    <x v="1"/>
    <x v="2233"/>
    <n v="2.2659438094426456E-5"/>
    <n v="5"/>
    <n v="0"/>
    <n v="5"/>
    <n v="2"/>
    <n v="3"/>
    <x v="3"/>
    <e v="#DIV/0!"/>
    <x v="10"/>
    <n v="1"/>
    <n v="0"/>
    <n v="0"/>
    <n v="7.9687027922840741E-5"/>
    <x v="2"/>
    <x v="1"/>
    <s v="Retail"/>
    <s v="STKYOSEF"/>
    <n v="37"/>
    <n v="52"/>
    <n v="15"/>
  </r>
  <r>
    <x v="114"/>
    <x v="1020"/>
    <x v="3"/>
    <x v="2234"/>
    <n v="1.2372053199556847E-3"/>
    <n v="273"/>
    <n v="222"/>
    <n v="51"/>
    <n v="20.400000000000002"/>
    <n v="30.599999999999998"/>
    <x v="651"/>
    <n v="0.13783783783783782"/>
    <x v="242"/>
    <n v="0.18681318681318682"/>
    <n v="4.3529411764705879"/>
    <n v="0.81318681318681318"/>
    <n v="8.1280768481297556E-4"/>
    <x v="4"/>
    <x v="3"/>
    <s v="Retail"/>
    <s v="STKANSON"/>
    <n v="37"/>
    <n v="52"/>
    <n v="15"/>
  </r>
  <r>
    <x v="114"/>
    <x v="1076"/>
    <x v="1"/>
    <x v="2235"/>
    <n v="9.0637752377705825E-5"/>
    <n v="20"/>
    <n v="0"/>
    <n v="20"/>
    <n v="8"/>
    <n v="12"/>
    <x v="3"/>
    <e v="#DIV/0!"/>
    <x v="0"/>
    <n v="1"/>
    <n v="0"/>
    <n v="0"/>
    <n v="3.1874811169136296E-4"/>
    <x v="2"/>
    <x v="1"/>
    <s v="Retail"/>
    <s v="STKYOSEF"/>
    <n v="37"/>
    <n v="52"/>
    <n v="15"/>
  </r>
  <r>
    <x v="114"/>
    <x v="809"/>
    <x v="3"/>
    <x v="2236"/>
    <n v="5.2116707617180856E-4"/>
    <n v="115"/>
    <n v="101.03999999999999"/>
    <n v="13.959999999999994"/>
    <n v="5.5839999999999979"/>
    <n v="8.3759999999999959"/>
    <x v="652"/>
    <n v="8.2897862232779063E-2"/>
    <x v="444"/>
    <n v="0.12139130434782604"/>
    <n v="7.2378223495702034"/>
    <n v="0.87860869565217381"/>
    <n v="2.2248618196057124E-4"/>
    <x v="5"/>
    <x v="3"/>
    <s v="Retail"/>
    <s v="STKANSON"/>
    <n v="37"/>
    <n v="52"/>
    <n v="15"/>
  </r>
  <r>
    <x v="114"/>
    <x v="1077"/>
    <x v="0"/>
    <x v="2237"/>
    <n v="4.5318876188852913E-5"/>
    <n v="10"/>
    <n v="3"/>
    <n v="7"/>
    <n v="2.8000000000000003"/>
    <n v="4.1999999999999993"/>
    <x v="12"/>
    <n v="1.3999999999999997"/>
    <x v="12"/>
    <n v="0.7"/>
    <n v="0.42857142857142855"/>
    <n v="0.3"/>
    <n v="1.1156183909197704E-4"/>
    <x v="0"/>
    <x v="0"/>
    <s v="Retail"/>
    <s v="STKANSON"/>
    <n v="37"/>
    <n v="52"/>
    <n v="15"/>
  </r>
  <r>
    <x v="114"/>
    <x v="637"/>
    <x v="3"/>
    <x v="2238"/>
    <n v="1.4502040380432932E-4"/>
    <n v="32"/>
    <n v="28.6"/>
    <n v="3.4"/>
    <n v="1.36"/>
    <n v="2.04"/>
    <x v="653"/>
    <n v="7.1328671328671323E-2"/>
    <x v="445"/>
    <n v="0.10625"/>
    <n v="8.4117647058823533"/>
    <n v="0.89375000000000004"/>
    <n v="5.41871789875317E-5"/>
    <x v="9"/>
    <x v="3"/>
    <s v="Retail"/>
    <s v="STKEVON"/>
    <n v="37"/>
    <n v="52"/>
    <n v="15"/>
  </r>
  <r>
    <x v="114"/>
    <x v="1004"/>
    <x v="3"/>
    <x v="2239"/>
    <n v="2.3565815618203516E-4"/>
    <n v="52"/>
    <n v="45.75"/>
    <n v="6.25"/>
    <n v="2.5"/>
    <n v="3.75"/>
    <x v="152"/>
    <n v="8.1967213114754092E-2"/>
    <x v="133"/>
    <n v="0.1201923076923077"/>
    <n v="7.32"/>
    <n v="0.87980769230769229"/>
    <n v="9.9608784903550926E-5"/>
    <x v="7"/>
    <x v="3"/>
    <s v="Retail"/>
    <s v="STKYOSEF"/>
    <n v="37"/>
    <n v="52"/>
    <n v="15"/>
  </r>
  <r>
    <x v="114"/>
    <x v="152"/>
    <x v="3"/>
    <x v="2240"/>
    <n v="8.9731374853928769E-4"/>
    <n v="198"/>
    <n v="141"/>
    <n v="57"/>
    <n v="22.8"/>
    <n v="34.200000000000003"/>
    <x v="254"/>
    <n v="0.24255319148936172"/>
    <x v="185"/>
    <n v="0.2878787878787879"/>
    <n v="2.4736842105263159"/>
    <n v="0.71212121212121215"/>
    <n v="9.0843211832038445E-4"/>
    <x v="8"/>
    <x v="3"/>
    <s v="Retail"/>
    <s v="STKEVON"/>
    <n v="37"/>
    <n v="52"/>
    <n v="15"/>
  </r>
  <r>
    <x v="114"/>
    <x v="936"/>
    <x v="2"/>
    <x v="2241"/>
    <n v="4.0786988569967625E-4"/>
    <n v="90"/>
    <m/>
    <m/>
    <n v="0"/>
    <n v="0"/>
    <x v="343"/>
    <e v="#DIV/0!"/>
    <x v="235"/>
    <n v="0"/>
    <e v="#DIV/0!"/>
    <n v="0"/>
    <n v="0"/>
    <x v="15"/>
    <x v="2"/>
    <s v="Retail"/>
    <s v="STKEVON"/>
    <n v="37"/>
    <n v="52"/>
    <n v="15"/>
  </r>
  <r>
    <x v="114"/>
    <x v="74"/>
    <x v="1"/>
    <x v="2242"/>
    <n v="2.2659438094426456E-5"/>
    <n v="5"/>
    <n v="0"/>
    <n v="5"/>
    <n v="2"/>
    <n v="3"/>
    <x v="3"/>
    <e v="#DIV/0!"/>
    <x v="10"/>
    <n v="1"/>
    <n v="0"/>
    <n v="0"/>
    <n v="7.9687027922840741E-5"/>
    <x v="2"/>
    <x v="1"/>
    <s v="Retail"/>
    <s v="STKYOSEF"/>
    <n v="37"/>
    <n v="52"/>
    <n v="15"/>
  </r>
  <r>
    <x v="114"/>
    <x v="779"/>
    <x v="0"/>
    <x v="2243"/>
    <n v="4.5318876188852913E-5"/>
    <n v="10"/>
    <n v="3"/>
    <n v="7"/>
    <n v="2.8000000000000003"/>
    <n v="4.1999999999999993"/>
    <x v="12"/>
    <n v="1.3999999999999997"/>
    <x v="12"/>
    <n v="0.7"/>
    <n v="0.42857142857142855"/>
    <n v="0.3"/>
    <n v="1.1156183909197704E-4"/>
    <x v="0"/>
    <x v="0"/>
    <s v="Retail"/>
    <s v="STKEVON"/>
    <n v="37"/>
    <n v="52"/>
    <n v="15"/>
  </r>
  <r>
    <x v="114"/>
    <x v="1004"/>
    <x v="3"/>
    <x v="2244"/>
    <n v="2.3565815618203516E-4"/>
    <n v="52"/>
    <n v="45.75"/>
    <n v="6.25"/>
    <n v="2.5"/>
    <n v="3.75"/>
    <x v="152"/>
    <n v="8.1967213114754092E-2"/>
    <x v="133"/>
    <n v="0.1201923076923077"/>
    <n v="7.32"/>
    <n v="0.87980769230769229"/>
    <n v="9.9608784903550926E-5"/>
    <x v="7"/>
    <x v="3"/>
    <s v="Retail"/>
    <s v="STKANSON"/>
    <n v="37"/>
    <n v="52"/>
    <n v="15"/>
  </r>
  <r>
    <x v="114"/>
    <x v="666"/>
    <x v="0"/>
    <x v="2245"/>
    <n v="1.586160666609852E-4"/>
    <n v="35"/>
    <n v="15"/>
    <n v="20"/>
    <n v="8"/>
    <n v="12"/>
    <x v="121"/>
    <n v="0.8"/>
    <x v="0"/>
    <n v="0.5714285714285714"/>
    <n v="0.75"/>
    <n v="0.42857142857142855"/>
    <n v="3.1874811169136296E-4"/>
    <x v="0"/>
    <x v="0"/>
    <s v="Retail"/>
    <s v="STKANSON"/>
    <n v="37"/>
    <n v="52"/>
    <n v="15"/>
  </r>
  <r>
    <x v="114"/>
    <x v="396"/>
    <x v="3"/>
    <x v="2246"/>
    <n v="4.2146554855633213E-4"/>
    <n v="93"/>
    <n v="71.459999999999994"/>
    <n v="21.540000000000006"/>
    <n v="8.6160000000000032"/>
    <n v="12.924000000000003"/>
    <x v="654"/>
    <n v="0.18085642317380357"/>
    <x v="446"/>
    <n v="0.23161290322580652"/>
    <n v="3.3175487465181046"/>
    <n v="0.76838709677419348"/>
    <n v="3.4329171629159799E-4"/>
    <x v="5"/>
    <x v="3"/>
    <s v="Retail"/>
    <s v="STKANSON"/>
    <n v="37"/>
    <n v="52"/>
    <n v="15"/>
  </r>
  <r>
    <x v="114"/>
    <x v="666"/>
    <x v="0"/>
    <x v="2247"/>
    <n v="5.664859523606614E-4"/>
    <n v="125"/>
    <n v="120"/>
    <n v="5"/>
    <n v="2"/>
    <n v="3"/>
    <x v="292"/>
    <n v="2.5000000000000001E-2"/>
    <x v="10"/>
    <n v="0.04"/>
    <n v="24"/>
    <n v="0.96"/>
    <n v="7.9687027922840741E-5"/>
    <x v="1"/>
    <x v="0"/>
    <s v="Retail"/>
    <s v="STKYOSEF"/>
    <n v="37"/>
    <n v="52"/>
    <n v="15"/>
  </r>
  <r>
    <x v="115"/>
    <x v="460"/>
    <x v="0"/>
    <x v="2248"/>
    <n v="4.5318876188852913E-5"/>
    <n v="10"/>
    <n v="3"/>
    <n v="7"/>
    <n v="2.8000000000000003"/>
    <n v="4.1999999999999993"/>
    <x v="12"/>
    <n v="1.3999999999999997"/>
    <x v="12"/>
    <n v="0.7"/>
    <n v="0.42857142857142855"/>
    <n v="0.3"/>
    <n v="1.1156183909197704E-4"/>
    <x v="0"/>
    <x v="0"/>
    <s v="Retail"/>
    <s v="STKEVON"/>
    <n v="43"/>
    <n v="55"/>
    <n v="12"/>
  </r>
  <r>
    <x v="115"/>
    <x v="491"/>
    <x v="0"/>
    <x v="2249"/>
    <n v="8.1573977139935249E-5"/>
    <n v="18"/>
    <n v="5"/>
    <n v="13"/>
    <n v="5.2"/>
    <n v="7.8"/>
    <x v="65"/>
    <n v="1.56"/>
    <x v="61"/>
    <n v="0.72222222222222221"/>
    <n v="0.38461538461538464"/>
    <n v="0.27777777777777779"/>
    <n v="2.0718627259938593E-4"/>
    <x v="13"/>
    <x v="0"/>
    <s v="Retail"/>
    <s v="STKYOSEF"/>
    <n v="43"/>
    <n v="55"/>
    <n v="12"/>
  </r>
  <r>
    <x v="115"/>
    <x v="761"/>
    <x v="3"/>
    <x v="2250"/>
    <n v="4.5318876188852914E-4"/>
    <n v="100"/>
    <n v="75.399999999999991"/>
    <n v="24.600000000000009"/>
    <n v="9.8400000000000034"/>
    <n v="14.760000000000005"/>
    <x v="461"/>
    <n v="0.19575596816976137"/>
    <x v="321"/>
    <n v="0.24600000000000008"/>
    <n v="3.0650406504065026"/>
    <n v="0.75399999999999989"/>
    <n v="3.9206017738037657E-4"/>
    <x v="5"/>
    <x v="3"/>
    <s v="Retail"/>
    <s v="STKANSON"/>
    <n v="43"/>
    <n v="55"/>
    <n v="12"/>
  </r>
  <r>
    <x v="115"/>
    <x v="544"/>
    <x v="3"/>
    <x v="2251"/>
    <n v="3.9880611046190566E-4"/>
    <n v="88"/>
    <n v="72.569999999999993"/>
    <n v="15.430000000000007"/>
    <n v="6.1720000000000033"/>
    <n v="9.2580000000000027"/>
    <x v="382"/>
    <n v="0.1275733774286896"/>
    <x v="266"/>
    <n v="0.17534090909090916"/>
    <n v="4.7031756318859337"/>
    <n v="0.82465909090909084"/>
    <n v="2.4591416816988662E-4"/>
    <x v="5"/>
    <x v="3"/>
    <s v="Retail"/>
    <s v="STKYOSEF"/>
    <n v="43"/>
    <n v="55"/>
    <n v="12"/>
  </r>
  <r>
    <x v="115"/>
    <x v="544"/>
    <x v="3"/>
    <x v="2252"/>
    <n v="3.9880611046190566E-4"/>
    <n v="88"/>
    <n v="72.569999999999993"/>
    <n v="15.430000000000007"/>
    <n v="6.1720000000000033"/>
    <n v="9.2580000000000027"/>
    <x v="382"/>
    <n v="0.1275733774286896"/>
    <x v="266"/>
    <n v="0.17534090909090916"/>
    <n v="4.7031756318859337"/>
    <n v="0.82465909090909084"/>
    <n v="2.4591416816988662E-4"/>
    <x v="5"/>
    <x v="3"/>
    <s v="Retail"/>
    <s v="STKYOSEF"/>
    <n v="43"/>
    <n v="55"/>
    <n v="12"/>
  </r>
  <r>
    <x v="115"/>
    <x v="794"/>
    <x v="5"/>
    <x v="2253"/>
    <n v="9.9701527615476417E-4"/>
    <n v="220"/>
    <n v="125"/>
    <n v="95"/>
    <n v="38"/>
    <n v="57"/>
    <x v="553"/>
    <n v="0.45600000000000002"/>
    <x v="70"/>
    <n v="0.43181818181818182"/>
    <n v="1.3157894736842106"/>
    <n v="0.56818181818181823"/>
    <n v="1.514053530533974E-3"/>
    <x v="1"/>
    <x v="5"/>
    <s v="Retail"/>
    <s v="STKYOSEF"/>
    <n v="43"/>
    <n v="55"/>
    <n v="12"/>
  </r>
  <r>
    <x v="115"/>
    <x v="1078"/>
    <x v="3"/>
    <x v="2254"/>
    <n v="2.2659438094426457E-4"/>
    <n v="50"/>
    <n v="18.41"/>
    <n v="31.59"/>
    <n v="12.636000000000001"/>
    <n v="18.954000000000001"/>
    <x v="502"/>
    <n v="1.0295491580662683"/>
    <x v="350"/>
    <n v="0.63180000000000003"/>
    <n v="0.5827793605571383"/>
    <n v="0.36820000000000003"/>
    <n v="5.0346264241650778E-4"/>
    <x v="12"/>
    <x v="3"/>
    <s v="Retail"/>
    <s v="STKWAN"/>
    <n v="43"/>
    <n v="55"/>
    <n v="12"/>
  </r>
  <r>
    <x v="115"/>
    <x v="1079"/>
    <x v="1"/>
    <x v="2255"/>
    <n v="1.8127550475541165E-4"/>
    <n v="40"/>
    <n v="0"/>
    <n v="40"/>
    <n v="16"/>
    <n v="24"/>
    <x v="3"/>
    <e v="#DIV/0!"/>
    <x v="72"/>
    <n v="1"/>
    <n v="0"/>
    <n v="0"/>
    <n v="6.3749622338272593E-4"/>
    <x v="2"/>
    <x v="1"/>
    <s v="Retail"/>
    <s v="STKEVON"/>
    <n v="43"/>
    <n v="55"/>
    <n v="12"/>
  </r>
  <r>
    <x v="115"/>
    <x v="502"/>
    <x v="3"/>
    <x v="2256"/>
    <n v="9.516963999659112E-5"/>
    <n v="21"/>
    <n v="18.62"/>
    <n v="2.379999999999999"/>
    <n v="0.95199999999999962"/>
    <n v="1.4279999999999995"/>
    <x v="193"/>
    <n v="7.6691729323308241E-2"/>
    <x v="24"/>
    <n v="0.11333333333333329"/>
    <n v="7.8235294117647092"/>
    <n v="0.88666666666666671"/>
    <n v="3.7931025291272176E-5"/>
    <x v="5"/>
    <x v="3"/>
    <s v="Retail"/>
    <s v="STKANSON"/>
    <n v="43"/>
    <n v="55"/>
    <n v="12"/>
  </r>
  <r>
    <x v="115"/>
    <x v="152"/>
    <x v="6"/>
    <x v="2257"/>
    <n v="8.9731374853928769E-4"/>
    <n v="198"/>
    <n v="141"/>
    <n v="57"/>
    <n v="22.8"/>
    <n v="34.200000000000003"/>
    <x v="254"/>
    <n v="0.24255319148936172"/>
    <x v="185"/>
    <n v="0.2878787878787879"/>
    <n v="2.4736842105263159"/>
    <n v="0.71212121212121215"/>
    <n v="9.0843211832038445E-4"/>
    <x v="8"/>
    <x v="6"/>
    <s v="Retail"/>
    <s v="STKYOSEF"/>
    <n v="43"/>
    <n v="55"/>
    <n v="12"/>
  </r>
  <r>
    <x v="115"/>
    <x v="502"/>
    <x v="3"/>
    <x v="2258"/>
    <n v="8.6105864758820544E-5"/>
    <n v="19"/>
    <n v="18.62"/>
    <n v="0.37999999999999901"/>
    <n v="0.15199999999999961"/>
    <n v="0.2279999999999994"/>
    <x v="655"/>
    <n v="1.224489795918364E-2"/>
    <x v="447"/>
    <n v="1.9999999999999948E-2"/>
    <n v="49.000000000000128"/>
    <n v="0.98000000000000009"/>
    <n v="6.0562141221358801E-6"/>
    <x v="5"/>
    <x v="3"/>
    <s v="Retail"/>
    <s v="STKEVON"/>
    <n v="43"/>
    <n v="55"/>
    <n v="12"/>
  </r>
  <r>
    <x v="115"/>
    <x v="1076"/>
    <x v="1"/>
    <x v="2259"/>
    <n v="9.0637752377705825E-5"/>
    <n v="20"/>
    <n v="0"/>
    <n v="20"/>
    <n v="8"/>
    <n v="12"/>
    <x v="3"/>
    <e v="#DIV/0!"/>
    <x v="0"/>
    <n v="1"/>
    <n v="0"/>
    <n v="0"/>
    <n v="3.1874811169136296E-4"/>
    <x v="2"/>
    <x v="1"/>
    <s v="Retail"/>
    <s v="STKYOSEF"/>
    <n v="43"/>
    <n v="55"/>
    <n v="12"/>
  </r>
  <r>
    <x v="115"/>
    <x v="74"/>
    <x v="1"/>
    <x v="2260"/>
    <n v="2.2659438094426456E-5"/>
    <n v="5"/>
    <n v="0"/>
    <n v="5"/>
    <n v="2"/>
    <n v="3"/>
    <x v="3"/>
    <e v="#DIV/0!"/>
    <x v="10"/>
    <n v="1"/>
    <n v="0"/>
    <n v="0"/>
    <n v="7.9687027922840741E-5"/>
    <x v="2"/>
    <x v="1"/>
    <s v="Retail"/>
    <s v="STKEVON"/>
    <n v="43"/>
    <n v="55"/>
    <n v="12"/>
  </r>
  <r>
    <x v="115"/>
    <x v="1080"/>
    <x v="0"/>
    <x v="2261"/>
    <n v="2.2659438094426456E-5"/>
    <n v="5"/>
    <n v="2"/>
    <n v="3"/>
    <n v="1.2000000000000002"/>
    <n v="1.7999999999999998"/>
    <x v="2"/>
    <n v="0.89999999999999991"/>
    <x v="36"/>
    <n v="0.6"/>
    <n v="0.66666666666666663"/>
    <n v="0.4"/>
    <n v="4.7812216753704445E-5"/>
    <x v="13"/>
    <x v="0"/>
    <s v="Retail"/>
    <s v="STKANSON"/>
    <n v="43"/>
    <n v="55"/>
    <n v="12"/>
  </r>
  <r>
    <x v="115"/>
    <x v="1081"/>
    <x v="0"/>
    <x v="2262"/>
    <n v="6.3446426664394084E-5"/>
    <n v="14"/>
    <n v="5"/>
    <n v="9"/>
    <n v="3.6"/>
    <n v="5.4"/>
    <x v="294"/>
    <n v="1.08"/>
    <x v="2"/>
    <n v="0.6428571428571429"/>
    <n v="0.55555555555555558"/>
    <n v="0.35714285714285715"/>
    <n v="1.4343665026111333E-4"/>
    <x v="13"/>
    <x v="0"/>
    <s v="Retail"/>
    <s v="STKYOSEF"/>
    <n v="43"/>
    <n v="55"/>
    <n v="12"/>
  </r>
  <r>
    <x v="115"/>
    <x v="753"/>
    <x v="1"/>
    <x v="2263"/>
    <n v="2.2659438094426456E-5"/>
    <n v="5"/>
    <n v="0"/>
    <n v="5"/>
    <n v="2"/>
    <n v="3"/>
    <x v="3"/>
    <e v="#DIV/0!"/>
    <x v="10"/>
    <n v="1"/>
    <n v="0"/>
    <n v="0"/>
    <n v="7.9687027922840741E-5"/>
    <x v="2"/>
    <x v="1"/>
    <s v="Retail"/>
    <s v="STKANSON"/>
    <n v="43"/>
    <n v="55"/>
    <n v="12"/>
  </r>
  <r>
    <x v="115"/>
    <x v="544"/>
    <x v="3"/>
    <x v="2264"/>
    <n v="3.625510095108233E-4"/>
    <n v="80"/>
    <n v="66.14"/>
    <n v="13.86"/>
    <n v="5.5440000000000005"/>
    <n v="8.3159999999999989"/>
    <x v="656"/>
    <n v="0.12573329301481703"/>
    <x v="19"/>
    <n v="0.17324999999999999"/>
    <n v="4.7720057720057723"/>
    <n v="0.82674999999999998"/>
    <n v="2.2089244140211452E-4"/>
    <x v="5"/>
    <x v="3"/>
    <s v="Retail"/>
    <s v="STKEVON"/>
    <n v="43"/>
    <n v="55"/>
    <n v="12"/>
  </r>
  <r>
    <x v="115"/>
    <x v="692"/>
    <x v="0"/>
    <x v="2265"/>
    <n v="9.0637752377705825E-5"/>
    <n v="20"/>
    <n v="7"/>
    <n v="13"/>
    <n v="5.2"/>
    <n v="7.8"/>
    <x v="244"/>
    <n v="1.1142857142857143"/>
    <x v="61"/>
    <n v="0.65"/>
    <n v="0.53846153846153844"/>
    <n v="0.35"/>
    <n v="2.0718627259938593E-4"/>
    <x v="0"/>
    <x v="0"/>
    <s v="Retail"/>
    <s v="STKYOSEF"/>
    <n v="43"/>
    <n v="55"/>
    <n v="12"/>
  </r>
  <r>
    <x v="115"/>
    <x v="426"/>
    <x v="2"/>
    <x v="2266"/>
    <n v="4.5318876188852914E-4"/>
    <n v="100"/>
    <n v="40"/>
    <n v="60"/>
    <n v="24"/>
    <n v="36"/>
    <x v="2"/>
    <n v="0.9"/>
    <x v="4"/>
    <n v="0.6"/>
    <n v="0.66666666666666663"/>
    <n v="0.4"/>
    <n v="9.5624433507408889E-4"/>
    <x v="3"/>
    <x v="2"/>
    <s v="Retail"/>
    <s v="STKEVON"/>
    <n v="43"/>
    <n v="55"/>
    <n v="12"/>
  </r>
  <r>
    <x v="115"/>
    <x v="623"/>
    <x v="3"/>
    <x v="2267"/>
    <n v="1.1329719047213228E-4"/>
    <n v="25"/>
    <n v="11.329999999999998"/>
    <n v="13.67"/>
    <n v="5.468"/>
    <n v="8.202"/>
    <x v="657"/>
    <n v="0.72391879964695505"/>
    <x v="448"/>
    <n v="0.54679999999999995"/>
    <n v="0.82882223847841974"/>
    <n v="0.45319999999999994"/>
    <n v="2.1786433434104659E-4"/>
    <x v="5"/>
    <x v="3"/>
    <s v="Retail"/>
    <s v="STKANSON"/>
    <n v="43"/>
    <n v="55"/>
    <n v="12"/>
  </r>
  <r>
    <x v="115"/>
    <x v="763"/>
    <x v="3"/>
    <x v="2268"/>
    <n v="3.5801912189193801E-4"/>
    <n v="79"/>
    <n v="68.600000000000009"/>
    <n v="10.399999999999991"/>
    <n v="4.1599999999999966"/>
    <n v="6.2399999999999949"/>
    <x v="331"/>
    <n v="9.0962099125364348E-2"/>
    <x v="225"/>
    <n v="0.13164556962025306"/>
    <n v="6.596153846153852"/>
    <n v="0.86835443037974691"/>
    <n v="1.6574901807950859E-4"/>
    <x v="4"/>
    <x v="3"/>
    <s v="Retail"/>
    <s v="STKYOSEF"/>
    <n v="43"/>
    <n v="55"/>
    <n v="12"/>
  </r>
  <r>
    <x v="115"/>
    <x v="1082"/>
    <x v="3"/>
    <x v="2269"/>
    <n v="4.5318876188852914E-4"/>
    <n v="100"/>
    <n v="69.77"/>
    <n v="31.08"/>
    <n v="12.432"/>
    <n v="18.647999999999996"/>
    <x v="658"/>
    <n v="0.26727819979934064"/>
    <x v="449"/>
    <n v="0.31079999999999997"/>
    <n v="2.2448519948519947"/>
    <n v="0.69769999999999999"/>
    <n v="4.9533456556837799E-4"/>
    <x v="5"/>
    <x v="3"/>
    <s v="Retail"/>
    <s v="STKANSON"/>
    <n v="43"/>
    <n v="55"/>
    <n v="12"/>
  </r>
  <r>
    <x v="115"/>
    <x v="570"/>
    <x v="5"/>
    <x v="2270"/>
    <n v="1.9487116761206754E-3"/>
    <n v="430"/>
    <n v="218"/>
    <n v="212"/>
    <n v="84.800000000000011"/>
    <n v="127.19999999999999"/>
    <x v="659"/>
    <n v="0.58348623853211001"/>
    <x v="450"/>
    <n v="0.49302325581395351"/>
    <n v="1.0283018867924529"/>
    <n v="0.50697674418604655"/>
    <n v="3.3787299839284474E-3"/>
    <x v="1"/>
    <x v="5"/>
    <s v="Retail"/>
    <s v="STKANSON"/>
    <n v="43"/>
    <n v="55"/>
    <n v="12"/>
  </r>
  <r>
    <x v="115"/>
    <x v="1083"/>
    <x v="5"/>
    <x v="2271"/>
    <n v="9.0637752377705828E-4"/>
    <n v="200"/>
    <n v="120"/>
    <n v="80"/>
    <n v="32"/>
    <n v="48"/>
    <x v="5"/>
    <n v="0.4"/>
    <x v="30"/>
    <n v="0.4"/>
    <n v="1.5"/>
    <n v="0.6"/>
    <n v="1.2749924467654519E-3"/>
    <x v="1"/>
    <x v="5"/>
    <s v="Retail"/>
    <s v="STKANSON"/>
    <n v="43"/>
    <n v="55"/>
    <n v="12"/>
  </r>
  <r>
    <x v="115"/>
    <x v="1084"/>
    <x v="3"/>
    <x v="2272"/>
    <n v="4.5318876188852913E-5"/>
    <n v="10"/>
    <n v="0"/>
    <n v="10"/>
    <n v="4"/>
    <n v="6"/>
    <x v="3"/>
    <e v="#DIV/0!"/>
    <x v="50"/>
    <n v="1"/>
    <n v="0"/>
    <n v="0"/>
    <n v="1.5937405584568148E-4"/>
    <x v="5"/>
    <x v="3"/>
    <s v="Retail"/>
    <s v="STKYOSEF"/>
    <n v="43"/>
    <n v="55"/>
    <n v="12"/>
  </r>
  <r>
    <x v="115"/>
    <x v="1085"/>
    <x v="1"/>
    <x v="2273"/>
    <n v="1.3595662856655874E-5"/>
    <n v="3"/>
    <m/>
    <m/>
    <n v="0"/>
    <n v="0"/>
    <x v="343"/>
    <e v="#DIV/0!"/>
    <x v="235"/>
    <n v="0"/>
    <e v="#DIV/0!"/>
    <n v="0"/>
    <n v="0"/>
    <x v="2"/>
    <x v="1"/>
    <s v="Retail"/>
    <s v="STKEVON"/>
    <n v="43"/>
    <n v="55"/>
    <n v="12"/>
  </r>
  <r>
    <x v="115"/>
    <x v="1086"/>
    <x v="0"/>
    <x v="2274"/>
    <n v="3.625510095108233E-5"/>
    <n v="8"/>
    <n v="3"/>
    <n v="5"/>
    <n v="2"/>
    <n v="3"/>
    <x v="91"/>
    <n v="1"/>
    <x v="10"/>
    <n v="0.625"/>
    <n v="0.6"/>
    <n v="0.375"/>
    <n v="7.9687027922840741E-5"/>
    <x v="0"/>
    <x v="0"/>
    <s v="Retail"/>
    <s v="STKYOSEF"/>
    <n v="43"/>
    <n v="55"/>
    <n v="12"/>
  </r>
  <r>
    <x v="115"/>
    <x v="1023"/>
    <x v="5"/>
    <x v="2275"/>
    <n v="1.2689285332878816E-3"/>
    <n v="280"/>
    <n v="135"/>
    <n v="145"/>
    <n v="58"/>
    <n v="87"/>
    <x v="660"/>
    <n v="0.64444444444444449"/>
    <x v="219"/>
    <n v="0.5178571428571429"/>
    <n v="0.93103448275862066"/>
    <n v="0.48214285714285715"/>
    <n v="2.3109238097623816E-3"/>
    <x v="1"/>
    <x v="5"/>
    <s v="Retail"/>
    <s v="STKANSON"/>
    <n v="43"/>
    <n v="55"/>
    <n v="12"/>
  </r>
  <r>
    <x v="115"/>
    <x v="801"/>
    <x v="3"/>
    <x v="2276"/>
    <n v="2.2659438094426457E-4"/>
    <n v="50"/>
    <n v="16.72"/>
    <n v="33.28"/>
    <n v="13.312000000000001"/>
    <n v="19.968"/>
    <x v="661"/>
    <n v="1.1942583732057417"/>
    <x v="451"/>
    <n v="0.66559999999999997"/>
    <n v="0.50240384615384615"/>
    <n v="0.33439999999999998"/>
    <n v="5.3039685785442794E-4"/>
    <x v="5"/>
    <x v="3"/>
    <s v="Retail"/>
    <s v="STKYOSEF"/>
    <n v="43"/>
    <n v="55"/>
    <n v="12"/>
  </r>
  <r>
    <x v="115"/>
    <x v="1045"/>
    <x v="3"/>
    <x v="2277"/>
    <n v="2.0393494284983812E-4"/>
    <n v="45"/>
    <n v="10.770000000000003"/>
    <n v="34.230000000000004"/>
    <n v="13.692000000000002"/>
    <n v="20.538000000000004"/>
    <x v="662"/>
    <n v="1.9069637883008355"/>
    <x v="452"/>
    <n v="0.76066666666666671"/>
    <n v="0.31463628396143739"/>
    <n v="0.2393333333333334"/>
    <n v="5.4553739315976778E-4"/>
    <x v="12"/>
    <x v="3"/>
    <s v="Retail"/>
    <s v="STKYOSEF"/>
    <n v="43"/>
    <n v="55"/>
    <n v="12"/>
  </r>
  <r>
    <x v="115"/>
    <x v="1087"/>
    <x v="3"/>
    <x v="2278"/>
    <n v="5.4382651426623495E-5"/>
    <n v="12"/>
    <n v="9.4"/>
    <n v="2.6"/>
    <n v="1.04"/>
    <n v="1.56"/>
    <x v="100"/>
    <n v="0.16595744680851063"/>
    <x v="422"/>
    <n v="0.21666666666666667"/>
    <n v="3.6153846153846154"/>
    <n v="0.78333333333333333"/>
    <n v="4.1437254519877189E-5"/>
    <x v="9"/>
    <x v="3"/>
    <s v="Retail"/>
    <s v="STKYOSEF"/>
    <n v="43"/>
    <n v="55"/>
    <n v="12"/>
  </r>
  <r>
    <x v="115"/>
    <x v="1088"/>
    <x v="2"/>
    <x v="2279"/>
    <n v="3.8521044760524977E-4"/>
    <n v="85"/>
    <n v="35"/>
    <n v="50"/>
    <n v="20"/>
    <n v="30"/>
    <x v="395"/>
    <n v="0.8571428571428571"/>
    <x v="9"/>
    <n v="0.58823529411764708"/>
    <n v="0.7"/>
    <n v="0.41176470588235292"/>
    <n v="7.9687027922840741E-4"/>
    <x v="3"/>
    <x v="2"/>
    <s v="Retail"/>
    <s v="STKWAN"/>
    <n v="43"/>
    <n v="55"/>
    <n v="12"/>
  </r>
  <r>
    <x v="115"/>
    <x v="1089"/>
    <x v="0"/>
    <x v="2280"/>
    <n v="7.251020190216466E-5"/>
    <n v="16"/>
    <n v="5"/>
    <n v="11"/>
    <n v="4.4000000000000004"/>
    <n v="6.6"/>
    <x v="75"/>
    <n v="1.3199999999999998"/>
    <x v="130"/>
    <n v="0.6875"/>
    <n v="0.45454545454545453"/>
    <n v="0.3125"/>
    <n v="1.7531146143024963E-4"/>
    <x v="13"/>
    <x v="0"/>
    <s v="Retail"/>
    <s v="STKEVON"/>
    <n v="43"/>
    <n v="55"/>
    <n v="12"/>
  </r>
  <r>
    <x v="116"/>
    <x v="36"/>
    <x v="3"/>
    <x v="2281"/>
    <n v="8.7465431044486122E-4"/>
    <n v="193"/>
    <n v="155.4"/>
    <n v="37.599999999999994"/>
    <n v="15.04"/>
    <n v="22.559999999999995"/>
    <x v="663"/>
    <n v="0.14517374517374515"/>
    <x v="453"/>
    <n v="0.1948186528497409"/>
    <n v="4.1329787234042561"/>
    <n v="0.80518134715025913"/>
    <n v="5.9924644997976222E-4"/>
    <x v="4"/>
    <x v="3"/>
    <s v="Retail"/>
    <s v="STKANSON"/>
    <n v="46"/>
    <n v="55"/>
    <n v="9"/>
  </r>
  <r>
    <x v="116"/>
    <x v="793"/>
    <x v="3"/>
    <x v="2282"/>
    <n v="5.4382651426623503E-4"/>
    <n v="120"/>
    <n v="50"/>
    <n v="70"/>
    <n v="28"/>
    <n v="42"/>
    <x v="189"/>
    <n v="0.84"/>
    <x v="46"/>
    <n v="0.58333333333333337"/>
    <n v="0.7142857142857143"/>
    <n v="0.41666666666666669"/>
    <n v="1.1156183909197704E-3"/>
    <x v="5"/>
    <x v="3"/>
    <s v="Retail"/>
    <s v="STKYOSEF"/>
    <n v="46"/>
    <n v="55"/>
    <n v="9"/>
  </r>
  <r>
    <x v="116"/>
    <x v="614"/>
    <x v="3"/>
    <x v="2283"/>
    <n v="4.9850763807738209E-4"/>
    <n v="110"/>
    <n v="50"/>
    <n v="70"/>
    <n v="28"/>
    <n v="42"/>
    <x v="207"/>
    <n v="0.84"/>
    <x v="46"/>
    <n v="0.63636363636363635"/>
    <n v="0.7142857142857143"/>
    <n v="0.45454545454545453"/>
    <n v="1.1156183909197704E-3"/>
    <x v="5"/>
    <x v="3"/>
    <s v="Retail"/>
    <s v="STKEVON"/>
    <n v="46"/>
    <n v="55"/>
    <n v="9"/>
  </r>
  <r>
    <x v="116"/>
    <x v="631"/>
    <x v="0"/>
    <x v="2284"/>
    <n v="4.5318876188852913E-5"/>
    <n v="10"/>
    <n v="3"/>
    <n v="7"/>
    <n v="2.8000000000000003"/>
    <n v="4.1999999999999993"/>
    <x v="12"/>
    <n v="1.3999999999999997"/>
    <x v="12"/>
    <n v="0.7"/>
    <n v="0.42857142857142855"/>
    <n v="0.3"/>
    <n v="1.1156183909197704E-4"/>
    <x v="13"/>
    <x v="0"/>
    <s v="Retail"/>
    <s v="STKYOSEF"/>
    <n v="46"/>
    <n v="55"/>
    <n v="9"/>
  </r>
  <r>
    <x v="116"/>
    <x v="1090"/>
    <x v="2"/>
    <x v="2285"/>
    <n v="5.8914539045508787E-4"/>
    <n v="130"/>
    <n v="60"/>
    <n v="70"/>
    <n v="28"/>
    <n v="42"/>
    <x v="664"/>
    <n v="0.7"/>
    <x v="46"/>
    <n v="0.53846153846153844"/>
    <n v="0.8571428571428571"/>
    <n v="0.46153846153846156"/>
    <n v="1.1156183909197704E-3"/>
    <x v="3"/>
    <x v="2"/>
    <s v="Retail"/>
    <s v="STKEVON"/>
    <n v="46"/>
    <n v="55"/>
    <n v="9"/>
  </r>
  <r>
    <x v="116"/>
    <x v="1091"/>
    <x v="3"/>
    <x v="2286"/>
    <n v="4.5318876188852914E-4"/>
    <n v="100"/>
    <n v="37.96"/>
    <n v="62.04"/>
    <n v="24.816000000000003"/>
    <n v="37.223999999999997"/>
    <x v="665"/>
    <n v="0.98061116965226547"/>
    <x v="200"/>
    <n v="0.62039999999999995"/>
    <n v="0.6118633139909736"/>
    <n v="0.37959999999999999"/>
    <n v="9.8875664246660783E-4"/>
    <x v="5"/>
    <x v="3"/>
    <s v="Retail"/>
    <s v="STKANSON"/>
    <n v="46"/>
    <n v="55"/>
    <n v="9"/>
  </r>
  <r>
    <x v="116"/>
    <x v="1092"/>
    <x v="3"/>
    <x v="2287"/>
    <n v="4.5318876188852914E-4"/>
    <n v="100"/>
    <n v="87.2"/>
    <n v="12.799999999999997"/>
    <n v="5.1199999999999992"/>
    <n v="7.6799999999999979"/>
    <x v="666"/>
    <n v="8.8073394495412821E-2"/>
    <x v="454"/>
    <n v="0.12799999999999997"/>
    <n v="6.8125000000000018"/>
    <n v="0.872"/>
    <n v="2.0399879148247225E-4"/>
    <x v="9"/>
    <x v="3"/>
    <s v="Retail"/>
    <s v="STKYOSEF"/>
    <n v="46"/>
    <n v="55"/>
    <n v="9"/>
  </r>
  <r>
    <x v="116"/>
    <x v="809"/>
    <x v="3"/>
    <x v="2288"/>
    <n v="4.5318876188852914E-4"/>
    <n v="100"/>
    <n v="86.46"/>
    <n v="13.540000000000006"/>
    <n v="5.416000000000003"/>
    <n v="8.1240000000000023"/>
    <x v="428"/>
    <n v="9.3962526023594756E-2"/>
    <x v="297"/>
    <n v="0.13540000000000008"/>
    <n v="6.3855243722304253"/>
    <n v="0.86459999999999992"/>
    <n v="2.1579247161505283E-4"/>
    <x v="5"/>
    <x v="3"/>
    <s v="Retail"/>
    <s v="STKANSON"/>
    <n v="46"/>
    <n v="55"/>
    <n v="9"/>
  </r>
  <r>
    <x v="116"/>
    <x v="491"/>
    <x v="0"/>
    <x v="2289"/>
    <n v="6.7978314283279379E-5"/>
    <n v="15"/>
    <n v="5"/>
    <n v="10"/>
    <n v="4"/>
    <n v="6"/>
    <x v="77"/>
    <n v="1.2"/>
    <x v="50"/>
    <n v="0.66666666666666663"/>
    <n v="0.5"/>
    <n v="0.33333333333333331"/>
    <n v="1.5937405584568148E-4"/>
    <x v="13"/>
    <x v="0"/>
    <s v="Retail"/>
    <s v="STKEVON"/>
    <n v="46"/>
    <n v="55"/>
    <n v="9"/>
  </r>
  <r>
    <x v="116"/>
    <x v="496"/>
    <x v="3"/>
    <x v="2290"/>
    <n v="2.2659438094426457E-4"/>
    <n v="50"/>
    <n v="24.66"/>
    <n v="25.34"/>
    <n v="10.136000000000001"/>
    <n v="15.203999999999999"/>
    <x v="667"/>
    <n v="0.6165450121654501"/>
    <x v="455"/>
    <n v="0.50680000000000003"/>
    <n v="0.97316495659037094"/>
    <n v="0.49320000000000003"/>
    <n v="4.0385385751295688E-4"/>
    <x v="5"/>
    <x v="3"/>
    <s v="Retail"/>
    <s v="STKYOSEF"/>
    <n v="46"/>
    <n v="55"/>
    <n v="9"/>
  </r>
  <r>
    <x v="116"/>
    <x v="809"/>
    <x v="3"/>
    <x v="2291"/>
    <n v="4.5318876188852914E-4"/>
    <n v="100"/>
    <n v="86.46"/>
    <n v="13.540000000000006"/>
    <n v="5.416000000000003"/>
    <n v="8.1240000000000023"/>
    <x v="428"/>
    <n v="9.3962526023594756E-2"/>
    <x v="297"/>
    <n v="0.13540000000000008"/>
    <n v="6.3855243722304253"/>
    <n v="0.86459999999999992"/>
    <n v="2.1579247161505283E-4"/>
    <x v="5"/>
    <x v="3"/>
    <s v="Retail"/>
    <s v="STKYOSEF"/>
    <n v="46"/>
    <n v="55"/>
    <n v="9"/>
  </r>
  <r>
    <x v="116"/>
    <x v="1045"/>
    <x v="3"/>
    <x v="2292"/>
    <n v="2.2659438094426457E-4"/>
    <n v="50"/>
    <n v="45"/>
    <n v="5"/>
    <n v="2"/>
    <n v="3"/>
    <x v="205"/>
    <n v="6.6666666666666666E-2"/>
    <x v="10"/>
    <n v="0.1"/>
    <n v="9"/>
    <n v="0.9"/>
    <n v="7.9687027922840741E-5"/>
    <x v="12"/>
    <x v="3"/>
    <s v="Retail"/>
    <s v="STKANSON"/>
    <n v="46"/>
    <n v="55"/>
    <n v="9"/>
  </r>
  <r>
    <x v="116"/>
    <x v="1093"/>
    <x v="3"/>
    <x v="2293"/>
    <n v="2.2659438094426456E-5"/>
    <n v="5"/>
    <n v="2"/>
    <n v="3"/>
    <n v="1.2000000000000002"/>
    <n v="1.7999999999999998"/>
    <x v="2"/>
    <n v="0.89999999999999991"/>
    <x v="36"/>
    <n v="0.6"/>
    <n v="0.66666666666666663"/>
    <n v="0.4"/>
    <n v="4.7812216753704445E-5"/>
    <x v="9"/>
    <x v="3"/>
    <s v="Retail"/>
    <s v="STKANSON"/>
    <n v="46"/>
    <n v="55"/>
    <n v="9"/>
  </r>
  <r>
    <x v="116"/>
    <x v="486"/>
    <x v="5"/>
    <x v="2294"/>
    <n v="1.9487116761206754E-3"/>
    <n v="430"/>
    <n v="330"/>
    <n v="100"/>
    <n v="40"/>
    <n v="60"/>
    <x v="668"/>
    <n v="0.18181818181818182"/>
    <x v="33"/>
    <n v="0.23255813953488372"/>
    <n v="3.3"/>
    <n v="0.76744186046511631"/>
    <n v="1.5937405584568148E-3"/>
    <x v="1"/>
    <x v="5"/>
    <s v="Retail"/>
    <s v="STKEVON"/>
    <n v="46"/>
    <n v="55"/>
    <n v="9"/>
  </r>
  <r>
    <x v="116"/>
    <x v="644"/>
    <x v="3"/>
    <x v="2295"/>
    <n v="9.9701527615476414E-5"/>
    <n v="22"/>
    <n v="18.600000000000001"/>
    <n v="3.3999999999999986"/>
    <n v="1.3599999999999994"/>
    <n v="2.0399999999999991"/>
    <x v="602"/>
    <n v="0.10967741935483866"/>
    <x v="456"/>
    <n v="0.15454545454545449"/>
    <n v="5.4705882352941204"/>
    <n v="0.84545454545454557"/>
    <n v="5.4187178987531679E-5"/>
    <x v="9"/>
    <x v="3"/>
    <s v="Retail"/>
    <s v="STKYOSEF"/>
    <n v="46"/>
    <n v="55"/>
    <n v="9"/>
  </r>
  <r>
    <x v="116"/>
    <x v="644"/>
    <x v="3"/>
    <x v="2296"/>
    <n v="9.9701527615476414E-5"/>
    <n v="22"/>
    <n v="18.600000000000001"/>
    <n v="3.3999999999999986"/>
    <n v="1.3599999999999994"/>
    <n v="2.0399999999999991"/>
    <x v="602"/>
    <n v="0.10967741935483866"/>
    <x v="456"/>
    <n v="0.15454545454545449"/>
    <n v="5.4705882352941204"/>
    <n v="0.84545454545454557"/>
    <n v="5.4187178987531679E-5"/>
    <x v="9"/>
    <x v="3"/>
    <s v="Retail"/>
    <s v="STKEVON"/>
    <n v="46"/>
    <n v="55"/>
    <n v="9"/>
  </r>
  <r>
    <x v="116"/>
    <x v="345"/>
    <x v="3"/>
    <x v="2297"/>
    <n v="1.586160666609852E-4"/>
    <n v="35"/>
    <n v="31.61"/>
    <n v="3.3900000000000006"/>
    <n v="1.3560000000000003"/>
    <n v="2.0340000000000003"/>
    <x v="412"/>
    <n v="6.4346725719708966E-2"/>
    <x v="284"/>
    <n v="9.6857142857142878E-2"/>
    <n v="9.324483775811208"/>
    <n v="0.90314285714285714"/>
    <n v="5.4027804931686032E-5"/>
    <x v="5"/>
    <x v="3"/>
    <s v="Retail"/>
    <s v="STKEVON"/>
    <n v="46"/>
    <n v="55"/>
    <n v="9"/>
  </r>
  <r>
    <x v="116"/>
    <x v="904"/>
    <x v="1"/>
    <x v="2298"/>
    <n v="2.2659438094426456E-5"/>
    <n v="5"/>
    <n v="0"/>
    <n v="5"/>
    <n v="2"/>
    <n v="3"/>
    <x v="3"/>
    <e v="#DIV/0!"/>
    <x v="10"/>
    <n v="1"/>
    <n v="0"/>
    <n v="0"/>
    <n v="7.9687027922840741E-5"/>
    <x v="2"/>
    <x v="1"/>
    <s v="Retail"/>
    <s v="STKYOSEF"/>
    <n v="46"/>
    <n v="55"/>
    <n v="9"/>
  </r>
  <r>
    <x v="116"/>
    <x v="895"/>
    <x v="3"/>
    <x v="2299"/>
    <n v="1.4048851618544403E-4"/>
    <n v="31"/>
    <n v="27.75"/>
    <n v="3.25"/>
    <n v="1.3"/>
    <n v="1.95"/>
    <x v="669"/>
    <n v="7.0270270270270274E-2"/>
    <x v="65"/>
    <n v="0.10483870967741936"/>
    <n v="8.5384615384615383"/>
    <n v="0.89516129032258063"/>
    <n v="5.1796568149846482E-5"/>
    <x v="4"/>
    <x v="3"/>
    <s v="Retail"/>
    <s v="STKEVON"/>
    <n v="46"/>
    <n v="55"/>
    <n v="9"/>
  </r>
  <r>
    <x v="116"/>
    <x v="1028"/>
    <x v="3"/>
    <x v="2300"/>
    <n v="6.7978314283279376E-4"/>
    <n v="150"/>
    <n v="124.96000000000001"/>
    <n v="25.040000000000006"/>
    <n v="10.016000000000004"/>
    <n v="15.024000000000003"/>
    <x v="670"/>
    <n v="0.12023047375160052"/>
    <x v="457"/>
    <n v="0.16693333333333338"/>
    <n v="4.9904153354632577"/>
    <n v="0.83306666666666673"/>
    <n v="3.9907263583758651E-4"/>
    <x v="5"/>
    <x v="3"/>
    <s v="Retail"/>
    <s v="STKANSON"/>
    <n v="46"/>
    <n v="55"/>
    <n v="9"/>
  </r>
  <r>
    <x v="116"/>
    <x v="1094"/>
    <x v="2"/>
    <x v="2301"/>
    <n v="3.3989157141639688E-4"/>
    <n v="75"/>
    <n v="30"/>
    <n v="45"/>
    <n v="18"/>
    <n v="27"/>
    <x v="2"/>
    <n v="0.9"/>
    <x v="114"/>
    <n v="0.6"/>
    <n v="0.66666666666666663"/>
    <n v="0.4"/>
    <n v="7.1718325130556667E-4"/>
    <x v="3"/>
    <x v="2"/>
    <s v="Retail"/>
    <s v="STKANSON"/>
    <n v="46"/>
    <n v="55"/>
    <n v="9"/>
  </r>
  <r>
    <x v="116"/>
    <x v="158"/>
    <x v="2"/>
    <x v="2302"/>
    <n v="4.0786988569967625E-4"/>
    <n v="90"/>
    <n v="40"/>
    <n v="50"/>
    <n v="20"/>
    <n v="30"/>
    <x v="32"/>
    <n v="0.75"/>
    <x v="9"/>
    <n v="0.55555555555555558"/>
    <n v="0.8"/>
    <n v="0.44444444444444442"/>
    <n v="7.9687027922840741E-4"/>
    <x v="3"/>
    <x v="2"/>
    <s v="Retail"/>
    <s v="STKANSON"/>
    <n v="46"/>
    <n v="55"/>
    <n v="9"/>
  </r>
  <r>
    <x v="116"/>
    <x v="544"/>
    <x v="3"/>
    <x v="2303"/>
    <n v="3.9880611046190566E-4"/>
    <n v="88"/>
    <n v="72.569999999999993"/>
    <n v="15.430000000000007"/>
    <n v="6.1720000000000033"/>
    <n v="9.2580000000000027"/>
    <x v="382"/>
    <n v="0.1275733774286896"/>
    <x v="266"/>
    <n v="0.17534090909090916"/>
    <n v="4.7031756318859337"/>
    <n v="0.82465909090909084"/>
    <n v="2.4591416816988662E-4"/>
    <x v="5"/>
    <x v="3"/>
    <s v="Retail"/>
    <s v="STKANSON"/>
    <n v="46"/>
    <n v="55"/>
    <n v="9"/>
  </r>
  <r>
    <x v="116"/>
    <x v="1070"/>
    <x v="0"/>
    <x v="2304"/>
    <n v="1.586160666609852E-4"/>
    <n v="35"/>
    <n v="15"/>
    <n v="20"/>
    <n v="8"/>
    <n v="12"/>
    <x v="121"/>
    <n v="0.8"/>
    <x v="0"/>
    <n v="0.5714285714285714"/>
    <n v="0.75"/>
    <n v="0.42857142857142855"/>
    <n v="3.1874811169136296E-4"/>
    <x v="13"/>
    <x v="0"/>
    <s v="Retail"/>
    <s v="STKYOSEF"/>
    <n v="46"/>
    <n v="55"/>
    <n v="9"/>
  </r>
  <r>
    <x v="117"/>
    <x v="908"/>
    <x v="3"/>
    <x v="2305"/>
    <n v="1.2236096570990287E-4"/>
    <n v="27"/>
    <n v="23.75"/>
    <n v="3.25"/>
    <n v="1.3"/>
    <n v="1.95"/>
    <x v="97"/>
    <n v="8.2105263157894737E-2"/>
    <x v="65"/>
    <n v="0.12037037037037036"/>
    <n v="7.3076923076923075"/>
    <n v="0.87962962962962965"/>
    <n v="5.1796568149846482E-5"/>
    <x v="7"/>
    <x v="3"/>
    <s v="Retail"/>
    <s v="STKEVON"/>
    <n v="43"/>
    <n v="55"/>
    <n v="12"/>
  </r>
  <r>
    <x v="117"/>
    <x v="582"/>
    <x v="2"/>
    <x v="2306"/>
    <n v="1.8127550475541165E-4"/>
    <n v="40"/>
    <n v="0"/>
    <n v="40"/>
    <n v="16"/>
    <n v="24"/>
    <x v="3"/>
    <e v="#DIV/0!"/>
    <x v="72"/>
    <n v="1"/>
    <n v="0"/>
    <n v="0"/>
    <n v="6.3749622338272593E-4"/>
    <x v="3"/>
    <x v="2"/>
    <s v="Retail"/>
    <s v="STKYOSEF"/>
    <n v="43"/>
    <n v="55"/>
    <n v="12"/>
  </r>
  <r>
    <x v="117"/>
    <x v="619"/>
    <x v="3"/>
    <x v="2307"/>
    <n v="4.5318876188852914E-4"/>
    <n v="100"/>
    <n v="86.46"/>
    <n v="13.540000000000006"/>
    <n v="5.416000000000003"/>
    <n v="8.1240000000000023"/>
    <x v="428"/>
    <n v="9.3962526023594756E-2"/>
    <x v="297"/>
    <n v="0.13540000000000008"/>
    <n v="6.3855243722304253"/>
    <n v="0.86459999999999992"/>
    <n v="2.1579247161505283E-4"/>
    <x v="5"/>
    <x v="3"/>
    <s v="Retail"/>
    <s v="STKANSON"/>
    <n v="43"/>
    <n v="55"/>
    <n v="12"/>
  </r>
  <r>
    <x v="117"/>
    <x v="345"/>
    <x v="3"/>
    <x v="2308"/>
    <n v="1.4048851618544403E-4"/>
    <n v="31"/>
    <n v="27.9"/>
    <n v="3.1"/>
    <n v="1.2400000000000002"/>
    <n v="1.8599999999999999"/>
    <x v="205"/>
    <n v="6.6666666666666666E-2"/>
    <x v="458"/>
    <n v="0.1"/>
    <n v="9"/>
    <n v="0.89999999999999991"/>
    <n v="4.9405957312161257E-5"/>
    <x v="5"/>
    <x v="3"/>
    <s v="Retail"/>
    <s v="STKYOSEF"/>
    <n v="43"/>
    <n v="55"/>
    <n v="12"/>
  </r>
  <r>
    <x v="117"/>
    <x v="1089"/>
    <x v="0"/>
    <x v="2309"/>
    <n v="6.7978314283279379E-5"/>
    <n v="15"/>
    <n v="6"/>
    <n v="9"/>
    <n v="3.6"/>
    <n v="5.4"/>
    <x v="2"/>
    <n v="0.9"/>
    <x v="2"/>
    <n v="0.6"/>
    <n v="0.66666666666666663"/>
    <n v="0.4"/>
    <n v="1.4343665026111333E-4"/>
    <x v="13"/>
    <x v="0"/>
    <s v="Retail"/>
    <s v="STKYOSEF"/>
    <n v="43"/>
    <n v="55"/>
    <n v="12"/>
  </r>
  <r>
    <x v="117"/>
    <x v="502"/>
    <x v="3"/>
    <x v="2310"/>
    <n v="9.516963999659112E-5"/>
    <n v="21"/>
    <n v="12.120000000000001"/>
    <n v="8.8800000000000008"/>
    <n v="3.5520000000000005"/>
    <n v="5.3280000000000003"/>
    <x v="671"/>
    <n v="0.43960396039603961"/>
    <x v="459"/>
    <n v="0.42285714285714288"/>
    <n v="1.3648648648648649"/>
    <n v="0.57714285714285718"/>
    <n v="1.4152416159096516E-4"/>
    <x v="5"/>
    <x v="3"/>
    <s v="Retail"/>
    <s v="STKYOSEF"/>
    <n v="43"/>
    <n v="55"/>
    <n v="12"/>
  </r>
  <r>
    <x v="117"/>
    <x v="750"/>
    <x v="3"/>
    <x v="2311"/>
    <n v="2.4925381903869104E-4"/>
    <n v="55"/>
    <n v="47.52"/>
    <n v="7.4799999999999969"/>
    <n v="2.9919999999999991"/>
    <n v="4.4879999999999978"/>
    <x v="307"/>
    <n v="9.4444444444444386E-2"/>
    <x v="210"/>
    <n v="0.13599999999999995"/>
    <n v="6.3529411764705914"/>
    <n v="0.8640000000000001"/>
    <n v="1.1921179377256969E-4"/>
    <x v="5"/>
    <x v="3"/>
    <s v="Retail"/>
    <s v="STKWAN"/>
    <n v="43"/>
    <n v="55"/>
    <n v="12"/>
  </r>
  <r>
    <x v="117"/>
    <x v="345"/>
    <x v="3"/>
    <x v="2312"/>
    <n v="1.586160666609852E-4"/>
    <n v="35"/>
    <n v="31.33"/>
    <n v="3.6700000000000017"/>
    <n v="1.4680000000000009"/>
    <n v="2.2020000000000008"/>
    <x v="672"/>
    <n v="7.0284072773699358E-2"/>
    <x v="406"/>
    <n v="0.10485714285714291"/>
    <n v="8.5367847411444089"/>
    <n v="0.89514285714285713"/>
    <n v="5.8490278495365133E-5"/>
    <x v="5"/>
    <x v="3"/>
    <s v="Retail"/>
    <s v="STKEVON"/>
    <n v="43"/>
    <n v="55"/>
    <n v="12"/>
  </r>
  <r>
    <x v="117"/>
    <x v="1095"/>
    <x v="5"/>
    <x v="2313"/>
    <n v="8.1573977139935249E-4"/>
    <n v="180"/>
    <n v="120"/>
    <n v="60"/>
    <n v="24"/>
    <n v="36"/>
    <x v="73"/>
    <n v="0.3"/>
    <x v="4"/>
    <n v="0.33333333333333331"/>
    <n v="2"/>
    <n v="0.66666666666666663"/>
    <n v="9.5624433507408889E-4"/>
    <x v="21"/>
    <x v="5"/>
    <s v="Retail"/>
    <s v="STKANSON"/>
    <n v="43"/>
    <n v="55"/>
    <n v="12"/>
  </r>
  <r>
    <x v="117"/>
    <x v="74"/>
    <x v="1"/>
    <x v="2314"/>
    <n v="9.0637752377705825E-5"/>
    <n v="20"/>
    <n v="0"/>
    <n v="20"/>
    <n v="8"/>
    <n v="12"/>
    <x v="3"/>
    <e v="#DIV/0!"/>
    <x v="0"/>
    <n v="1"/>
    <n v="0"/>
    <n v="0"/>
    <n v="3.1874811169136296E-4"/>
    <x v="2"/>
    <x v="1"/>
    <s v="Retail"/>
    <s v="STKYOSEF"/>
    <n v="43"/>
    <n v="55"/>
    <n v="12"/>
  </r>
  <r>
    <x v="117"/>
    <x v="1096"/>
    <x v="3"/>
    <x v="2315"/>
    <n v="1.4955229142321461E-4"/>
    <n v="33"/>
    <n v="15.27"/>
    <n v="19.73"/>
    <n v="7.8920000000000003"/>
    <n v="11.838000000000001"/>
    <x v="673"/>
    <n v="0.77524557956778006"/>
    <x v="460"/>
    <n v="0.5978787878787879"/>
    <n v="0.77394830207805365"/>
    <n v="0.46272727272727271"/>
    <n v="3.1444501218352958E-4"/>
    <x v="12"/>
    <x v="3"/>
    <s v="Retail"/>
    <s v="STKEVON"/>
    <n v="43"/>
    <n v="55"/>
    <n v="12"/>
  </r>
  <r>
    <x v="117"/>
    <x v="1097"/>
    <x v="0"/>
    <x v="2316"/>
    <n v="1.2689285332878817E-4"/>
    <n v="28"/>
    <n v="10"/>
    <n v="18"/>
    <n v="7.2"/>
    <n v="10.8"/>
    <x v="294"/>
    <n v="1.08"/>
    <x v="1"/>
    <n v="0.6428571428571429"/>
    <n v="0.55555555555555558"/>
    <n v="0.35714285714285715"/>
    <n v="2.8687330052222667E-4"/>
    <x v="13"/>
    <x v="0"/>
    <s v="Retail"/>
    <s v="STKYOSEF"/>
    <n v="43"/>
    <n v="55"/>
    <n v="12"/>
  </r>
  <r>
    <x v="117"/>
    <x v="219"/>
    <x v="0"/>
    <x v="2317"/>
    <n v="3.625510095108233E-5"/>
    <n v="8"/>
    <n v="5"/>
    <n v="3"/>
    <n v="1.2000000000000002"/>
    <n v="1.7999999999999998"/>
    <x v="281"/>
    <n v="0.36"/>
    <x v="36"/>
    <n v="0.375"/>
    <n v="1.6666666666666667"/>
    <n v="0.625"/>
    <n v="4.7812216753704445E-5"/>
    <x v="13"/>
    <x v="0"/>
    <s v="Retail"/>
    <s v="STKEVON"/>
    <n v="43"/>
    <n v="55"/>
    <n v="12"/>
  </r>
  <r>
    <x v="117"/>
    <x v="544"/>
    <x v="3"/>
    <x v="2318"/>
    <n v="3.9880611046190566E-4"/>
    <n v="88"/>
    <n v="72.569999999999993"/>
    <n v="15.430000000000007"/>
    <n v="6.1720000000000033"/>
    <n v="9.2580000000000027"/>
    <x v="382"/>
    <n v="0.1275733774286896"/>
    <x v="266"/>
    <n v="0.17534090909090916"/>
    <n v="4.7031756318859337"/>
    <n v="0.82465909090909084"/>
    <n v="2.4591416816988662E-4"/>
    <x v="5"/>
    <x v="3"/>
    <s v="Retail"/>
    <s v="STKANSON"/>
    <n v="43"/>
    <n v="55"/>
    <n v="12"/>
  </r>
  <r>
    <x v="117"/>
    <x v="455"/>
    <x v="2"/>
    <x v="2319"/>
    <n v="1.586160666609852E-4"/>
    <n v="35"/>
    <n v="10"/>
    <n v="25"/>
    <n v="10"/>
    <n v="15"/>
    <x v="10"/>
    <n v="1.5"/>
    <x v="32"/>
    <n v="0.7142857142857143"/>
    <n v="0.4"/>
    <n v="0.2857142857142857"/>
    <n v="3.9843513961420371E-4"/>
    <x v="3"/>
    <x v="2"/>
    <s v="Retail"/>
    <s v="STKYOSEF"/>
    <n v="43"/>
    <n v="55"/>
    <n v="12"/>
  </r>
  <r>
    <x v="117"/>
    <x v="1098"/>
    <x v="2"/>
    <x v="2320"/>
    <n v="1.3595662856655876E-4"/>
    <n v="30"/>
    <n v="15"/>
    <n v="15"/>
    <n v="6"/>
    <n v="9"/>
    <x v="57"/>
    <n v="0.6"/>
    <x v="11"/>
    <n v="0.5"/>
    <n v="1"/>
    <n v="0.5"/>
    <n v="2.3906108376852222E-4"/>
    <x v="3"/>
    <x v="2"/>
    <s v="Retail"/>
    <s v="STKANSON"/>
    <n v="43"/>
    <n v="55"/>
    <n v="12"/>
  </r>
  <r>
    <x v="117"/>
    <x v="761"/>
    <x v="3"/>
    <x v="2321"/>
    <n v="4.5318876188852914E-4"/>
    <n v="100"/>
    <n v="75.399999999999991"/>
    <n v="24.599999999999994"/>
    <n v="9.8399999999999981"/>
    <n v="14.759999999999996"/>
    <x v="434"/>
    <n v="0.19575596816976124"/>
    <x v="301"/>
    <n v="0.24599999999999994"/>
    <n v="3.0650406504065044"/>
    <n v="0.75399999999999989"/>
    <n v="3.9206017738037635E-4"/>
    <x v="5"/>
    <x v="3"/>
    <s v="Retail"/>
    <s v="STKANSON"/>
    <n v="43"/>
    <n v="55"/>
    <n v="12"/>
  </r>
  <r>
    <x v="117"/>
    <x v="608"/>
    <x v="0"/>
    <x v="2322"/>
    <n v="4.5318876188852913E-5"/>
    <n v="10"/>
    <n v="5"/>
    <n v="5"/>
    <n v="2"/>
    <n v="3"/>
    <x v="57"/>
    <n v="0.6"/>
    <x v="10"/>
    <n v="0.5"/>
    <n v="1"/>
    <n v="0.5"/>
    <n v="7.9687027922840741E-5"/>
    <x v="13"/>
    <x v="0"/>
    <s v="Retail"/>
    <s v="STKEVON"/>
    <n v="43"/>
    <n v="55"/>
    <n v="12"/>
  </r>
  <r>
    <x v="117"/>
    <x v="36"/>
    <x v="3"/>
    <x v="2323"/>
    <n v="8.882499733015171E-4"/>
    <n v="196"/>
    <n v="166.5"/>
    <n v="29.5"/>
    <n v="11.8"/>
    <n v="17.7"/>
    <x v="38"/>
    <n v="0.1063063063063063"/>
    <x v="38"/>
    <n v="0.15051020408163265"/>
    <n v="5.6440677966101696"/>
    <n v="0.84948979591836737"/>
    <n v="4.7015346474476037E-4"/>
    <x v="4"/>
    <x v="3"/>
    <s v="Retail"/>
    <s v="STKYOSEF"/>
    <n v="43"/>
    <n v="55"/>
    <n v="12"/>
  </r>
  <r>
    <x v="117"/>
    <x v="583"/>
    <x v="1"/>
    <x v="2324"/>
    <n v="4.5318876188852913E-6"/>
    <n v="1"/>
    <n v="0.6"/>
    <n v="0.4"/>
    <n v="0.16000000000000003"/>
    <n v="0.24"/>
    <x v="5"/>
    <n v="0.4"/>
    <x v="461"/>
    <n v="0.4"/>
    <n v="1.4999999999999998"/>
    <n v="0.6"/>
    <n v="6.3749622338272595E-6"/>
    <x v="2"/>
    <x v="1"/>
    <s v="Retail"/>
    <s v="STKEVON"/>
    <n v="43"/>
    <n v="55"/>
    <n v="12"/>
  </r>
  <r>
    <x v="118"/>
    <x v="312"/>
    <x v="3"/>
    <x v="2325"/>
    <n v="4.5318876188852914E-4"/>
    <n v="100"/>
    <n v="57"/>
    <n v="43"/>
    <n v="17.2"/>
    <n v="25.8"/>
    <x v="210"/>
    <n v="0.45263157894736844"/>
    <x v="165"/>
    <n v="0.43"/>
    <n v="1.3255813953488371"/>
    <n v="0.56999999999999995"/>
    <n v="6.8530844013643037E-4"/>
    <x v="9"/>
    <x v="3"/>
    <s v="Retail"/>
    <s v="STKEVON"/>
    <n v="48"/>
    <n v="61"/>
    <n v="13"/>
  </r>
  <r>
    <x v="118"/>
    <x v="667"/>
    <x v="0"/>
    <x v="2326"/>
    <n v="6.7978314283279379E-5"/>
    <n v="15"/>
    <n v="7"/>
    <n v="8"/>
    <n v="3.2"/>
    <n v="4.8"/>
    <x v="156"/>
    <n v="0.68571428571428572"/>
    <x v="48"/>
    <n v="0.53333333333333333"/>
    <n v="0.875"/>
    <n v="0.46666666666666667"/>
    <n v="1.2749924467654519E-4"/>
    <x v="1"/>
    <x v="0"/>
    <s v="Retail"/>
    <s v="STKYOSEF"/>
    <n v="48"/>
    <n v="61"/>
    <n v="13"/>
  </r>
  <r>
    <x v="118"/>
    <x v="199"/>
    <x v="0"/>
    <x v="2327"/>
    <n v="1.586160666609852E-4"/>
    <n v="35"/>
    <n v="15"/>
    <n v="20"/>
    <n v="8"/>
    <n v="12"/>
    <x v="121"/>
    <n v="0.8"/>
    <x v="0"/>
    <n v="0.5714285714285714"/>
    <n v="0.75"/>
    <n v="0.42857142857142855"/>
    <n v="3.1874811169136296E-4"/>
    <x v="1"/>
    <x v="0"/>
    <s v="Retail"/>
    <s v="STKEVON"/>
    <n v="48"/>
    <n v="61"/>
    <n v="13"/>
  </r>
  <r>
    <x v="118"/>
    <x v="613"/>
    <x v="3"/>
    <x v="2328"/>
    <n v="3.9880611046190566E-4"/>
    <n v="88"/>
    <n v="48"/>
    <n v="40"/>
    <n v="16"/>
    <n v="24"/>
    <x v="674"/>
    <n v="0.5"/>
    <x v="72"/>
    <n v="0.45454545454545453"/>
    <n v="1.2"/>
    <n v="0.54545454545454541"/>
    <n v="6.3749622338272593E-4"/>
    <x v="4"/>
    <x v="3"/>
    <s v="Retail"/>
    <s v="STKANSON"/>
    <n v="48"/>
    <n v="61"/>
    <n v="13"/>
  </r>
  <r>
    <x v="118"/>
    <x v="193"/>
    <x v="3"/>
    <x v="2329"/>
    <n v="5.4382651426623495E-5"/>
    <n v="12"/>
    <n v="6.4"/>
    <n v="5.6"/>
    <n v="2.2399999999999998"/>
    <n v="3.36"/>
    <x v="587"/>
    <n v="0.52499999999999991"/>
    <x v="405"/>
    <n v="0.46666666666666662"/>
    <n v="1.142857142857143"/>
    <n v="0.53333333333333333"/>
    <n v="8.9249471273581627E-5"/>
    <x v="9"/>
    <x v="3"/>
    <s v="Retail"/>
    <s v="STKANSON"/>
    <n v="48"/>
    <n v="61"/>
    <n v="13"/>
  </r>
  <r>
    <x v="118"/>
    <x v="152"/>
    <x v="6"/>
    <x v="2330"/>
    <n v="8.1573977139935249E-4"/>
    <n v="180"/>
    <n v="141"/>
    <n v="39"/>
    <n v="15.600000000000001"/>
    <n v="23.4"/>
    <x v="100"/>
    <n v="0.16595744680851063"/>
    <x v="195"/>
    <n v="0.21666666666666667"/>
    <n v="3.6153846153846154"/>
    <n v="0.78333333333333333"/>
    <n v="6.2155881779815778E-4"/>
    <x v="8"/>
    <x v="6"/>
    <s v="Retail"/>
    <s v="STKYOSEF"/>
    <n v="48"/>
    <n v="61"/>
    <n v="13"/>
  </r>
  <r>
    <x v="118"/>
    <x v="1099"/>
    <x v="2"/>
    <x v="2331"/>
    <n v="1.3595662856655875E-3"/>
    <n v="300"/>
    <n v="185"/>
    <n v="115"/>
    <n v="46"/>
    <n v="69"/>
    <x v="675"/>
    <n v="0.37297297297297299"/>
    <x v="212"/>
    <n v="0.38333333333333336"/>
    <n v="1.6086956521739131"/>
    <n v="0.6166666666666667"/>
    <n v="1.8328016422253369E-3"/>
    <x v="3"/>
    <x v="2"/>
    <s v="Retail"/>
    <s v="STKEVON"/>
    <n v="48"/>
    <n v="61"/>
    <n v="13"/>
  </r>
  <r>
    <x v="118"/>
    <x v="1100"/>
    <x v="3"/>
    <x v="2332"/>
    <n v="4.5318876188852914E-4"/>
    <n v="100"/>
    <n v="86.46"/>
    <n v="13.540000000000006"/>
    <n v="5.416000000000003"/>
    <n v="8.1240000000000023"/>
    <x v="428"/>
    <n v="9.3962526023594756E-2"/>
    <x v="297"/>
    <n v="0.13540000000000008"/>
    <n v="6.3855243722304253"/>
    <n v="0.86459999999999992"/>
    <n v="2.1579247161505283E-4"/>
    <x v="5"/>
    <x v="3"/>
    <s v="Retail"/>
    <s v="STKYOSEF"/>
    <n v="48"/>
    <n v="61"/>
    <n v="13"/>
  </r>
  <r>
    <x v="118"/>
    <x v="1101"/>
    <x v="2"/>
    <x v="2333"/>
    <n v="9.0637752377705825E-5"/>
    <n v="20"/>
    <n v="0"/>
    <n v="20"/>
    <n v="8"/>
    <n v="12"/>
    <x v="3"/>
    <e v="#DIV/0!"/>
    <x v="0"/>
    <n v="1"/>
    <n v="0"/>
    <n v="0"/>
    <n v="3.1874811169136296E-4"/>
    <x v="3"/>
    <x v="2"/>
    <s v="Retail"/>
    <s v="STKANSON"/>
    <n v="48"/>
    <n v="61"/>
    <n v="13"/>
  </r>
  <r>
    <x v="118"/>
    <x v="617"/>
    <x v="3"/>
    <x v="2334"/>
    <n v="2.5378570665757634E-4"/>
    <n v="56"/>
    <n v="47.175000000000004"/>
    <n v="8.8250000000000028"/>
    <n v="3.5300000000000011"/>
    <n v="5.2950000000000017"/>
    <x v="26"/>
    <n v="0.11224165341812403"/>
    <x v="27"/>
    <n v="0.15758928571428577"/>
    <n v="5.3456090651558057"/>
    <n v="0.84241071428571435"/>
    <n v="1.4064760428381394E-4"/>
    <x v="4"/>
    <x v="3"/>
    <s v="Retail"/>
    <s v="STKYOSEF"/>
    <n v="48"/>
    <n v="61"/>
    <n v="13"/>
  </r>
  <r>
    <x v="118"/>
    <x v="637"/>
    <x v="3"/>
    <x v="2335"/>
    <n v="2.2659438094426457E-4"/>
    <n v="50"/>
    <n v="9.5"/>
    <n v="40.5"/>
    <n v="16.2"/>
    <n v="24.3"/>
    <x v="676"/>
    <n v="2.5578947368421052"/>
    <x v="462"/>
    <n v="0.81"/>
    <n v="0.23456790123456789"/>
    <n v="0.19"/>
    <n v="6.4546492617500995E-4"/>
    <x v="9"/>
    <x v="3"/>
    <s v="Retail"/>
    <s v="STKYOSEF"/>
    <n v="48"/>
    <n v="61"/>
    <n v="13"/>
  </r>
  <r>
    <x v="118"/>
    <x v="753"/>
    <x v="1"/>
    <x v="2336"/>
    <n v="4.5318876188852913E-5"/>
    <n v="10"/>
    <n v="0"/>
    <n v="10"/>
    <n v="4"/>
    <n v="6"/>
    <x v="3"/>
    <e v="#DIV/0!"/>
    <x v="50"/>
    <n v="1"/>
    <n v="0"/>
    <n v="0"/>
    <n v="1.5937405584568148E-4"/>
    <x v="2"/>
    <x v="1"/>
    <s v="Retail"/>
    <s v="STKYOSEF"/>
    <n v="48"/>
    <n v="61"/>
    <n v="13"/>
  </r>
  <r>
    <x v="118"/>
    <x v="502"/>
    <x v="3"/>
    <x v="2337"/>
    <n v="9.0637752377705825E-5"/>
    <n v="20"/>
    <n v="9.83"/>
    <n v="10.17"/>
    <n v="4.0680000000000005"/>
    <n v="6.1019999999999994"/>
    <x v="619"/>
    <n v="0.62075279755849433"/>
    <x v="419"/>
    <n v="0.50849999999999995"/>
    <n v="0.96656833824975419"/>
    <n v="0.49149999999999999"/>
    <n v="1.6208341479505807E-4"/>
    <x v="5"/>
    <x v="3"/>
    <s v="Retail"/>
    <s v="STKWAN"/>
    <n v="48"/>
    <n v="61"/>
    <n v="13"/>
  </r>
  <r>
    <x v="118"/>
    <x v="1102"/>
    <x v="0"/>
    <x v="2338"/>
    <n v="6.7978314283279379E-5"/>
    <n v="15"/>
    <n v="6"/>
    <n v="9"/>
    <n v="3.6"/>
    <n v="5.4"/>
    <x v="2"/>
    <n v="0.9"/>
    <x v="2"/>
    <n v="0.6"/>
    <n v="0.66666666666666663"/>
    <n v="0.4"/>
    <n v="1.4343665026111333E-4"/>
    <x v="13"/>
    <x v="0"/>
    <s v="Retail"/>
    <s v="STKEVON"/>
    <n v="48"/>
    <n v="61"/>
    <n v="13"/>
  </r>
  <r>
    <x v="118"/>
    <x v="616"/>
    <x v="3"/>
    <x v="2339"/>
    <n v="2.0846683046872342E-4"/>
    <n v="46"/>
    <n v="42"/>
    <n v="4"/>
    <n v="1.6"/>
    <n v="2.4"/>
    <x v="83"/>
    <n v="5.7142857142857141E-2"/>
    <x v="21"/>
    <n v="8.6956521739130432E-2"/>
    <n v="10.5"/>
    <n v="0.91304347826086951"/>
    <n v="6.3749622338272593E-5"/>
    <x v="4"/>
    <x v="3"/>
    <s v="Retail"/>
    <s v="STKANSON"/>
    <n v="48"/>
    <n v="61"/>
    <n v="13"/>
  </r>
  <r>
    <x v="118"/>
    <x v="1103"/>
    <x v="3"/>
    <x v="2340"/>
    <n v="9.0637752377705825E-5"/>
    <n v="20"/>
    <n v="18.5"/>
    <n v="1.5"/>
    <n v="0.60000000000000009"/>
    <n v="0.89999999999999991"/>
    <x v="570"/>
    <n v="4.8648648648648644E-2"/>
    <x v="238"/>
    <n v="7.4999999999999997E-2"/>
    <n v="12.333333333333334"/>
    <n v="0.92500000000000004"/>
    <n v="2.3906108376852222E-5"/>
    <x v="4"/>
    <x v="3"/>
    <s v="Retail"/>
    <s v="STKYOSEF"/>
    <n v="48"/>
    <n v="61"/>
    <n v="13"/>
  </r>
  <r>
    <x v="118"/>
    <x v="1004"/>
    <x v="3"/>
    <x v="2341"/>
    <n v="2.3565815618203516E-4"/>
    <n v="52"/>
    <n v="45.75"/>
    <n v="6.25"/>
    <n v="2.5"/>
    <n v="3.75"/>
    <x v="152"/>
    <n v="8.1967213114754092E-2"/>
    <x v="133"/>
    <n v="0.1201923076923077"/>
    <n v="7.32"/>
    <n v="0.87980769230769229"/>
    <n v="9.9608784903550926E-5"/>
    <x v="7"/>
    <x v="3"/>
    <s v="Retail"/>
    <s v="STKEVON"/>
    <n v="48"/>
    <n v="61"/>
    <n v="13"/>
  </r>
  <r>
    <x v="118"/>
    <x v="1104"/>
    <x v="3"/>
    <x v="2342"/>
    <n v="5.7101783997954669E-4"/>
    <n v="126"/>
    <n v="109.80000000000001"/>
    <n v="16.200000000000003"/>
    <n v="6.4800000000000013"/>
    <n v="9.7200000000000024"/>
    <x v="677"/>
    <n v="8.8524590163934436E-2"/>
    <x v="463"/>
    <n v="0.12857142857142859"/>
    <n v="6.7777777777777777"/>
    <n v="0.87142857142857155"/>
    <n v="2.5818597047000402E-4"/>
    <x v="7"/>
    <x v="3"/>
    <s v="Retail"/>
    <s v="STKYOSEF"/>
    <n v="48"/>
    <n v="61"/>
    <n v="13"/>
  </r>
  <r>
    <x v="118"/>
    <x v="193"/>
    <x v="3"/>
    <x v="2343"/>
    <n v="5.4382651426623495E-5"/>
    <n v="12"/>
    <n v="6.4"/>
    <n v="5.6"/>
    <n v="2.2399999999999998"/>
    <n v="3.36"/>
    <x v="587"/>
    <n v="0.52499999999999991"/>
    <x v="405"/>
    <n v="0.46666666666666662"/>
    <n v="1.142857142857143"/>
    <n v="0.53333333333333333"/>
    <n v="8.9249471273581627E-5"/>
    <x v="9"/>
    <x v="3"/>
    <s v="Retail"/>
    <s v="STKEVON"/>
    <n v="48"/>
    <n v="61"/>
    <n v="13"/>
  </r>
  <r>
    <x v="119"/>
    <x v="650"/>
    <x v="0"/>
    <x v="2344"/>
    <n v="6.7978314283279379E-5"/>
    <n v="15"/>
    <n v="10"/>
    <n v="5"/>
    <n v="2"/>
    <n v="3"/>
    <x v="73"/>
    <n v="0.3"/>
    <x v="10"/>
    <n v="0.33333333333333331"/>
    <n v="2"/>
    <n v="0.66666666666666663"/>
    <n v="7.9687027922840741E-5"/>
    <x v="13"/>
    <x v="0"/>
    <s v="Retail"/>
    <s v="STKANSON"/>
    <n v="41"/>
    <n v="54"/>
    <n v="13"/>
  </r>
  <r>
    <x v="119"/>
    <x v="74"/>
    <x v="1"/>
    <x v="2345"/>
    <n v="9.0637752377705825E-5"/>
    <n v="20"/>
    <n v="0"/>
    <n v="20"/>
    <n v="8"/>
    <n v="12"/>
    <x v="3"/>
    <e v="#DIV/0!"/>
    <x v="0"/>
    <n v="1"/>
    <n v="0"/>
    <n v="0"/>
    <n v="3.1874811169136296E-4"/>
    <x v="2"/>
    <x v="1"/>
    <s v="Retail"/>
    <s v="STKYOSEF"/>
    <n v="41"/>
    <n v="54"/>
    <n v="13"/>
  </r>
  <r>
    <x v="119"/>
    <x v="619"/>
    <x v="3"/>
    <x v="2346"/>
    <n v="4.5318876188852914E-4"/>
    <n v="100"/>
    <n v="48"/>
    <n v="52"/>
    <n v="20.8"/>
    <n v="31.2"/>
    <x v="160"/>
    <n v="0.65"/>
    <x v="138"/>
    <n v="0.52"/>
    <n v="0.92307692307692313"/>
    <n v="0.48"/>
    <n v="8.2874509039754371E-4"/>
    <x v="5"/>
    <x v="3"/>
    <s v="Retail"/>
    <s v="STKANSON"/>
    <n v="41"/>
    <n v="54"/>
    <n v="13"/>
  </r>
  <r>
    <x v="119"/>
    <x v="401"/>
    <x v="3"/>
    <x v="2347"/>
    <n v="6.5259181711948199E-4"/>
    <n v="144"/>
    <n v="122.232"/>
    <n v="21.700000000000003"/>
    <n v="8.6800000000000015"/>
    <n v="13.020000000000001"/>
    <x v="678"/>
    <n v="0.10651875122717457"/>
    <x v="464"/>
    <n v="0.15069444444444446"/>
    <n v="5.6328110599078336"/>
    <n v="0.84883333333333333"/>
    <n v="3.4584170118512884E-4"/>
    <x v="4"/>
    <x v="3"/>
    <s v="Retail"/>
    <s v="STKEVON"/>
    <n v="41"/>
    <n v="54"/>
    <n v="13"/>
  </r>
  <r>
    <x v="119"/>
    <x v="616"/>
    <x v="3"/>
    <x v="2348"/>
    <n v="2.0846683046872342E-4"/>
    <n v="46"/>
    <n v="38.85"/>
    <n v="7.1499999999999986"/>
    <n v="2.8599999999999994"/>
    <n v="4.2899999999999991"/>
    <x v="157"/>
    <n v="0.1104247104247104"/>
    <x v="136"/>
    <n v="0.15543478260869562"/>
    <n v="5.4335664335664351"/>
    <n v="0.84456521739130441"/>
    <n v="1.1395244992966224E-4"/>
    <x v="4"/>
    <x v="3"/>
    <s v="Retail"/>
    <s v="STKYOSEF"/>
    <n v="41"/>
    <n v="54"/>
    <n v="13"/>
  </r>
  <r>
    <x v="119"/>
    <x v="1105"/>
    <x v="0"/>
    <x v="2349"/>
    <n v="4.5318876188852913E-5"/>
    <n v="10"/>
    <n v="5"/>
    <n v="5"/>
    <n v="2"/>
    <n v="3"/>
    <x v="57"/>
    <n v="0.6"/>
    <x v="10"/>
    <n v="0.5"/>
    <n v="1"/>
    <n v="0.5"/>
    <n v="7.9687027922840741E-5"/>
    <x v="13"/>
    <x v="0"/>
    <s v="Retail"/>
    <s v="STKEVON"/>
    <n v="41"/>
    <n v="54"/>
    <n v="13"/>
  </r>
  <r>
    <x v="119"/>
    <x v="1106"/>
    <x v="1"/>
    <x v="2350"/>
    <n v="4.5318876188852913E-5"/>
    <n v="10"/>
    <n v="0"/>
    <n v="10"/>
    <n v="4"/>
    <n v="6"/>
    <x v="3"/>
    <e v="#DIV/0!"/>
    <x v="50"/>
    <n v="1"/>
    <n v="0"/>
    <n v="0"/>
    <n v="1.5937405584568148E-4"/>
    <x v="2"/>
    <x v="1"/>
    <s v="Retail"/>
    <s v="STKEVON"/>
    <n v="41"/>
    <n v="54"/>
    <n v="13"/>
  </r>
  <r>
    <x v="119"/>
    <x v="1107"/>
    <x v="2"/>
    <x v="2351"/>
    <n v="1.8127550475541165E-4"/>
    <n v="40"/>
    <n v="18"/>
    <n v="22"/>
    <n v="8.8000000000000007"/>
    <n v="13.2"/>
    <x v="277"/>
    <n v="0.73333333333333328"/>
    <x v="128"/>
    <n v="0.55000000000000004"/>
    <n v="0.81818181818181823"/>
    <n v="0.45"/>
    <n v="3.5062292286049926E-4"/>
    <x v="3"/>
    <x v="2"/>
    <s v="Retail"/>
    <s v="STKANSON"/>
    <n v="41"/>
    <n v="54"/>
    <n v="13"/>
  </r>
  <r>
    <x v="119"/>
    <x v="1108"/>
    <x v="2"/>
    <x v="2352"/>
    <n v="9.0637752377705825E-5"/>
    <n v="20"/>
    <n v="0"/>
    <n v="20"/>
    <n v="8"/>
    <n v="12"/>
    <x v="3"/>
    <e v="#DIV/0!"/>
    <x v="0"/>
    <n v="1"/>
    <n v="0"/>
    <n v="0"/>
    <n v="3.1874811169136296E-4"/>
    <x v="3"/>
    <x v="2"/>
    <s v="Retail"/>
    <s v="STKYOSEF"/>
    <n v="41"/>
    <n v="54"/>
    <n v="13"/>
  </r>
  <r>
    <x v="119"/>
    <x v="0"/>
    <x v="0"/>
    <x v="2353"/>
    <n v="4.5318876188852913E-5"/>
    <n v="10"/>
    <n v="3"/>
    <n v="7"/>
    <n v="2.8000000000000003"/>
    <n v="4.1999999999999993"/>
    <x v="12"/>
    <n v="1.3999999999999997"/>
    <x v="12"/>
    <n v="0.7"/>
    <n v="0.42857142857142855"/>
    <n v="0.3"/>
    <n v="1.1156183909197704E-4"/>
    <x v="13"/>
    <x v="0"/>
    <s v="Retail"/>
    <s v="STKANSON"/>
    <n v="41"/>
    <n v="54"/>
    <n v="13"/>
  </r>
  <r>
    <x v="119"/>
    <x v="1109"/>
    <x v="2"/>
    <x v="2354"/>
    <n v="1.1329719047213228E-4"/>
    <n v="25"/>
    <n v="5"/>
    <n v="20"/>
    <n v="8"/>
    <n v="12"/>
    <x v="0"/>
    <n v="2.4"/>
    <x v="0"/>
    <n v="0.8"/>
    <n v="0.25"/>
    <n v="0.2"/>
    <n v="3.1874811169136296E-4"/>
    <x v="3"/>
    <x v="2"/>
    <s v="Retail"/>
    <s v="STKANSON"/>
    <n v="41"/>
    <n v="54"/>
    <n v="13"/>
  </r>
  <r>
    <x v="119"/>
    <x v="65"/>
    <x v="2"/>
    <x v="2355"/>
    <n v="4.0786988569967625E-5"/>
    <n v="9"/>
    <n v="3"/>
    <n v="6"/>
    <n v="2.4000000000000004"/>
    <n v="3.5999999999999996"/>
    <x v="77"/>
    <n v="1.2"/>
    <x v="116"/>
    <n v="0.66666666666666663"/>
    <n v="0.5"/>
    <n v="0.33333333333333331"/>
    <n v="9.5624433507408889E-5"/>
    <x v="0"/>
    <x v="2"/>
    <s v="Retail"/>
    <s v="STKANSON"/>
    <n v="41"/>
    <n v="54"/>
    <n v="13"/>
  </r>
  <r>
    <x v="119"/>
    <x v="657"/>
    <x v="0"/>
    <x v="2356"/>
    <n v="3.625510095108233E-5"/>
    <n v="8"/>
    <n v="1"/>
    <n v="7"/>
    <n v="2.8000000000000003"/>
    <n v="4.1999999999999993"/>
    <x v="443"/>
    <n v="4.1999999999999993"/>
    <x v="12"/>
    <n v="0.875"/>
    <n v="0.14285714285714285"/>
    <n v="0.125"/>
    <n v="1.1156183909197704E-4"/>
    <x v="13"/>
    <x v="0"/>
    <s v="Retail"/>
    <s v="STKYOSEF"/>
    <n v="41"/>
    <n v="54"/>
    <n v="13"/>
  </r>
  <r>
    <x v="119"/>
    <x v="644"/>
    <x v="3"/>
    <x v="2357"/>
    <n v="9.9701527615476414E-5"/>
    <n v="22"/>
    <n v="18.8"/>
    <n v="3.2"/>
    <n v="1.2800000000000002"/>
    <n v="1.92"/>
    <x v="627"/>
    <n v="0.10212765957446808"/>
    <x v="288"/>
    <n v="0.14545454545454548"/>
    <n v="5.875"/>
    <n v="0.85454545454545461"/>
    <n v="5.0999697870618076E-5"/>
    <x v="9"/>
    <x v="3"/>
    <s v="Retail"/>
    <s v="STKEVON"/>
    <n v="41"/>
    <n v="54"/>
    <n v="13"/>
  </r>
  <r>
    <x v="119"/>
    <x v="1110"/>
    <x v="3"/>
    <x v="2358"/>
    <n v="4.0786988569967625E-4"/>
    <n v="90"/>
    <n v="81"/>
    <n v="9"/>
    <n v="3.6"/>
    <n v="5.4"/>
    <x v="205"/>
    <n v="6.6666666666666666E-2"/>
    <x v="2"/>
    <n v="0.1"/>
    <n v="9"/>
    <n v="0.9"/>
    <n v="1.4343665026111333E-4"/>
    <x v="12"/>
    <x v="3"/>
    <s v="Retail"/>
    <s v="STKYOSEF"/>
    <n v="41"/>
    <n v="54"/>
    <n v="13"/>
  </r>
  <r>
    <x v="119"/>
    <x v="1111"/>
    <x v="2"/>
    <x v="2359"/>
    <n v="3.625510095108233E-5"/>
    <n v="8"/>
    <n v="2"/>
    <n v="6"/>
    <n v="2.4000000000000004"/>
    <n v="3.5999999999999996"/>
    <x v="64"/>
    <n v="1.7999999999999998"/>
    <x v="116"/>
    <n v="0.75"/>
    <n v="0.33333333333333331"/>
    <n v="0.25"/>
    <n v="9.5624433507408889E-5"/>
    <x v="0"/>
    <x v="2"/>
    <s v="Retail"/>
    <s v="STKANSON"/>
    <n v="41"/>
    <n v="54"/>
    <n v="13"/>
  </r>
  <r>
    <x v="119"/>
    <x v="972"/>
    <x v="0"/>
    <x v="2360"/>
    <n v="8.1573977139935249E-5"/>
    <n v="18"/>
    <n v="5"/>
    <n v="13"/>
    <n v="5.2"/>
    <n v="7.8"/>
    <x v="65"/>
    <n v="1.56"/>
    <x v="61"/>
    <n v="0.72222222222222221"/>
    <n v="0.38461538461538464"/>
    <n v="0.27777777777777779"/>
    <n v="2.0718627259938593E-4"/>
    <x v="13"/>
    <x v="0"/>
    <s v="Retail"/>
    <s v="STKYOSEF"/>
    <n v="41"/>
    <n v="54"/>
    <n v="13"/>
  </r>
  <r>
    <x v="119"/>
    <x v="666"/>
    <x v="0"/>
    <x v="2361"/>
    <n v="1.586160666609852E-4"/>
    <n v="35"/>
    <n v="12"/>
    <n v="23"/>
    <n v="9.2000000000000011"/>
    <n v="13.799999999999999"/>
    <x v="321"/>
    <n v="1.1499999999999999"/>
    <x v="93"/>
    <n v="0.65714285714285714"/>
    <n v="0.52173913043478259"/>
    <n v="0.34285714285714286"/>
    <n v="3.6656032844506741E-4"/>
    <x v="13"/>
    <x v="0"/>
    <s v="Retail"/>
    <s v="STKYOSEF"/>
    <n v="41"/>
    <n v="54"/>
    <n v="13"/>
  </r>
  <r>
    <x v="119"/>
    <x v="193"/>
    <x v="3"/>
    <x v="2362"/>
    <n v="5.4382651426623495E-5"/>
    <n v="12"/>
    <n v="9.6"/>
    <n v="3.4"/>
    <n v="1.36"/>
    <n v="2.04"/>
    <x v="679"/>
    <n v="0.21250000000000002"/>
    <x v="445"/>
    <n v="0.28333333333333333"/>
    <n v="2.8235294117647061"/>
    <n v="0.79999999999999993"/>
    <n v="5.41871789875317E-5"/>
    <x v="9"/>
    <x v="3"/>
    <s v="Retail"/>
    <s v="STKYOSEF"/>
    <n v="41"/>
    <n v="54"/>
    <n v="13"/>
  </r>
  <r>
    <x v="119"/>
    <x v="766"/>
    <x v="0"/>
    <x v="2363"/>
    <n v="9.0637752377705825E-5"/>
    <n v="20"/>
    <n v="5"/>
    <n v="15"/>
    <n v="6"/>
    <n v="9"/>
    <x v="64"/>
    <n v="1.8"/>
    <x v="11"/>
    <n v="0.75"/>
    <n v="0.33333333333333331"/>
    <n v="0.25"/>
    <n v="2.3906108376852222E-4"/>
    <x v="13"/>
    <x v="0"/>
    <s v="Retail"/>
    <s v="STKWAN"/>
    <n v="41"/>
    <n v="54"/>
    <n v="13"/>
  </r>
  <r>
    <x v="119"/>
    <x v="1086"/>
    <x v="0"/>
    <x v="2364"/>
    <n v="6.3446426664394084E-5"/>
    <n v="14"/>
    <n v="3"/>
    <n v="11"/>
    <n v="4.4000000000000004"/>
    <n v="6.6"/>
    <x v="237"/>
    <n v="2.1999999999999997"/>
    <x v="130"/>
    <n v="0.7857142857142857"/>
    <n v="0.27272727272727271"/>
    <n v="0.21428571428571427"/>
    <n v="1.7531146143024963E-4"/>
    <x v="13"/>
    <x v="0"/>
    <s v="Retail"/>
    <s v="STKEVON"/>
    <n v="41"/>
    <n v="54"/>
    <n v="13"/>
  </r>
  <r>
    <x v="119"/>
    <x v="826"/>
    <x v="2"/>
    <x v="2365"/>
    <n v="1.8127550475541165E-4"/>
    <n v="40"/>
    <n v="15"/>
    <n v="25"/>
    <n v="10"/>
    <n v="15"/>
    <x v="91"/>
    <n v="1"/>
    <x v="32"/>
    <n v="0.625"/>
    <n v="0.6"/>
    <n v="0.375"/>
    <n v="3.9843513961420371E-4"/>
    <x v="3"/>
    <x v="2"/>
    <s v="Retail"/>
    <s v="STKANSON"/>
    <n v="41"/>
    <n v="54"/>
    <n v="13"/>
  </r>
  <r>
    <x v="119"/>
    <x v="1040"/>
    <x v="2"/>
    <x v="2366"/>
    <n v="2.2659438094426456E-5"/>
    <n v="5"/>
    <n v="2"/>
    <n v="3"/>
    <n v="1.2000000000000002"/>
    <n v="1.7999999999999998"/>
    <x v="2"/>
    <n v="0.89999999999999991"/>
    <x v="36"/>
    <n v="0.6"/>
    <n v="0.66666666666666663"/>
    <n v="0.4"/>
    <n v="4.7812216753704445E-5"/>
    <x v="0"/>
    <x v="2"/>
    <s v="Retail"/>
    <s v="STKYOSEF"/>
    <n v="41"/>
    <n v="54"/>
    <n v="13"/>
  </r>
  <r>
    <x v="119"/>
    <x v="1020"/>
    <x v="3"/>
    <x v="2367"/>
    <n v="1.5363099028021139E-3"/>
    <n v="339"/>
    <n v="289.5"/>
    <n v="60.5"/>
    <n v="24.200000000000003"/>
    <n v="36.299999999999997"/>
    <x v="680"/>
    <n v="0.12538860103626942"/>
    <x v="465"/>
    <n v="0.17846607669616518"/>
    <n v="4.785123966942149"/>
    <n v="0.85398230088495575"/>
    <n v="9.6421303786637291E-4"/>
    <x v="4"/>
    <x v="3"/>
    <s v="Retail"/>
    <s v="STKEVON"/>
    <n v="41"/>
    <n v="54"/>
    <n v="13"/>
  </r>
  <r>
    <x v="119"/>
    <x v="1112"/>
    <x v="5"/>
    <x v="2368"/>
    <n v="8.1573977139935249E-4"/>
    <n v="180"/>
    <n v="123"/>
    <n v="58"/>
    <n v="23.200000000000003"/>
    <n v="34.799999999999997"/>
    <x v="409"/>
    <n v="0.28292682926829266"/>
    <x v="106"/>
    <n v="0.32222222222222224"/>
    <n v="2.1206896551724137"/>
    <n v="0.68333333333333335"/>
    <n v="9.243695239049526E-4"/>
    <x v="21"/>
    <x v="5"/>
    <s v="Retail"/>
    <s v="STKYOSEF"/>
    <n v="41"/>
    <n v="54"/>
    <n v="13"/>
  </r>
  <r>
    <x v="119"/>
    <x v="592"/>
    <x v="2"/>
    <x v="2369"/>
    <n v="4.5318876188852913E-5"/>
    <n v="10"/>
    <n v="3"/>
    <n v="7"/>
    <n v="2.8000000000000003"/>
    <n v="4.1999999999999993"/>
    <x v="12"/>
    <n v="1.3999999999999997"/>
    <x v="12"/>
    <n v="0.7"/>
    <n v="0.42857142857142855"/>
    <n v="0.3"/>
    <n v="1.1156183909197704E-4"/>
    <x v="0"/>
    <x v="2"/>
    <s v="Retail"/>
    <s v="STKEVON"/>
    <n v="41"/>
    <n v="54"/>
    <n v="13"/>
  </r>
  <r>
    <x v="120"/>
    <x v="1113"/>
    <x v="5"/>
    <x v="2370"/>
    <n v="8.1573977139935249E-4"/>
    <n v="180"/>
    <n v="105"/>
    <n v="75"/>
    <n v="30"/>
    <n v="45"/>
    <x v="114"/>
    <n v="0.42857142857142855"/>
    <x v="122"/>
    <n v="0.41666666666666669"/>
    <n v="1.4"/>
    <n v="0.58333333333333337"/>
    <n v="1.195305418842611E-3"/>
    <x v="21"/>
    <x v="5"/>
    <s v="Retail"/>
    <s v="STKANSON"/>
    <n v="37"/>
    <n v="43"/>
    <n v="6"/>
  </r>
  <r>
    <x v="120"/>
    <x v="293"/>
    <x v="0"/>
    <x v="2371"/>
    <n v="4.5318876188852913E-5"/>
    <n v="10"/>
    <n v="3"/>
    <n v="7"/>
    <n v="2.8000000000000003"/>
    <n v="4.1999999999999993"/>
    <x v="12"/>
    <n v="1.3999999999999997"/>
    <x v="12"/>
    <n v="0.7"/>
    <n v="0.42857142857142855"/>
    <n v="0.3"/>
    <n v="1.1156183909197704E-4"/>
    <x v="13"/>
    <x v="0"/>
    <s v="Retail"/>
    <s v="STKYOSEF"/>
    <n v="37"/>
    <n v="43"/>
    <n v="6"/>
  </r>
  <r>
    <x v="120"/>
    <x v="904"/>
    <x v="1"/>
    <x v="2372"/>
    <n v="4.5318876188852913E-5"/>
    <n v="10"/>
    <n v="0"/>
    <n v="10"/>
    <n v="4"/>
    <n v="6"/>
    <x v="3"/>
    <e v="#DIV/0!"/>
    <x v="50"/>
    <n v="1"/>
    <n v="0"/>
    <n v="0"/>
    <n v="1.5937405584568148E-4"/>
    <x v="2"/>
    <x v="1"/>
    <s v="Retail"/>
    <s v="STKANSON"/>
    <n v="37"/>
    <n v="43"/>
    <n v="6"/>
  </r>
  <r>
    <x v="120"/>
    <x v="1114"/>
    <x v="1"/>
    <x v="2373"/>
    <n v="9.0637752377705825E-5"/>
    <n v="20"/>
    <n v="0"/>
    <n v="20"/>
    <n v="8"/>
    <n v="12"/>
    <x v="3"/>
    <e v="#DIV/0!"/>
    <x v="0"/>
    <n v="1"/>
    <n v="0"/>
    <n v="0"/>
    <n v="3.1874811169136296E-4"/>
    <x v="2"/>
    <x v="1"/>
    <s v="Retail"/>
    <s v="STKEVON"/>
    <n v="37"/>
    <n v="43"/>
    <n v="6"/>
  </r>
  <r>
    <x v="120"/>
    <x v="1106"/>
    <x v="1"/>
    <x v="2374"/>
    <n v="9.0637752377705825E-5"/>
    <n v="20"/>
    <n v="0"/>
    <n v="20"/>
    <n v="8"/>
    <n v="12"/>
    <x v="3"/>
    <e v="#DIV/0!"/>
    <x v="0"/>
    <n v="1"/>
    <n v="0"/>
    <n v="0"/>
    <n v="3.1874811169136296E-4"/>
    <x v="2"/>
    <x v="1"/>
    <s v="Retail"/>
    <s v="STKYOSEF"/>
    <n v="37"/>
    <n v="43"/>
    <n v="6"/>
  </r>
  <r>
    <x v="120"/>
    <x v="1115"/>
    <x v="3"/>
    <x v="2375"/>
    <n v="6.3446426664394082E-4"/>
    <n v="140"/>
    <n v="70"/>
    <n v="70"/>
    <n v="28"/>
    <n v="42"/>
    <x v="57"/>
    <n v="0.6"/>
    <x v="46"/>
    <n v="0.5"/>
    <n v="1"/>
    <n v="0.5"/>
    <n v="1.1156183909197704E-3"/>
    <x v="5"/>
    <x v="3"/>
    <s v="Retail"/>
    <s v="STKANSON"/>
    <n v="37"/>
    <n v="43"/>
    <n v="6"/>
  </r>
  <r>
    <x v="120"/>
    <x v="310"/>
    <x v="0"/>
    <x v="2376"/>
    <n v="4.5318876188852913E-5"/>
    <n v="10"/>
    <n v="2"/>
    <n v="8"/>
    <n v="3.2"/>
    <n v="4.8"/>
    <x v="0"/>
    <n v="2.4"/>
    <x v="48"/>
    <n v="0.8"/>
    <n v="0.25"/>
    <n v="0.2"/>
    <n v="1.2749924467654519E-4"/>
    <x v="13"/>
    <x v="0"/>
    <s v="Retail"/>
    <s v="STKANSON"/>
    <n v="37"/>
    <n v="43"/>
    <n v="6"/>
  </r>
  <r>
    <x v="120"/>
    <x v="11"/>
    <x v="0"/>
    <x v="2377"/>
    <n v="1.1329719047213228E-4"/>
    <n v="25"/>
    <n v="21"/>
    <n v="4"/>
    <n v="1.6"/>
    <n v="2.4"/>
    <x v="45"/>
    <n v="0.11428571428571428"/>
    <x v="21"/>
    <n v="0.16"/>
    <n v="5.25"/>
    <n v="0.84"/>
    <n v="6.3749622338272593E-5"/>
    <x v="1"/>
    <x v="0"/>
    <s v="Retail"/>
    <s v="STKEVON"/>
    <n v="37"/>
    <n v="43"/>
    <n v="6"/>
  </r>
  <r>
    <x v="120"/>
    <x v="1116"/>
    <x v="2"/>
    <x v="2378"/>
    <n v="1.586160666609852E-4"/>
    <n v="35"/>
    <n v="15"/>
    <n v="20"/>
    <n v="8"/>
    <n v="12"/>
    <x v="121"/>
    <n v="0.8"/>
    <x v="0"/>
    <n v="0.5714285714285714"/>
    <n v="0.75"/>
    <n v="0.42857142857142855"/>
    <n v="3.1874811169136296E-4"/>
    <x v="0"/>
    <x v="2"/>
    <s v="Retail"/>
    <s v="STKYOSEF"/>
    <n v="37"/>
    <n v="43"/>
    <n v="6"/>
  </r>
  <r>
    <x v="120"/>
    <x v="907"/>
    <x v="3"/>
    <x v="2379"/>
    <n v="6.5259181711948199E-4"/>
    <n v="144"/>
    <n v="122.10000000000001"/>
    <n v="21.899999999999991"/>
    <n v="8.7599999999999962"/>
    <n v="13.139999999999995"/>
    <x v="171"/>
    <n v="0.10761670761670757"/>
    <x v="148"/>
    <n v="0.15208333333333326"/>
    <n v="5.575342465753427"/>
    <n v="0.84791666666666676"/>
    <n v="3.4902918230204233E-4"/>
    <x v="4"/>
    <x v="3"/>
    <s v="Retail"/>
    <s v="STKEVON"/>
    <n v="37"/>
    <n v="43"/>
    <n v="6"/>
  </r>
  <r>
    <x v="120"/>
    <x v="293"/>
    <x v="0"/>
    <x v="2380"/>
    <n v="4.5318876188852913E-5"/>
    <n v="10"/>
    <n v="3"/>
    <n v="7"/>
    <n v="2.8000000000000003"/>
    <n v="4.1999999999999993"/>
    <x v="12"/>
    <n v="1.3999999999999997"/>
    <x v="12"/>
    <n v="0.7"/>
    <n v="0.42857142857142855"/>
    <n v="0.3"/>
    <n v="1.1156183909197704E-4"/>
    <x v="13"/>
    <x v="0"/>
    <s v="Retail"/>
    <s v="STKEVON"/>
    <n v="37"/>
    <n v="43"/>
    <n v="6"/>
  </r>
  <r>
    <x v="120"/>
    <x v="417"/>
    <x v="3"/>
    <x v="2381"/>
    <n v="3.3989157141639688E-4"/>
    <n v="75"/>
    <n v="53.07"/>
    <n v="21.93"/>
    <n v="8.7720000000000002"/>
    <n v="13.157999999999999"/>
    <x v="371"/>
    <n v="0.2479366873940079"/>
    <x v="256"/>
    <n v="0.29239999999999999"/>
    <n v="2.4199726402188784"/>
    <n v="0.70760000000000001"/>
    <n v="3.4950730446957947E-4"/>
    <x v="5"/>
    <x v="3"/>
    <s v="Retail"/>
    <s v="STKYOSEF"/>
    <n v="37"/>
    <n v="43"/>
    <n v="6"/>
  </r>
  <r>
    <x v="121"/>
    <x v="544"/>
    <x v="3"/>
    <x v="2382"/>
    <n v="3.9880611046190566E-4"/>
    <n v="88"/>
    <n v="74.52"/>
    <n v="13.480000000000004"/>
    <n v="5.3920000000000021"/>
    <n v="8.088000000000001"/>
    <x v="225"/>
    <n v="0.10853462157809986"/>
    <x v="173"/>
    <n v="0.15318181818181822"/>
    <n v="5.5281899109792265"/>
    <n v="0.8468181818181818"/>
    <n v="2.1483622727997871E-4"/>
    <x v="5"/>
    <x v="3"/>
    <s v="Retail"/>
    <s v="STKEVON"/>
    <n v="41"/>
    <n v="57"/>
    <n v="16"/>
  </r>
  <r>
    <x v="121"/>
    <x v="1117"/>
    <x v="4"/>
    <x v="2383"/>
    <n v="8.1573977139935243E-3"/>
    <n v="1800"/>
    <n v="1750"/>
    <n v="50"/>
    <n v="20"/>
    <n v="30"/>
    <x v="681"/>
    <n v="1.7142857142857144E-2"/>
    <x v="9"/>
    <n v="2.7777777777777776E-2"/>
    <n v="35"/>
    <n v="0.97222222222222221"/>
    <n v="7.9687027922840741E-4"/>
    <x v="1"/>
    <x v="4"/>
    <s v="Retail"/>
    <s v="STKANSON"/>
    <n v="41"/>
    <n v="57"/>
    <n v="16"/>
  </r>
  <r>
    <x v="121"/>
    <x v="393"/>
    <x v="5"/>
    <x v="2384"/>
    <n v="8.1573977139935249E-4"/>
    <n v="180"/>
    <n v="100"/>
    <n v="80"/>
    <n v="32"/>
    <n v="48"/>
    <x v="289"/>
    <n v="0.48"/>
    <x v="30"/>
    <n v="0.44444444444444442"/>
    <n v="1.25"/>
    <n v="0.55555555555555558"/>
    <n v="1.2749924467654519E-3"/>
    <x v="1"/>
    <x v="5"/>
    <s v="Retail"/>
    <s v="STKYOSEF"/>
    <n v="41"/>
    <n v="57"/>
    <n v="16"/>
  </r>
  <r>
    <x v="121"/>
    <x v="907"/>
    <x v="3"/>
    <x v="2385"/>
    <n v="6.5259181711948199E-4"/>
    <n v="144"/>
    <n v="122.10000000000001"/>
    <n v="21.899999999999991"/>
    <n v="8.7599999999999962"/>
    <n v="13.139999999999995"/>
    <x v="171"/>
    <n v="0.10761670761670757"/>
    <x v="148"/>
    <n v="0.15208333333333326"/>
    <n v="5.575342465753427"/>
    <n v="0.84791666666666676"/>
    <n v="3.4902918230204233E-4"/>
    <x v="4"/>
    <x v="3"/>
    <s v="Retail"/>
    <s v="STKEVON"/>
    <n v="41"/>
    <n v="57"/>
    <n v="16"/>
  </r>
  <r>
    <x v="121"/>
    <x v="0"/>
    <x v="0"/>
    <x v="2386"/>
    <n v="4.5318876188852913E-5"/>
    <n v="10"/>
    <n v="3"/>
    <n v="7"/>
    <n v="2.8000000000000003"/>
    <n v="4.1999999999999993"/>
    <x v="12"/>
    <n v="1.3999999999999997"/>
    <x v="12"/>
    <n v="0.7"/>
    <n v="0.42857142857142855"/>
    <n v="0.3"/>
    <n v="1.1156183909197704E-4"/>
    <x v="0"/>
    <x v="0"/>
    <s v="Retail"/>
    <s v="STKYOSEF"/>
    <n v="41"/>
    <n v="57"/>
    <n v="16"/>
  </r>
  <r>
    <x v="121"/>
    <x v="310"/>
    <x v="0"/>
    <x v="2387"/>
    <n v="4.5318876188852913E-5"/>
    <n v="10"/>
    <n v="2"/>
    <n v="8"/>
    <n v="3.2"/>
    <n v="4.8"/>
    <x v="0"/>
    <n v="2.4"/>
    <x v="48"/>
    <n v="0.8"/>
    <n v="0.25"/>
    <n v="0.2"/>
    <n v="1.2749924467654519E-4"/>
    <x v="0"/>
    <x v="0"/>
    <s v="Retail"/>
    <s v="STKANSON"/>
    <n v="41"/>
    <n v="57"/>
    <n v="16"/>
  </r>
  <r>
    <x v="121"/>
    <x v="1118"/>
    <x v="2"/>
    <x v="2388"/>
    <n v="2.2659438094426457E-4"/>
    <n v="50"/>
    <n v="20"/>
    <n v="30"/>
    <n v="12"/>
    <n v="18"/>
    <x v="2"/>
    <n v="0.9"/>
    <x v="53"/>
    <n v="0.6"/>
    <n v="0.66666666666666663"/>
    <n v="0.4"/>
    <n v="4.7812216753704445E-4"/>
    <x v="3"/>
    <x v="2"/>
    <s v="Retail"/>
    <s v="STKYOSEF"/>
    <n v="41"/>
    <n v="57"/>
    <n v="16"/>
  </r>
  <r>
    <x v="121"/>
    <x v="544"/>
    <x v="3"/>
    <x v="2389"/>
    <n v="3.9880611046190566E-4"/>
    <n v="88"/>
    <n v="74.52"/>
    <n v="13.480000000000004"/>
    <n v="5.3920000000000021"/>
    <n v="8.088000000000001"/>
    <x v="225"/>
    <n v="0.10853462157809986"/>
    <x v="173"/>
    <n v="0.15318181818181822"/>
    <n v="5.5281899109792265"/>
    <n v="0.8468181818181818"/>
    <n v="2.1483622727997871E-4"/>
    <x v="5"/>
    <x v="3"/>
    <s v="Retail"/>
    <s v="STKYOSEF"/>
    <n v="41"/>
    <n v="57"/>
    <n v="16"/>
  </r>
  <r>
    <x v="121"/>
    <x v="92"/>
    <x v="0"/>
    <x v="2390"/>
    <n v="9.0637752377705825E-5"/>
    <n v="20"/>
    <n v="5"/>
    <n v="15"/>
    <n v="6"/>
    <n v="9"/>
    <x v="64"/>
    <n v="1.8"/>
    <x v="11"/>
    <n v="0.75"/>
    <n v="0.33333333333333331"/>
    <n v="0.25"/>
    <n v="2.3906108376852222E-4"/>
    <x v="13"/>
    <x v="0"/>
    <s v="Retail"/>
    <s v="STKYOSEF"/>
    <n v="41"/>
    <n v="57"/>
    <n v="16"/>
  </r>
  <r>
    <x v="121"/>
    <x v="502"/>
    <x v="3"/>
    <x v="2391"/>
    <n v="9.516963999659112E-5"/>
    <n v="21"/>
    <n v="17.62"/>
    <n v="3.379999999999999"/>
    <n v="1.3519999999999996"/>
    <n v="2.0279999999999996"/>
    <x v="41"/>
    <n v="0.11509648127128261"/>
    <x v="18"/>
    <n v="0.1609523809523809"/>
    <n v="5.2130177514792919"/>
    <n v="0.83904761904761904"/>
    <n v="5.3868430875840324E-5"/>
    <x v="5"/>
    <x v="3"/>
    <s v="Retail"/>
    <s v="STKWAN"/>
    <n v="41"/>
    <n v="57"/>
    <n v="16"/>
  </r>
  <r>
    <x v="121"/>
    <x v="219"/>
    <x v="0"/>
    <x v="2392"/>
    <n v="6.7978314283279379E-5"/>
    <n v="15"/>
    <n v="7"/>
    <n v="8"/>
    <n v="3.2"/>
    <n v="4.8"/>
    <x v="156"/>
    <n v="0.68571428571428572"/>
    <x v="48"/>
    <n v="0.53333333333333333"/>
    <n v="0.875"/>
    <n v="0.46666666666666667"/>
    <n v="1.2749924467654519E-4"/>
    <x v="0"/>
    <x v="0"/>
    <s v="Retail"/>
    <s v="STKEVON"/>
    <n v="41"/>
    <n v="57"/>
    <n v="16"/>
  </r>
  <r>
    <x v="121"/>
    <x v="1119"/>
    <x v="0"/>
    <x v="2393"/>
    <n v="2.0393494284983812E-4"/>
    <n v="45"/>
    <n v="22.25"/>
    <n v="22.75"/>
    <n v="9.1"/>
    <n v="13.65"/>
    <x v="682"/>
    <n v="0.61348314606741572"/>
    <x v="420"/>
    <n v="0.50555555555555554"/>
    <n v="0.97802197802197799"/>
    <n v="0.49444444444444446"/>
    <n v="3.6257597704892534E-4"/>
    <x v="14"/>
    <x v="0"/>
    <s v="Retail"/>
    <s v="STKANSON"/>
    <n v="41"/>
    <n v="57"/>
    <n v="16"/>
  </r>
  <r>
    <x v="121"/>
    <x v="616"/>
    <x v="3"/>
    <x v="2394"/>
    <n v="2.0846683046872342E-4"/>
    <n v="46"/>
    <n v="38.85"/>
    <n v="7.1499999999999986"/>
    <n v="2.8599999999999994"/>
    <n v="4.2899999999999991"/>
    <x v="157"/>
    <n v="0.1104247104247104"/>
    <x v="136"/>
    <n v="0.15543478260869562"/>
    <n v="5.4335664335664351"/>
    <n v="0.84456521739130441"/>
    <n v="1.1395244992966224E-4"/>
    <x v="4"/>
    <x v="3"/>
    <s v="Retail"/>
    <s v="STKYOSEF"/>
    <n v="41"/>
    <n v="57"/>
    <n v="16"/>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CDBCB78-2302-496C-A980-0706E6501DF9}"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1:B124" firstHeaderRow="1" firstDataRow="1" firstDataCol="1"/>
  <pivotFields count="24">
    <pivotField axis="axisRow" showAll="0">
      <items count="12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8"/>
        <item x="47"/>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t="default"/>
      </items>
    </pivotField>
    <pivotField dataField="1" showAll="0"/>
    <pivotField showAll="0">
      <items count="8">
        <item x="2"/>
        <item x="4"/>
        <item x="5"/>
        <item x="1"/>
        <item x="6"/>
        <item x="0"/>
        <item x="3"/>
        <item t="default"/>
      </items>
    </pivotField>
    <pivotField showAll="0"/>
    <pivotField numFmtId="165" showAll="0"/>
    <pivotField numFmtId="44" showAll="0"/>
    <pivotField showAll="0"/>
    <pivotField showAll="0"/>
    <pivotField numFmtId="44" showAll="0"/>
    <pivotField numFmtId="44" showAll="0"/>
    <pivotField numFmtId="10" showAll="0"/>
    <pivotField showAll="0"/>
    <pivotField numFmtId="44" showAll="0"/>
    <pivotField numFmtId="10" showAll="0"/>
    <pivotField showAll="0"/>
    <pivotField numFmtId="10" showAll="0"/>
    <pivotField numFmtId="164" showAll="0"/>
    <pivotField showAll="0"/>
    <pivotField showAll="0">
      <items count="8">
        <item x="4"/>
        <item x="2"/>
        <item x="5"/>
        <item x="1"/>
        <item x="0"/>
        <item x="6"/>
        <item x="3"/>
        <item t="default"/>
      </items>
    </pivotField>
    <pivotField showAll="0"/>
    <pivotField showAll="0"/>
    <pivotField showAll="0"/>
    <pivotField showAll="0"/>
    <pivotField showAll="0"/>
  </pivotFields>
  <rowFields count="1">
    <field x="0"/>
  </rowFields>
  <rowItems count="123">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i>
      <x v="92"/>
    </i>
    <i>
      <x v="93"/>
    </i>
    <i>
      <x v="94"/>
    </i>
    <i>
      <x v="95"/>
    </i>
    <i>
      <x v="96"/>
    </i>
    <i>
      <x v="97"/>
    </i>
    <i>
      <x v="98"/>
    </i>
    <i>
      <x v="99"/>
    </i>
    <i>
      <x v="100"/>
    </i>
    <i>
      <x v="101"/>
    </i>
    <i>
      <x v="102"/>
    </i>
    <i>
      <x v="103"/>
    </i>
    <i>
      <x v="104"/>
    </i>
    <i>
      <x v="105"/>
    </i>
    <i>
      <x v="106"/>
    </i>
    <i>
      <x v="107"/>
    </i>
    <i>
      <x v="108"/>
    </i>
    <i>
      <x v="109"/>
    </i>
    <i>
      <x v="110"/>
    </i>
    <i>
      <x v="111"/>
    </i>
    <i>
      <x v="112"/>
    </i>
    <i>
      <x v="113"/>
    </i>
    <i>
      <x v="114"/>
    </i>
    <i>
      <x v="115"/>
    </i>
    <i>
      <x v="116"/>
    </i>
    <i>
      <x v="117"/>
    </i>
    <i>
      <x v="118"/>
    </i>
    <i>
      <x v="119"/>
    </i>
    <i>
      <x v="120"/>
    </i>
    <i>
      <x v="121"/>
    </i>
    <i t="grand">
      <x/>
    </i>
  </rowItems>
  <colItems count="1">
    <i/>
  </colItems>
  <dataFields count="1">
    <dataField name="Count of Item" fld="1" subtotal="count" baseField="0" baseItem="0"/>
  </dataFields>
  <formats count="2">
    <format dxfId="12">
      <pivotArea dataOnly="0" labelOnly="1" fieldPosition="0">
        <references count="1">
          <reference field="0" count="3">
            <x v="47"/>
            <x v="91"/>
            <x v="97"/>
          </reference>
        </references>
      </pivotArea>
    </format>
    <format dxfId="11">
      <pivotArea dataOnly="0" labelOnly="1" fieldPosition="0">
        <references count="1">
          <reference field="0" count="1">
            <x v="47"/>
          </reference>
        </references>
      </pivotArea>
    </format>
  </formats>
  <chartFormats count="2">
    <chartFormat chart="1" format="0" series="1">
      <pivotArea type="data" outline="0" fieldPosition="0">
        <references count="1">
          <reference field="4294967294" count="1" selected="0">
            <x v="0"/>
          </reference>
        </references>
      </pivotArea>
    </chartFormat>
    <chartFormat chart="3" format="9"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148E17E0-AA1F-4384-BADA-AC29A87C94F7}"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location ref="A1:C124" firstHeaderRow="0" firstDataRow="1" firstDataCol="1"/>
  <pivotFields count="24">
    <pivotField axis="axisRow" showAll="0">
      <items count="12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8"/>
        <item x="47"/>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t="default"/>
      </items>
    </pivotField>
    <pivotField showAll="0"/>
    <pivotField showAll="0"/>
    <pivotField showAll="0">
      <items count="2396">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x="1977"/>
        <item x="1978"/>
        <item x="1979"/>
        <item x="1980"/>
        <item x="1981"/>
        <item x="1982"/>
        <item x="1983"/>
        <item x="1984"/>
        <item x="1985"/>
        <item x="1986"/>
        <item x="1987"/>
        <item x="1988"/>
        <item x="1989"/>
        <item x="1990"/>
        <item x="1991"/>
        <item x="1992"/>
        <item x="1993"/>
        <item x="1994"/>
        <item x="1995"/>
        <item x="1996"/>
        <item x="1997"/>
        <item x="1998"/>
        <item x="1999"/>
        <item x="2000"/>
        <item x="2001"/>
        <item x="2002"/>
        <item x="2003"/>
        <item x="2004"/>
        <item x="2005"/>
        <item x="2006"/>
        <item x="2007"/>
        <item x="2008"/>
        <item x="2009"/>
        <item x="2010"/>
        <item x="2011"/>
        <item x="2012"/>
        <item x="2013"/>
        <item x="2014"/>
        <item x="2015"/>
        <item x="2016"/>
        <item x="2017"/>
        <item x="2018"/>
        <item x="2019"/>
        <item x="2020"/>
        <item x="2021"/>
        <item x="2022"/>
        <item x="2023"/>
        <item x="2024"/>
        <item x="2025"/>
        <item x="2026"/>
        <item x="2027"/>
        <item x="2028"/>
        <item x="2029"/>
        <item x="2030"/>
        <item x="2031"/>
        <item x="2032"/>
        <item x="2033"/>
        <item x="2034"/>
        <item x="2035"/>
        <item x="2036"/>
        <item x="2037"/>
        <item x="2038"/>
        <item x="2039"/>
        <item x="2040"/>
        <item x="2041"/>
        <item x="2042"/>
        <item x="2043"/>
        <item x="2044"/>
        <item x="2045"/>
        <item x="2046"/>
        <item x="2047"/>
        <item x="2048"/>
        <item x="2049"/>
        <item x="2050"/>
        <item x="2051"/>
        <item x="2052"/>
        <item x="2053"/>
        <item x="2054"/>
        <item x="2055"/>
        <item x="2056"/>
        <item x="2057"/>
        <item x="2058"/>
        <item x="2059"/>
        <item x="2060"/>
        <item x="2061"/>
        <item x="2062"/>
        <item x="2063"/>
        <item x="2064"/>
        <item x="2065"/>
        <item x="2066"/>
        <item x="2067"/>
        <item x="2068"/>
        <item x="2069"/>
        <item x="2070"/>
        <item x="2071"/>
        <item x="2072"/>
        <item x="2073"/>
        <item x="2074"/>
        <item x="2075"/>
        <item x="2076"/>
        <item x="2077"/>
        <item x="2078"/>
        <item x="2079"/>
        <item x="2080"/>
        <item x="2081"/>
        <item x="2082"/>
        <item x="2083"/>
        <item x="2084"/>
        <item x="2085"/>
        <item x="2086"/>
        <item x="2087"/>
        <item x="2088"/>
        <item x="2089"/>
        <item x="2090"/>
        <item x="2091"/>
        <item x="2092"/>
        <item x="2093"/>
        <item x="2094"/>
        <item x="2095"/>
        <item x="2096"/>
        <item x="2097"/>
        <item x="2098"/>
        <item x="2099"/>
        <item x="2100"/>
        <item x="2101"/>
        <item x="2102"/>
        <item x="2103"/>
        <item x="2104"/>
        <item x="2105"/>
        <item x="2106"/>
        <item x="2107"/>
        <item x="2108"/>
        <item x="2109"/>
        <item x="2110"/>
        <item x="2111"/>
        <item x="2112"/>
        <item x="2113"/>
        <item x="2114"/>
        <item x="2115"/>
        <item x="2116"/>
        <item x="2117"/>
        <item x="2118"/>
        <item x="2119"/>
        <item x="2120"/>
        <item x="2121"/>
        <item x="2122"/>
        <item x="2123"/>
        <item x="2124"/>
        <item x="2125"/>
        <item x="2126"/>
        <item x="2127"/>
        <item x="2128"/>
        <item x="2129"/>
        <item x="2130"/>
        <item x="2131"/>
        <item x="2132"/>
        <item x="2133"/>
        <item x="2134"/>
        <item x="2135"/>
        <item x="2136"/>
        <item x="2137"/>
        <item x="2138"/>
        <item x="2139"/>
        <item x="2140"/>
        <item x="2141"/>
        <item x="2142"/>
        <item x="2143"/>
        <item x="2144"/>
        <item x="2145"/>
        <item x="2146"/>
        <item x="2147"/>
        <item x="2148"/>
        <item x="2149"/>
        <item x="2150"/>
        <item x="2151"/>
        <item x="2152"/>
        <item x="2153"/>
        <item x="2154"/>
        <item x="2155"/>
        <item x="2156"/>
        <item x="2157"/>
        <item x="2158"/>
        <item x="2159"/>
        <item x="2160"/>
        <item x="2161"/>
        <item x="2162"/>
        <item x="2163"/>
        <item x="2164"/>
        <item x="2165"/>
        <item x="2166"/>
        <item x="2167"/>
        <item x="2168"/>
        <item x="2169"/>
        <item x="2170"/>
        <item x="2171"/>
        <item x="2172"/>
        <item x="2173"/>
        <item x="2174"/>
        <item x="2175"/>
        <item x="2176"/>
        <item x="2177"/>
        <item x="2178"/>
        <item x="2179"/>
        <item x="2180"/>
        <item x="2181"/>
        <item x="2182"/>
        <item x="2183"/>
        <item x="2184"/>
        <item x="2185"/>
        <item x="2186"/>
        <item x="2187"/>
        <item x="2188"/>
        <item x="2189"/>
        <item x="2190"/>
        <item x="2191"/>
        <item x="2192"/>
        <item x="2193"/>
        <item x="2194"/>
        <item x="2195"/>
        <item x="2196"/>
        <item x="2197"/>
        <item x="2198"/>
        <item x="2199"/>
        <item x="2200"/>
        <item x="2201"/>
        <item x="2202"/>
        <item x="2203"/>
        <item x="2204"/>
        <item x="2205"/>
        <item x="2206"/>
        <item x="2207"/>
        <item x="2208"/>
        <item x="2209"/>
        <item x="2210"/>
        <item x="2211"/>
        <item x="2212"/>
        <item x="2213"/>
        <item x="2214"/>
        <item x="2215"/>
        <item x="2216"/>
        <item x="2217"/>
        <item x="2218"/>
        <item x="2219"/>
        <item x="2220"/>
        <item x="2221"/>
        <item x="2222"/>
        <item x="2223"/>
        <item x="2224"/>
        <item x="2225"/>
        <item x="2226"/>
        <item x="2227"/>
        <item x="2228"/>
        <item x="2229"/>
        <item x="2230"/>
        <item x="2231"/>
        <item x="2232"/>
        <item x="2233"/>
        <item x="2234"/>
        <item x="2235"/>
        <item x="2236"/>
        <item x="2237"/>
        <item x="2238"/>
        <item x="2239"/>
        <item x="2240"/>
        <item x="2241"/>
        <item x="2242"/>
        <item x="2243"/>
        <item x="2244"/>
        <item x="2245"/>
        <item x="2246"/>
        <item x="2247"/>
        <item x="2248"/>
        <item x="2249"/>
        <item x="2250"/>
        <item x="2251"/>
        <item x="2252"/>
        <item x="2253"/>
        <item x="2254"/>
        <item x="2255"/>
        <item x="2256"/>
        <item x="2257"/>
        <item x="2258"/>
        <item x="2259"/>
        <item x="2260"/>
        <item x="2261"/>
        <item x="2262"/>
        <item x="2263"/>
        <item x="2264"/>
        <item x="2265"/>
        <item x="2266"/>
        <item x="2267"/>
        <item x="2268"/>
        <item x="2269"/>
        <item x="2270"/>
        <item x="2271"/>
        <item x="2272"/>
        <item x="2273"/>
        <item x="2274"/>
        <item x="2275"/>
        <item x="2276"/>
        <item x="2277"/>
        <item x="2278"/>
        <item x="2279"/>
        <item x="2280"/>
        <item x="2281"/>
        <item x="2282"/>
        <item x="2283"/>
        <item x="2284"/>
        <item x="2285"/>
        <item x="2286"/>
        <item x="2287"/>
        <item x="2288"/>
        <item x="2289"/>
        <item x="2290"/>
        <item x="2291"/>
        <item x="2292"/>
        <item x="2293"/>
        <item x="2294"/>
        <item x="2295"/>
        <item x="2296"/>
        <item x="2297"/>
        <item x="2298"/>
        <item x="2299"/>
        <item x="2300"/>
        <item x="2301"/>
        <item x="2302"/>
        <item x="2303"/>
        <item x="2304"/>
        <item x="2305"/>
        <item x="2306"/>
        <item x="2307"/>
        <item x="2308"/>
        <item x="2309"/>
        <item x="2310"/>
        <item x="2311"/>
        <item x="2312"/>
        <item x="2313"/>
        <item x="2314"/>
        <item x="2315"/>
        <item x="2316"/>
        <item x="2317"/>
        <item x="2318"/>
        <item x="2319"/>
        <item x="2320"/>
        <item x="2321"/>
        <item x="2322"/>
        <item x="2323"/>
        <item x="2324"/>
        <item x="2325"/>
        <item x="2326"/>
        <item x="2327"/>
        <item x="2328"/>
        <item x="2329"/>
        <item x="2330"/>
        <item x="2331"/>
        <item x="2332"/>
        <item x="2333"/>
        <item x="2334"/>
        <item x="2335"/>
        <item x="2336"/>
        <item x="2337"/>
        <item x="2338"/>
        <item x="2339"/>
        <item x="2340"/>
        <item x="2341"/>
        <item x="2342"/>
        <item x="2343"/>
        <item x="2344"/>
        <item x="2345"/>
        <item x="2346"/>
        <item x="2347"/>
        <item x="2348"/>
        <item x="2349"/>
        <item x="2350"/>
        <item x="2351"/>
        <item x="2352"/>
        <item x="2353"/>
        <item x="2354"/>
        <item x="2355"/>
        <item x="2356"/>
        <item x="2357"/>
        <item x="2358"/>
        <item x="2359"/>
        <item x="2360"/>
        <item x="2361"/>
        <item x="2362"/>
        <item x="2363"/>
        <item x="2364"/>
        <item x="2365"/>
        <item x="2366"/>
        <item x="2367"/>
        <item x="2368"/>
        <item x="2369"/>
        <item x="2370"/>
        <item x="2371"/>
        <item x="2372"/>
        <item x="2373"/>
        <item x="2374"/>
        <item x="2375"/>
        <item x="2376"/>
        <item x="2377"/>
        <item x="2378"/>
        <item x="2379"/>
        <item x="2380"/>
        <item x="2381"/>
        <item x="2382"/>
        <item x="2383"/>
        <item x="2384"/>
        <item x="2385"/>
        <item x="2386"/>
        <item x="2387"/>
        <item x="2388"/>
        <item x="2389"/>
        <item x="2390"/>
        <item x="2391"/>
        <item x="2392"/>
        <item x="2393"/>
        <item x="2394"/>
        <item t="default"/>
      </items>
    </pivotField>
    <pivotField numFmtId="165" showAll="0"/>
    <pivotField dataField="1" numFmtId="44" showAll="0"/>
    <pivotField showAll="0"/>
    <pivotField dataField="1" showAll="0"/>
    <pivotField numFmtId="44" showAll="0"/>
    <pivotField numFmtId="44" showAll="0"/>
    <pivotField numFmtId="10" showAll="0"/>
    <pivotField showAll="0"/>
    <pivotField numFmtId="44" showAll="0"/>
    <pivotField numFmtId="10" showAll="0"/>
    <pivotField showAll="0"/>
    <pivotField numFmtId="10" showAll="0"/>
    <pivotField numFmtId="164" showAll="0"/>
    <pivotField showAll="0"/>
    <pivotField showAll="0">
      <items count="8">
        <item x="4"/>
        <item x="2"/>
        <item x="5"/>
        <item x="1"/>
        <item x="0"/>
        <item x="6"/>
        <item x="3"/>
        <item t="default"/>
      </items>
    </pivotField>
    <pivotField showAll="0"/>
    <pivotField showAll="0"/>
    <pivotField showAll="0"/>
    <pivotField showAll="0"/>
    <pivotField showAll="0"/>
  </pivotFields>
  <rowFields count="1">
    <field x="0"/>
  </rowFields>
  <rowItems count="123">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i>
      <x v="92"/>
    </i>
    <i>
      <x v="93"/>
    </i>
    <i>
      <x v="94"/>
    </i>
    <i>
      <x v="95"/>
    </i>
    <i>
      <x v="96"/>
    </i>
    <i>
      <x v="97"/>
    </i>
    <i>
      <x v="98"/>
    </i>
    <i>
      <x v="99"/>
    </i>
    <i>
      <x v="100"/>
    </i>
    <i>
      <x v="101"/>
    </i>
    <i>
      <x v="102"/>
    </i>
    <i>
      <x v="103"/>
    </i>
    <i>
      <x v="104"/>
    </i>
    <i>
      <x v="105"/>
    </i>
    <i>
      <x v="106"/>
    </i>
    <i>
      <x v="107"/>
    </i>
    <i>
      <x v="108"/>
    </i>
    <i>
      <x v="109"/>
    </i>
    <i>
      <x v="110"/>
    </i>
    <i>
      <x v="111"/>
    </i>
    <i>
      <x v="112"/>
    </i>
    <i>
      <x v="113"/>
    </i>
    <i>
      <x v="114"/>
    </i>
    <i>
      <x v="115"/>
    </i>
    <i>
      <x v="116"/>
    </i>
    <i>
      <x v="117"/>
    </i>
    <i>
      <x v="118"/>
    </i>
    <i>
      <x v="119"/>
    </i>
    <i>
      <x v="120"/>
    </i>
    <i>
      <x v="121"/>
    </i>
    <i t="grand">
      <x/>
    </i>
  </rowItems>
  <colFields count="1">
    <field x="-2"/>
  </colFields>
  <colItems count="2">
    <i>
      <x/>
    </i>
    <i i="1">
      <x v="1"/>
    </i>
  </colItems>
  <dataFields count="2">
    <dataField name="Sum of Sales Amount" fld="5" baseField="0" baseItem="0" numFmtId="169"/>
    <dataField name="Sum of Gross Profit" fld="7" baseField="0" baseItem="0"/>
  </dataFields>
  <formats count="1">
    <format dxfId="10">
      <pivotArea outline="0" collapsedLevelsAreSubtotals="1" fieldPosition="0"/>
    </format>
  </formats>
  <chartFormats count="4">
    <chartFormat chart="3"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1"/>
          </reference>
        </references>
      </pivotArea>
    </chartFormat>
    <chartFormat chart="5" format="5" series="1">
      <pivotArea type="data" outline="0" fieldPosition="0">
        <references count="1">
          <reference field="4294967294" count="1" selected="0">
            <x v="0"/>
          </reference>
        </references>
      </pivotArea>
    </chartFormat>
    <chartFormat chart="5" format="6"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E3A786B2-C859-4D64-B182-B9246431B310}"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1:B24" firstHeaderRow="1" firstDataRow="1" firstDataCol="1"/>
  <pivotFields count="24">
    <pivotField showAll="0"/>
    <pivotField showAll="0"/>
    <pivotField showAll="0"/>
    <pivotField showAll="0"/>
    <pivotField numFmtId="165" showAll="0"/>
    <pivotField numFmtId="44" showAll="0"/>
    <pivotField showAll="0"/>
    <pivotField showAll="0"/>
    <pivotField numFmtId="44" showAll="0"/>
    <pivotField numFmtId="44" showAll="0"/>
    <pivotField numFmtId="10" showAll="0"/>
    <pivotField showAll="0"/>
    <pivotField numFmtId="44" showAll="0"/>
    <pivotField numFmtId="10" showAll="0"/>
    <pivotField dataField="1" showAll="0"/>
    <pivotField numFmtId="10" showAll="0"/>
    <pivotField numFmtId="164" showAll="0"/>
    <pivotField axis="axisRow" showAll="0" sortType="descending">
      <items count="26">
        <item x="17"/>
        <item x="10"/>
        <item h="1" x="1"/>
        <item x="21"/>
        <item x="22"/>
        <item x="0"/>
        <item h="1" x="2"/>
        <item x="20"/>
        <item x="9"/>
        <item x="11"/>
        <item x="19"/>
        <item h="1" x="15"/>
        <item x="3"/>
        <item x="5"/>
        <item x="24"/>
        <item x="6"/>
        <item x="14"/>
        <item x="23"/>
        <item x="7"/>
        <item x="18"/>
        <item x="13"/>
        <item x="12"/>
        <item x="4"/>
        <item x="8"/>
        <item x="16"/>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s>
  <rowFields count="1">
    <field x="17"/>
  </rowFields>
  <rowItems count="23">
    <i>
      <x v="18"/>
    </i>
    <i>
      <x v="22"/>
    </i>
    <i>
      <x v="13"/>
    </i>
    <i>
      <x v="8"/>
    </i>
    <i>
      <x v="9"/>
    </i>
    <i>
      <x v="23"/>
    </i>
    <i>
      <x v="3"/>
    </i>
    <i>
      <x v="10"/>
    </i>
    <i>
      <x v="7"/>
    </i>
    <i>
      <x v="1"/>
    </i>
    <i>
      <x v="21"/>
    </i>
    <i>
      <x/>
    </i>
    <i>
      <x v="15"/>
    </i>
    <i>
      <x v="14"/>
    </i>
    <i>
      <x v="16"/>
    </i>
    <i>
      <x v="19"/>
    </i>
    <i>
      <x v="12"/>
    </i>
    <i>
      <x v="20"/>
    </i>
    <i>
      <x v="5"/>
    </i>
    <i>
      <x v="17"/>
    </i>
    <i>
      <x v="24"/>
    </i>
    <i>
      <x v="4"/>
    </i>
    <i t="grand">
      <x/>
    </i>
  </rowItems>
  <colItems count="1">
    <i/>
  </colItems>
  <dataFields count="1">
    <dataField name="Average of Cost to Profit Ratio" fld="14" subtotal="average" baseField="17" baseItem="5"/>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2CC4EDC4-413E-4E77-85E5-99D6756AE680}" name="PivotTable5"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E1:F12" firstHeaderRow="1" firstDataRow="1" firstDataCol="1"/>
  <pivotFields count="24">
    <pivotField showAll="0"/>
    <pivotField showAll="0"/>
    <pivotField showAll="0"/>
    <pivotField showAll="0"/>
    <pivotField numFmtId="165" showAll="0"/>
    <pivotField numFmtId="44" showAll="0"/>
    <pivotField showAll="0"/>
    <pivotField showAll="0"/>
    <pivotField numFmtId="44" showAll="0"/>
    <pivotField numFmtId="44" showAll="0"/>
    <pivotField numFmtId="10" showAll="0"/>
    <pivotField showAll="0"/>
    <pivotField numFmtId="44" showAll="0"/>
    <pivotField numFmtId="10" showAll="0"/>
    <pivotField showAll="0"/>
    <pivotField numFmtId="10" showAll="0"/>
    <pivotField dataField="1" numFmtId="164" showAll="0"/>
    <pivotField axis="axisRow" showAll="0" measureFilter="1" sortType="descending">
      <items count="26">
        <item x="17"/>
        <item x="10"/>
        <item x="1"/>
        <item x="21"/>
        <item x="22"/>
        <item x="0"/>
        <item x="2"/>
        <item x="20"/>
        <item x="9"/>
        <item x="11"/>
        <item x="19"/>
        <item x="15"/>
        <item x="3"/>
        <item x="5"/>
        <item x="24"/>
        <item x="6"/>
        <item x="14"/>
        <item x="23"/>
        <item x="7"/>
        <item x="18"/>
        <item x="13"/>
        <item x="12"/>
        <item x="4"/>
        <item x="8"/>
        <item x="16"/>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s>
  <rowFields count="1">
    <field x="17"/>
  </rowFields>
  <rowItems count="11">
    <i>
      <x v="2"/>
    </i>
    <i>
      <x v="13"/>
    </i>
    <i>
      <x v="12"/>
    </i>
    <i>
      <x v="22"/>
    </i>
    <i>
      <x v="5"/>
    </i>
    <i>
      <x v="6"/>
    </i>
    <i>
      <x v="15"/>
    </i>
    <i>
      <x v="8"/>
    </i>
    <i>
      <x v="21"/>
    </i>
    <i>
      <x v="23"/>
    </i>
    <i t="grand">
      <x/>
    </i>
  </rowItems>
  <colItems count="1">
    <i/>
  </colItems>
  <dataFields count="1">
    <dataField name="Sum of Profit Contribution Ratio" fld="16" baseField="17" baseItem="14" numFmtId="10"/>
  </dataFields>
  <formats count="1">
    <format dxfId="9">
      <pivotArea outline="0" collapsedLevelsAreSubtotals="1" fieldPosition="0"/>
    </format>
  </formats>
  <pivotTableStyleInfo name="PivotStyleLight16" showRowHeaders="1" showColHeaders="1" showRowStripes="0" showColStripes="0" showLastColumn="1"/>
  <filters count="1">
    <filter fld="17" type="count" evalOrder="-1" id="1"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721456DF-12A8-46F1-9C06-AE7734BF7070}" name="PivotTable2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Category">
  <location ref="P3:S11" firstHeaderRow="0" firstDataRow="1" firstDataCol="1"/>
  <pivotFields count="24">
    <pivotField showAll="0"/>
    <pivotField showAll="0"/>
    <pivotField showAll="0"/>
    <pivotField showAll="0"/>
    <pivotField dataField="1" numFmtId="165" showAll="0"/>
    <pivotField numFmtId="44" showAll="0"/>
    <pivotField showAll="0"/>
    <pivotField dataField="1" showAll="0"/>
    <pivotField numFmtId="44" showAll="0"/>
    <pivotField numFmtId="44" showAll="0"/>
    <pivotField numFmtId="10" showAll="0"/>
    <pivotField showAll="0"/>
    <pivotField dataField="1" numFmtId="44" showAll="0"/>
    <pivotField numFmtId="10" showAll="0"/>
    <pivotField showAll="0"/>
    <pivotField numFmtId="10" showAll="0"/>
    <pivotField numFmtId="164" showAll="0"/>
    <pivotField showAll="0"/>
    <pivotField axis="axisRow" showAll="0" sortType="descending">
      <items count="8">
        <item x="4"/>
        <item x="2"/>
        <item x="5"/>
        <item x="1"/>
        <item x="0"/>
        <item x="6"/>
        <item x="3"/>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s>
  <rowFields count="1">
    <field x="18"/>
  </rowFields>
  <rowItems count="8">
    <i>
      <x v="6"/>
    </i>
    <i>
      <x/>
    </i>
    <i>
      <x v="2"/>
    </i>
    <i>
      <x v="1"/>
    </i>
    <i>
      <x v="4"/>
    </i>
    <i>
      <x v="5"/>
    </i>
    <i>
      <x v="3"/>
    </i>
    <i t="grand">
      <x/>
    </i>
  </rowItems>
  <colFields count="1">
    <field x="-2"/>
  </colFields>
  <colItems count="3">
    <i>
      <x/>
    </i>
    <i i="1">
      <x v="1"/>
    </i>
    <i i="2">
      <x v="2"/>
    </i>
  </colItems>
  <dataFields count="3">
    <dataField name="Sum of Sales Percent" fld="4" baseField="0" baseItem="0" numFmtId="10"/>
    <dataField name="Sum of Gross Profit" fld="7" baseField="0" baseItem="0" numFmtId="169"/>
    <dataField name="Sum of Net Earnings" fld="12" baseField="0" baseItem="0" numFmtId="169"/>
  </dataFields>
  <formats count="5">
    <format dxfId="4">
      <pivotArea outline="0" collapsedLevelsAreSubtotals="1" fieldPosition="0"/>
    </format>
    <format dxfId="3">
      <pivotArea outline="0" collapsedLevelsAreSubtotals="1" fieldPosition="0">
        <references count="1">
          <reference field="4294967294" count="1" selected="0">
            <x v="1"/>
          </reference>
        </references>
      </pivotArea>
    </format>
    <format dxfId="2">
      <pivotArea outline="0" collapsedLevelsAreSubtotals="1" fieldPosition="0">
        <references count="1">
          <reference field="4294967294" count="1" selected="0">
            <x v="2"/>
          </reference>
        </references>
      </pivotArea>
    </format>
    <format dxfId="1">
      <pivotArea field="18" type="button" dataOnly="0" labelOnly="1" outline="0" axis="axisRow" fieldPosition="0"/>
    </format>
    <format dxfId="0">
      <pivotArea dataOnly="0" labelOnly="1" outline="0" fieldPosition="0">
        <references count="1">
          <reference field="4294967294" count="3">
            <x v="0"/>
            <x v="1"/>
            <x v="2"/>
          </reference>
        </references>
      </pivotArea>
    </format>
  </formats>
  <pivotTableStyleInfo name="PivotStyleMedium23"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DBC92FC7-B5D8-4DBB-8F0E-182722A76373}" name="PivotTable9"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9">
  <location ref="A14:C22" firstHeaderRow="0" firstDataRow="1" firstDataCol="1"/>
  <pivotFields count="24">
    <pivotField showAll="0"/>
    <pivotField showAll="0"/>
    <pivotField showAll="0"/>
    <pivotField showAll="0"/>
    <pivotField numFmtId="165" showAll="0"/>
    <pivotField numFmtId="44" showAll="0"/>
    <pivotField showAll="0"/>
    <pivotField dataField="1" showAll="0"/>
    <pivotField numFmtId="44" showAll="0"/>
    <pivotField numFmtId="44" showAll="0"/>
    <pivotField numFmtId="10" showAll="0">
      <items count="684">
        <item x="343"/>
        <item x="178"/>
        <item x="655"/>
        <item x="681"/>
        <item x="188"/>
        <item x="280"/>
        <item x="514"/>
        <item x="197"/>
        <item x="292"/>
        <item x="230"/>
        <item x="314"/>
        <item x="301"/>
        <item x="643"/>
        <item x="242"/>
        <item x="640"/>
        <item x="539"/>
        <item x="456"/>
        <item x="228"/>
        <item x="245"/>
        <item x="200"/>
        <item x="575"/>
        <item x="317"/>
        <item x="424"/>
        <item x="239"/>
        <item x="95"/>
        <item x="632"/>
        <item x="241"/>
        <item x="468"/>
        <item x="596"/>
        <item x="577"/>
        <item x="257"/>
        <item x="588"/>
        <item x="330"/>
        <item x="263"/>
        <item x="598"/>
        <item x="27"/>
        <item x="570"/>
        <item x="275"/>
        <item x="405"/>
        <item x="213"/>
        <item x="235"/>
        <item x="125"/>
        <item x="628"/>
        <item x="260"/>
        <item x="601"/>
        <item x="7"/>
        <item x="46"/>
        <item x="511"/>
        <item x="547"/>
        <item x="486"/>
        <item x="183"/>
        <item x="313"/>
        <item x="368"/>
        <item x="623"/>
        <item x="558"/>
        <item x="398"/>
        <item x="497"/>
        <item x="40"/>
        <item x="589"/>
        <item x="523"/>
        <item x="83"/>
        <item x="103"/>
        <item x="442"/>
        <item x="328"/>
        <item x="209"/>
        <item x="346"/>
        <item x="220"/>
        <item x="142"/>
        <item x="62"/>
        <item x="70"/>
        <item x="86"/>
        <item x="265"/>
        <item x="82"/>
        <item x="329"/>
        <item x="13"/>
        <item x="521"/>
        <item x="513"/>
        <item x="600"/>
        <item x="206"/>
        <item x="296"/>
        <item x="23"/>
        <item x="98"/>
        <item x="303"/>
        <item x="92"/>
        <item x="412"/>
        <item x="566"/>
        <item x="380"/>
        <item x="105"/>
        <item x="411"/>
        <item x="483"/>
        <item x="385"/>
        <item x="205"/>
        <item x="369"/>
        <item x="42"/>
        <item x="131"/>
        <item x="182"/>
        <item x="637"/>
        <item x="44"/>
        <item x="104"/>
        <item x="489"/>
        <item x="642"/>
        <item x="522"/>
        <item x="79"/>
        <item x="308"/>
        <item x="54"/>
        <item x="465"/>
        <item x="536"/>
        <item x="386"/>
        <item x="669"/>
        <item x="672"/>
        <item x="52"/>
        <item x="133"/>
        <item x="126"/>
        <item x="572"/>
        <item x="653"/>
        <item x="24"/>
        <item x="430"/>
        <item x="71"/>
        <item x="611"/>
        <item x="17"/>
        <item x="174"/>
        <item x="173"/>
        <item x="268"/>
        <item x="232"/>
        <item x="129"/>
        <item x="540"/>
        <item x="624"/>
        <item x="251"/>
        <item x="240"/>
        <item x="310"/>
        <item x="88"/>
        <item x="180"/>
        <item x="193"/>
        <item x="362"/>
        <item x="293"/>
        <item x="111"/>
        <item x="418"/>
        <item x="563"/>
        <item x="591"/>
        <item x="306"/>
        <item x="509"/>
        <item x="388"/>
        <item x="224"/>
        <item x="152"/>
        <item x="538"/>
        <item x="97"/>
        <item x="249"/>
        <item x="384"/>
        <item x="20"/>
        <item x="85"/>
        <item x="652"/>
        <item x="599"/>
        <item x="573"/>
        <item x="191"/>
        <item x="436"/>
        <item x="179"/>
        <item x="423"/>
        <item x="535"/>
        <item x="80"/>
        <item x="194"/>
        <item x="81"/>
        <item x="150"/>
        <item x="113"/>
        <item x="99"/>
        <item x="464"/>
        <item x="410"/>
        <item x="356"/>
        <item x="666"/>
        <item x="175"/>
        <item x="501"/>
        <item x="677"/>
        <item x="510"/>
        <item x="402"/>
        <item x="192"/>
        <item x="278"/>
        <item x="154"/>
        <item x="508"/>
        <item x="331"/>
        <item x="9"/>
        <item x="557"/>
        <item x="110"/>
        <item x="18"/>
        <item x="144"/>
        <item x="202"/>
        <item x="644"/>
        <item x="90"/>
        <item x="109"/>
        <item x="43"/>
        <item x="428"/>
        <item x="307"/>
        <item x="159"/>
        <item x="546"/>
        <item x="470"/>
        <item x="496"/>
        <item x="60"/>
        <item x="53"/>
        <item x="353"/>
        <item x="315"/>
        <item x="420"/>
        <item x="333"/>
        <item x="117"/>
        <item x="22"/>
        <item x="357"/>
        <item x="381"/>
        <item x="28"/>
        <item x="561"/>
        <item x="312"/>
        <item x="261"/>
        <item x="365"/>
        <item x="208"/>
        <item x="322"/>
        <item x="615"/>
        <item x="374"/>
        <item x="63"/>
        <item x="25"/>
        <item x="457"/>
        <item x="35"/>
        <item x="37"/>
        <item x="355"/>
        <item x="127"/>
        <item x="139"/>
        <item x="185"/>
        <item x="349"/>
        <item x="367"/>
        <item x="272"/>
        <item x="134"/>
        <item x="565"/>
        <item x="469"/>
        <item x="435"/>
        <item x="441"/>
        <item x="627"/>
        <item x="542"/>
        <item x="361"/>
        <item x="499"/>
        <item x="400"/>
        <item x="604"/>
        <item x="421"/>
        <item x="69"/>
        <item x="399"/>
        <item x="401"/>
        <item x="250"/>
        <item x="38"/>
        <item x="678"/>
        <item x="304"/>
        <item x="639"/>
        <item x="635"/>
        <item x="221"/>
        <item x="171"/>
        <item x="422"/>
        <item x="554"/>
        <item x="392"/>
        <item x="416"/>
        <item x="438"/>
        <item x="606"/>
        <item x="225"/>
        <item x="498"/>
        <item x="393"/>
        <item x="108"/>
        <item x="485"/>
        <item x="602"/>
        <item x="262"/>
        <item x="545"/>
        <item x="157"/>
        <item x="477"/>
        <item x="373"/>
        <item x="167"/>
        <item x="84"/>
        <item x="67"/>
        <item x="377"/>
        <item x="543"/>
        <item x="564"/>
        <item x="106"/>
        <item x="26"/>
        <item x="576"/>
        <item x="217"/>
        <item x="631"/>
        <item x="592"/>
        <item x="39"/>
        <item x="102"/>
        <item x="45"/>
        <item x="137"/>
        <item x="41"/>
        <item x="347"/>
        <item x="364"/>
        <item x="445"/>
        <item x="447"/>
        <item x="270"/>
        <item x="186"/>
        <item x="537"/>
        <item x="199"/>
        <item x="670"/>
        <item x="530"/>
        <item x="74"/>
        <item x="151"/>
        <item x="276"/>
        <item x="379"/>
        <item x="170"/>
        <item x="112"/>
        <item x="550"/>
        <item x="358"/>
        <item x="656"/>
        <item x="417"/>
        <item x="123"/>
        <item x="311"/>
        <item x="382"/>
        <item x="617"/>
        <item x="146"/>
        <item x="516"/>
        <item x="680"/>
        <item x="512"/>
        <item x="345"/>
        <item x="459"/>
        <item x="505"/>
        <item x="155"/>
        <item x="472"/>
        <item x="16"/>
        <item x="432"/>
        <item x="351"/>
        <item x="227"/>
        <item x="448"/>
        <item x="651"/>
        <item x="427"/>
        <item x="338"/>
        <item x="256"/>
        <item x="196"/>
        <item x="394"/>
        <item x="172"/>
        <item x="163"/>
        <item x="124"/>
        <item x="645"/>
        <item x="493"/>
        <item x="663"/>
        <item x="590"/>
        <item x="419"/>
        <item x="302"/>
        <item x="11"/>
        <item x="51"/>
        <item x="612"/>
        <item x="148"/>
        <item x="440"/>
        <item x="426"/>
        <item x="462"/>
        <item x="15"/>
        <item x="581"/>
        <item x="404"/>
        <item x="586"/>
        <item x="352"/>
        <item x="119"/>
        <item x="141"/>
        <item x="100"/>
        <item x="648"/>
        <item x="372"/>
        <item x="116"/>
        <item x="61"/>
        <item x="396"/>
        <item x="68"/>
        <item x="646"/>
        <item x="299"/>
        <item x="595"/>
        <item x="488"/>
        <item x="36"/>
        <item x="654"/>
        <item x="668"/>
        <item x="305"/>
        <item x="6"/>
        <item x="219"/>
        <item x="218"/>
        <item x="622"/>
        <item x="582"/>
        <item x="479"/>
        <item x="614"/>
        <item x="415"/>
        <item x="288"/>
        <item x="50"/>
        <item x="434"/>
        <item x="461"/>
        <item x="76"/>
        <item x="33"/>
        <item x="49"/>
        <item x="549"/>
        <item x="506"/>
        <item x="216"/>
        <item x="397"/>
        <item x="378"/>
        <item x="96"/>
        <item x="115"/>
        <item x="226"/>
        <item x="494"/>
        <item x="476"/>
        <item x="403"/>
        <item x="484"/>
        <item x="118"/>
        <item x="21"/>
        <item x="529"/>
        <item x="548"/>
        <item x="143"/>
        <item x="444"/>
        <item x="679"/>
        <item x="350"/>
        <item x="593"/>
        <item x="254"/>
        <item x="579"/>
        <item x="147"/>
        <item x="574"/>
        <item x="371"/>
        <item x="120"/>
        <item x="605"/>
        <item x="89"/>
        <item x="135"/>
        <item x="145"/>
        <item x="567"/>
        <item x="266"/>
        <item x="609"/>
        <item x="58"/>
        <item x="29"/>
        <item x="336"/>
        <item x="255"/>
        <item x="658"/>
        <item x="204"/>
        <item x="19"/>
        <item x="287"/>
        <item x="409"/>
        <item x="641"/>
        <item x="387"/>
        <item x="634"/>
        <item x="73"/>
        <item x="541"/>
        <item x="59"/>
        <item x="481"/>
        <item x="407"/>
        <item x="475"/>
        <item x="243"/>
        <item x="413"/>
        <item x="471"/>
        <item x="325"/>
        <item x="279"/>
        <item x="492"/>
        <item x="318"/>
        <item x="531"/>
        <item x="324"/>
        <item x="31"/>
        <item x="122"/>
        <item x="72"/>
        <item x="584"/>
        <item x="215"/>
        <item x="264"/>
        <item x="281"/>
        <item x="47"/>
        <item x="344"/>
        <item x="363"/>
        <item x="675"/>
        <item x="503"/>
        <item x="234"/>
        <item x="525"/>
        <item x="636"/>
        <item x="520"/>
        <item x="291"/>
        <item x="130"/>
        <item x="300"/>
        <item x="253"/>
        <item x="282"/>
        <item x="161"/>
        <item x="603"/>
        <item x="5"/>
        <item x="320"/>
        <item x="578"/>
        <item x="559"/>
        <item x="585"/>
        <item x="568"/>
        <item x="195"/>
        <item x="376"/>
        <item x="495"/>
        <item x="323"/>
        <item x="114"/>
        <item x="319"/>
        <item x="408"/>
        <item x="337"/>
        <item x="671"/>
        <item x="87"/>
        <item x="360"/>
        <item x="597"/>
        <item x="14"/>
        <item x="210"/>
        <item x="168"/>
        <item x="553"/>
        <item x="286"/>
        <item x="610"/>
        <item x="480"/>
        <item x="48"/>
        <item x="284"/>
        <item x="238"/>
        <item x="223"/>
        <item x="433"/>
        <item x="309"/>
        <item x="507"/>
        <item x="289"/>
        <item x="451"/>
        <item x="450"/>
        <item x="383"/>
        <item x="594"/>
        <item x="519"/>
        <item x="626"/>
        <item x="271"/>
        <item x="446"/>
        <item x="618"/>
        <item x="359"/>
        <item x="390"/>
        <item x="449"/>
        <item x="674"/>
        <item x="414"/>
        <item x="30"/>
        <item x="463"/>
        <item x="587"/>
        <item x="246"/>
        <item x="332"/>
        <item x="607"/>
        <item x="34"/>
        <item x="4"/>
        <item x="551"/>
        <item x="231"/>
        <item x="166"/>
        <item x="212"/>
        <item x="370"/>
        <item x="491"/>
        <item x="608"/>
        <item x="659"/>
        <item x="297"/>
        <item x="56"/>
        <item x="107"/>
        <item x="629"/>
        <item x="633"/>
        <item x="57"/>
        <item x="682"/>
        <item x="667"/>
        <item x="340"/>
        <item x="619"/>
        <item x="259"/>
        <item x="474"/>
        <item x="153"/>
        <item x="473"/>
        <item x="638"/>
        <item x="354"/>
        <item x="94"/>
        <item x="375"/>
        <item x="660"/>
        <item x="201"/>
        <item x="169"/>
        <item x="162"/>
        <item x="160"/>
        <item x="621"/>
        <item x="569"/>
        <item x="552"/>
        <item x="165"/>
        <item x="437"/>
        <item x="274"/>
        <item x="156"/>
        <item x="177"/>
        <item x="664"/>
        <item x="532"/>
        <item x="630"/>
        <item x="657"/>
        <item x="132"/>
        <item x="583"/>
        <item x="277"/>
        <item x="580"/>
        <item x="32"/>
        <item x="517"/>
        <item x="316"/>
        <item x="176"/>
        <item x="285"/>
        <item x="647"/>
        <item x="439"/>
        <item x="248"/>
        <item x="425"/>
        <item x="121"/>
        <item x="211"/>
        <item x="526"/>
        <item x="524"/>
        <item x="136"/>
        <item x="562"/>
        <item x="189"/>
        <item x="273"/>
        <item x="190"/>
        <item x="560"/>
        <item x="395"/>
        <item x="391"/>
        <item x="290"/>
        <item x="295"/>
        <item x="334"/>
        <item x="128"/>
        <item x="252"/>
        <item x="55"/>
        <item x="673"/>
        <item x="2"/>
        <item x="490"/>
        <item x="181"/>
        <item x="342"/>
        <item x="214"/>
        <item x="247"/>
        <item x="649"/>
        <item x="454"/>
        <item x="203"/>
        <item x="341"/>
        <item x="327"/>
        <item x="665"/>
        <item x="326"/>
        <item x="467"/>
        <item x="184"/>
        <item x="91"/>
        <item x="482"/>
        <item x="198"/>
        <item x="502"/>
        <item x="207"/>
        <item x="233"/>
        <item x="229"/>
        <item x="294"/>
        <item x="236"/>
        <item x="244"/>
        <item x="138"/>
        <item x="458"/>
        <item x="321"/>
        <item x="528"/>
        <item x="661"/>
        <item x="77"/>
        <item x="620"/>
        <item x="366"/>
        <item x="140"/>
        <item x="66"/>
        <item x="267"/>
        <item x="455"/>
        <item x="75"/>
        <item x="187"/>
        <item x="487"/>
        <item x="429"/>
        <item x="650"/>
        <item x="12"/>
        <item x="406"/>
        <item x="527"/>
        <item x="466"/>
        <item x="533"/>
        <item x="10"/>
        <item x="298"/>
        <item x="65"/>
        <item x="460"/>
        <item x="269"/>
        <item x="149"/>
        <item x="348"/>
        <item x="64"/>
        <item x="101"/>
        <item x="283"/>
        <item x="662"/>
        <item x="431"/>
        <item x="518"/>
        <item x="616"/>
        <item x="500"/>
        <item x="534"/>
        <item x="625"/>
        <item x="222"/>
        <item x="339"/>
        <item x="8"/>
        <item x="453"/>
        <item x="544"/>
        <item x="237"/>
        <item x="478"/>
        <item x="0"/>
        <item x="93"/>
        <item x="78"/>
        <item x="676"/>
        <item x="258"/>
        <item x="452"/>
        <item x="555"/>
        <item x="389"/>
        <item x="504"/>
        <item x="613"/>
        <item x="158"/>
        <item x="515"/>
        <item x="443"/>
        <item x="164"/>
        <item x="1"/>
        <item x="335"/>
        <item x="571"/>
        <item x="556"/>
        <item x="3"/>
        <item t="default"/>
      </items>
    </pivotField>
    <pivotField showAll="0"/>
    <pivotField dataField="1" numFmtId="44" showAll="0">
      <items count="467">
        <item x="235"/>
        <item x="447"/>
        <item x="461"/>
        <item x="77"/>
        <item x="238"/>
        <item x="153"/>
        <item x="377"/>
        <item x="381"/>
        <item x="66"/>
        <item x="388"/>
        <item x="358"/>
        <item x="434"/>
        <item x="59"/>
        <item x="24"/>
        <item x="186"/>
        <item x="97"/>
        <item x="184"/>
        <item x="124"/>
        <item x="422"/>
        <item x="311"/>
        <item x="415"/>
        <item x="409"/>
        <item x="75"/>
        <item x="208"/>
        <item x="36"/>
        <item x="458"/>
        <item x="255"/>
        <item x="268"/>
        <item x="288"/>
        <item x="294"/>
        <item x="65"/>
        <item x="73"/>
        <item x="362"/>
        <item x="18"/>
        <item x="284"/>
        <item x="456"/>
        <item x="445"/>
        <item x="51"/>
        <item x="163"/>
        <item x="26"/>
        <item x="99"/>
        <item x="360"/>
        <item x="406"/>
        <item x="206"/>
        <item x="23"/>
        <item x="248"/>
        <item x="209"/>
        <item x="21"/>
        <item x="264"/>
        <item x="287"/>
        <item x="392"/>
        <item x="356"/>
        <item x="8"/>
        <item x="40"/>
        <item x="17"/>
        <item x="245"/>
        <item x="25"/>
        <item x="119"/>
        <item x="67"/>
        <item x="236"/>
        <item x="35"/>
        <item x="37"/>
        <item x="108"/>
        <item x="308"/>
        <item x="367"/>
        <item x="80"/>
        <item x="349"/>
        <item x="149"/>
        <item x="258"/>
        <item x="274"/>
        <item x="10"/>
        <item x="155"/>
        <item x="298"/>
        <item x="305"/>
        <item x="348"/>
        <item x="113"/>
        <item x="100"/>
        <item x="109"/>
        <item x="278"/>
        <item x="405"/>
        <item x="423"/>
        <item x="116"/>
        <item x="344"/>
        <item x="411"/>
        <item x="343"/>
        <item x="133"/>
        <item x="275"/>
        <item x="354"/>
        <item x="430"/>
        <item x="131"/>
        <item x="89"/>
        <item x="110"/>
        <item x="372"/>
        <item x="43"/>
        <item x="150"/>
        <item x="395"/>
        <item x="241"/>
        <item x="269"/>
        <item x="12"/>
        <item x="262"/>
        <item x="249"/>
        <item x="136"/>
        <item x="156"/>
        <item x="82"/>
        <item x="394"/>
        <item x="210"/>
        <item x="107"/>
        <item x="52"/>
        <item x="347"/>
        <item x="90"/>
        <item x="111"/>
        <item x="123"/>
        <item x="220"/>
        <item x="48"/>
        <item x="315"/>
        <item x="304"/>
        <item x="181"/>
        <item x="436"/>
        <item x="6"/>
        <item x="115"/>
        <item x="167"/>
        <item x="86"/>
        <item x="127"/>
        <item x="94"/>
        <item x="27"/>
        <item x="237"/>
        <item x="459"/>
        <item x="2"/>
        <item x="28"/>
        <item x="334"/>
        <item x="378"/>
        <item x="302"/>
        <item x="296"/>
        <item x="283"/>
        <item x="204"/>
        <item x="105"/>
        <item x="50"/>
        <item x="419"/>
        <item x="438"/>
        <item x="225"/>
        <item x="162"/>
        <item x="175"/>
        <item x="203"/>
        <item x="146"/>
        <item x="140"/>
        <item x="130"/>
        <item x="273"/>
        <item x="280"/>
        <item x="336"/>
        <item x="357"/>
        <item x="247"/>
        <item x="79"/>
        <item x="391"/>
        <item x="295"/>
        <item x="154"/>
        <item x="95"/>
        <item x="14"/>
        <item x="121"/>
        <item x="380"/>
        <item x="144"/>
        <item x="211"/>
        <item x="78"/>
        <item x="346"/>
        <item x="223"/>
        <item x="98"/>
        <item x="454"/>
        <item x="364"/>
        <item x="29"/>
        <item x="61"/>
        <item x="276"/>
        <item x="359"/>
        <item x="313"/>
        <item x="180"/>
        <item x="132"/>
        <item x="416"/>
        <item x="437"/>
        <item x="58"/>
        <item x="173"/>
        <item x="363"/>
        <item x="297"/>
        <item x="243"/>
        <item x="448"/>
        <item x="425"/>
        <item x="64"/>
        <item x="19"/>
        <item x="139"/>
        <item x="444"/>
        <item x="60"/>
        <item x="306"/>
        <item x="307"/>
        <item x="303"/>
        <item x="323"/>
        <item x="314"/>
        <item x="112"/>
        <item x="11"/>
        <item x="339"/>
        <item x="338"/>
        <item x="266"/>
        <item x="49"/>
        <item x="168"/>
        <item x="251"/>
        <item x="327"/>
        <item x="143"/>
        <item x="285"/>
        <item x="44"/>
        <item x="335"/>
        <item x="463"/>
        <item x="396"/>
        <item x="329"/>
        <item x="171"/>
        <item x="231"/>
        <item x="352"/>
        <item x="260"/>
        <item x="317"/>
        <item x="282"/>
        <item x="118"/>
        <item x="333"/>
        <item x="267"/>
        <item x="331"/>
        <item x="62"/>
        <item x="244"/>
        <item x="135"/>
        <item x="403"/>
        <item x="159"/>
        <item x="439"/>
        <item x="1"/>
        <item x="320"/>
        <item x="432"/>
        <item x="281"/>
        <item x="441"/>
        <item x="342"/>
        <item x="83"/>
        <item x="370"/>
        <item x="322"/>
        <item x="293"/>
        <item x="240"/>
        <item x="63"/>
        <item x="371"/>
        <item x="413"/>
        <item x="250"/>
        <item x="326"/>
        <item x="460"/>
        <item x="198"/>
        <item x="427"/>
        <item x="376"/>
        <item x="227"/>
        <item x="0"/>
        <item x="265"/>
        <item x="402"/>
        <item x="345"/>
        <item x="254"/>
        <item x="7"/>
        <item x="158"/>
        <item x="407"/>
        <item x="361"/>
        <item x="446"/>
        <item x="125"/>
        <item x="464"/>
        <item x="129"/>
        <item x="270"/>
        <item x="393"/>
        <item x="148"/>
        <item x="256"/>
        <item x="128"/>
        <item x="426"/>
        <item x="179"/>
        <item x="420"/>
        <item x="261"/>
        <item x="169"/>
        <item x="93"/>
        <item x="328"/>
        <item x="375"/>
        <item x="85"/>
        <item x="246"/>
        <item x="292"/>
        <item x="404"/>
        <item x="96"/>
        <item x="399"/>
        <item x="301"/>
        <item x="351"/>
        <item x="321"/>
        <item x="324"/>
        <item x="71"/>
        <item x="32"/>
        <item x="457"/>
        <item x="151"/>
        <item x="455"/>
        <item x="57"/>
        <item x="47"/>
        <item x="384"/>
        <item x="192"/>
        <item x="429"/>
        <item x="147"/>
        <item x="226"/>
        <item x="202"/>
        <item x="286"/>
        <item x="54"/>
        <item x="412"/>
        <item x="42"/>
        <item x="330"/>
        <item x="414"/>
        <item x="194"/>
        <item x="252"/>
        <item x="207"/>
        <item x="289"/>
        <item x="299"/>
        <item x="213"/>
        <item x="197"/>
        <item x="68"/>
        <item x="230"/>
        <item x="387"/>
        <item x="263"/>
        <item x="196"/>
        <item x="38"/>
        <item x="232"/>
        <item x="53"/>
        <item x="421"/>
        <item x="141"/>
        <item x="398"/>
        <item x="417"/>
        <item x="397"/>
        <item x="440"/>
        <item x="449"/>
        <item x="88"/>
        <item x="350"/>
        <item x="229"/>
        <item x="277"/>
        <item x="390"/>
        <item x="16"/>
        <item x="451"/>
        <item x="69"/>
        <item x="102"/>
        <item x="452"/>
        <item x="424"/>
        <item x="340"/>
        <item x="76"/>
        <item x="316"/>
        <item x="453"/>
        <item x="3"/>
        <item x="92"/>
        <item x="228"/>
        <item x="195"/>
        <item x="55"/>
        <item x="355"/>
        <item x="72"/>
        <item x="462"/>
        <item x="104"/>
        <item x="428"/>
        <item x="22"/>
        <item x="271"/>
        <item x="199"/>
        <item x="165"/>
        <item x="332"/>
        <item x="215"/>
        <item x="365"/>
        <item x="114"/>
        <item x="120"/>
        <item x="300"/>
        <item x="190"/>
        <item x="103"/>
        <item x="56"/>
        <item x="435"/>
        <item x="160"/>
        <item x="205"/>
        <item x="389"/>
        <item x="9"/>
        <item x="383"/>
        <item x="242"/>
        <item x="138"/>
        <item x="39"/>
        <item x="309"/>
        <item x="183"/>
        <item x="443"/>
        <item x="431"/>
        <item x="178"/>
        <item x="433"/>
        <item x="442"/>
        <item x="216"/>
        <item x="185"/>
        <item x="106"/>
        <item x="224"/>
        <item x="4"/>
        <item x="465"/>
        <item x="87"/>
        <item x="374"/>
        <item x="200"/>
        <item x="174"/>
        <item x="191"/>
        <item x="410"/>
        <item x="101"/>
        <item x="161"/>
        <item x="222"/>
        <item x="46"/>
        <item x="217"/>
        <item x="157"/>
        <item x="312"/>
        <item x="84"/>
        <item x="234"/>
        <item x="122"/>
        <item x="373"/>
        <item x="325"/>
        <item x="233"/>
        <item x="369"/>
        <item x="5"/>
        <item x="341"/>
        <item x="221"/>
        <item x="137"/>
        <item x="30"/>
        <item x="401"/>
        <item x="193"/>
        <item x="187"/>
        <item x="418"/>
        <item x="257"/>
        <item x="253"/>
        <item x="353"/>
        <item x="15"/>
        <item x="218"/>
        <item x="70"/>
        <item x="337"/>
        <item x="310"/>
        <item x="33"/>
        <item x="13"/>
        <item x="134"/>
        <item x="366"/>
        <item x="45"/>
        <item x="214"/>
        <item x="176"/>
        <item x="212"/>
        <item x="382"/>
        <item x="291"/>
        <item x="172"/>
        <item x="31"/>
        <item x="201"/>
        <item x="91"/>
        <item x="170"/>
        <item x="41"/>
        <item x="182"/>
        <item x="219"/>
        <item x="81"/>
        <item x="177"/>
        <item x="145"/>
        <item x="126"/>
        <item x="166"/>
        <item x="408"/>
        <item x="117"/>
        <item x="74"/>
        <item x="34"/>
        <item x="259"/>
        <item x="188"/>
        <item x="189"/>
        <item x="385"/>
        <item x="318"/>
        <item x="272"/>
        <item x="319"/>
        <item x="239"/>
        <item x="164"/>
        <item x="450"/>
        <item x="379"/>
        <item x="20"/>
        <item x="279"/>
        <item x="152"/>
        <item x="142"/>
        <item x="290"/>
        <item x="386"/>
        <item x="400"/>
        <item x="368"/>
        <item t="default"/>
      </items>
    </pivotField>
    <pivotField numFmtId="10" showAll="0"/>
    <pivotField showAll="0"/>
    <pivotField numFmtId="10" showAll="0"/>
    <pivotField numFmtId="164" showAll="0"/>
    <pivotField showAll="0"/>
    <pivotField axis="axisRow" showAll="0">
      <items count="8">
        <item x="4"/>
        <item x="2"/>
        <item x="5"/>
        <item x="1"/>
        <item x="0"/>
        <item x="6"/>
        <item x="3"/>
        <item t="default"/>
      </items>
    </pivotField>
    <pivotField showAll="0"/>
    <pivotField showAll="0"/>
    <pivotField showAll="0"/>
    <pivotField showAll="0"/>
    <pivotField showAll="0"/>
  </pivotFields>
  <rowFields count="1">
    <field x="18"/>
  </rowFields>
  <rowItems count="8">
    <i>
      <x/>
    </i>
    <i>
      <x v="1"/>
    </i>
    <i>
      <x v="2"/>
    </i>
    <i>
      <x v="3"/>
    </i>
    <i>
      <x v="4"/>
    </i>
    <i>
      <x v="5"/>
    </i>
    <i>
      <x v="6"/>
    </i>
    <i t="grand">
      <x/>
    </i>
  </rowItems>
  <colFields count="1">
    <field x="-2"/>
  </colFields>
  <colItems count="2">
    <i>
      <x/>
    </i>
    <i i="1">
      <x v="1"/>
    </i>
  </colItems>
  <dataFields count="2">
    <dataField name="Sum of Gross Profit" fld="7" baseField="0" baseItem="0"/>
    <dataField name="Sum of Net Earnings" fld="12" baseField="0" baseItem="0"/>
  </dataFields>
  <formats count="1">
    <format dxfId="5">
      <pivotArea outline="0" collapsedLevelsAreSubtotals="1" fieldPosition="0"/>
    </format>
  </formats>
  <chartFormats count="4">
    <chartFormat chart="26" format="0" series="1">
      <pivotArea type="data" outline="0" fieldPosition="0">
        <references count="1">
          <reference field="4294967294" count="1" selected="0">
            <x v="0"/>
          </reference>
        </references>
      </pivotArea>
    </chartFormat>
    <chartFormat chart="26" format="1" series="1">
      <pivotArea type="data" outline="0" fieldPosition="0">
        <references count="1">
          <reference field="4294967294" count="1" selected="0">
            <x v="1"/>
          </reference>
        </references>
      </pivotArea>
    </chartFormat>
    <chartFormat chart="28" format="4" series="1">
      <pivotArea type="data" outline="0" fieldPosition="0">
        <references count="1">
          <reference field="4294967294" count="1" selected="0">
            <x v="0"/>
          </reference>
        </references>
      </pivotArea>
    </chartFormat>
    <chartFormat chart="28"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7EC475B0-78A9-4C9F-9A3D-765763F71E85}" name="PivotTable8"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1:D9" firstHeaderRow="0" firstDataRow="1" firstDataCol="1"/>
  <pivotFields count="24">
    <pivotField showAll="0"/>
    <pivotField showAll="0"/>
    <pivotField showAll="0"/>
    <pivotField showAll="0"/>
    <pivotField dataField="1" numFmtId="165" showAll="0"/>
    <pivotField numFmtId="44" showAll="0"/>
    <pivotField showAll="0"/>
    <pivotField dataField="1" showAll="0"/>
    <pivotField numFmtId="44" showAll="0"/>
    <pivotField numFmtId="44" showAll="0"/>
    <pivotField numFmtId="10" showAll="0"/>
    <pivotField showAll="0"/>
    <pivotField dataField="1" numFmtId="44" showAll="0"/>
    <pivotField numFmtId="10" showAll="0"/>
    <pivotField showAll="0"/>
    <pivotField numFmtId="10" showAll="0"/>
    <pivotField numFmtId="164" showAll="0"/>
    <pivotField showAll="0"/>
    <pivotField axis="axisRow" showAll="0" sortType="descending">
      <items count="8">
        <item x="4"/>
        <item x="2"/>
        <item x="5"/>
        <item x="1"/>
        <item x="0"/>
        <item x="6"/>
        <item x="3"/>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s>
  <rowFields count="1">
    <field x="18"/>
  </rowFields>
  <rowItems count="8">
    <i>
      <x v="6"/>
    </i>
    <i>
      <x/>
    </i>
    <i>
      <x v="2"/>
    </i>
    <i>
      <x v="1"/>
    </i>
    <i>
      <x v="4"/>
    </i>
    <i>
      <x v="5"/>
    </i>
    <i>
      <x v="3"/>
    </i>
    <i t="grand">
      <x/>
    </i>
  </rowItems>
  <colFields count="1">
    <field x="-2"/>
  </colFields>
  <colItems count="3">
    <i>
      <x/>
    </i>
    <i i="1">
      <x v="1"/>
    </i>
    <i i="2">
      <x v="2"/>
    </i>
  </colItems>
  <dataFields count="3">
    <dataField name="Sum of Sales Percent" fld="4" baseField="0" baseItem="0" numFmtId="10"/>
    <dataField name="Sum of Gross Profit" fld="7" baseField="0" baseItem="0" numFmtId="169"/>
    <dataField name="Sum of Net Earnings" fld="12" baseField="0" baseItem="0" numFmtId="169"/>
  </dataFields>
  <formats count="3">
    <format dxfId="8">
      <pivotArea outline="0" collapsedLevelsAreSubtotals="1" fieldPosition="0"/>
    </format>
    <format dxfId="7">
      <pivotArea outline="0" collapsedLevelsAreSubtotals="1" fieldPosition="0">
        <references count="1">
          <reference field="4294967294" count="1" selected="0">
            <x v="1"/>
          </reference>
        </references>
      </pivotArea>
    </format>
    <format dxfId="6">
      <pivotArea outline="0" collapsedLevelsAreSubtotals="1" fieldPosition="0">
        <references count="1">
          <reference field="4294967294" count="1" selected="0">
            <x v="2"/>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ategory" xr10:uid="{F59E1EB4-262F-49CB-8F81-3F6A6025F3D3}" sourceName="Category">
  <pivotTables>
    <pivotTable tabId="4" name="PivotTable3"/>
    <pivotTable tabId="2" name="PivotTable1"/>
  </pivotTables>
  <data>
    <tabular pivotCacheId="1833270429">
      <items count="7">
        <i x="4" s="1"/>
        <i x="2" s="1"/>
        <i x="5" s="1"/>
        <i x="1" s="1"/>
        <i x="0" s="1"/>
        <i x="6" s="1"/>
        <i x="3"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ategory" xr10:uid="{E0987272-E098-4E46-BC97-728C3B81D150}" cache="Slicer_Category" caption="Category" style="Slicer Style 1" rowHeight="257175"/>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1.bin"/><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2.xm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ivotTable" Target="../pivotTables/pivotTable4.xml"/><Relationship Id="rId1"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7.xml.rels><?xml version="1.0" encoding="UTF-8" standalone="yes"?>
<Relationships xmlns="http://schemas.openxmlformats.org/package/2006/relationships"><Relationship Id="rId3" Type="http://schemas.openxmlformats.org/officeDocument/2006/relationships/pivotTable" Target="../pivotTables/pivotTable7.xml"/><Relationship Id="rId2" Type="http://schemas.openxmlformats.org/officeDocument/2006/relationships/pivotTable" Target="../pivotTables/pivotTable6.xml"/><Relationship Id="rId1" Type="http://schemas.openxmlformats.org/officeDocument/2006/relationships/pivotTable" Target="../pivotTables/pivotTable5.xml"/><Relationship Id="rId4" Type="http://schemas.openxmlformats.org/officeDocument/2006/relationships/drawing" Target="../drawings/drawing10.xml"/></Relationships>
</file>

<file path=xl/worksheets/_rels/sheet8.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B5352A-65E8-5648-85BF-76F3F67AADA8}">
  <dimension ref="A1:BD2400"/>
  <sheetViews>
    <sheetView topLeftCell="C1" zoomScale="80" zoomScaleNormal="80" workbookViewId="0"/>
  </sheetViews>
  <sheetFormatPr defaultColWidth="10.875" defaultRowHeight="15.75" x14ac:dyDescent="0.25"/>
  <cols>
    <col min="1" max="1" width="19" style="2" hidden="1" customWidth="1"/>
    <col min="2" max="2" width="15" style="2" hidden="1" customWidth="1"/>
    <col min="3" max="3" width="16.625" style="3" customWidth="1"/>
    <col min="4" max="4" width="38.5" style="2" customWidth="1"/>
    <col min="5" max="5" width="22.125" style="2" customWidth="1"/>
    <col min="6" max="6" width="29" style="2" customWidth="1"/>
    <col min="7" max="7" width="16.625" style="2" customWidth="1"/>
    <col min="8" max="8" width="17.375" style="12" customWidth="1"/>
    <col min="9" max="9" width="16.125" style="7" customWidth="1"/>
    <col min="10" max="10" width="10.625" style="7" customWidth="1"/>
    <col min="11" max="11" width="13" style="7" customWidth="1"/>
    <col min="12" max="12" width="11.125" style="12" customWidth="1"/>
    <col min="13" max="13" width="17.375" style="8" customWidth="1"/>
    <col min="14" max="14" width="26.875" style="8" customWidth="1"/>
    <col min="15" max="15" width="15.875" style="7" customWidth="1"/>
    <col min="16" max="16" width="17.375" style="8" customWidth="1"/>
    <col min="17" max="17" width="22.625" style="8" customWidth="1"/>
    <col min="18" max="18" width="17.625" style="8" customWidth="1"/>
    <col min="19" max="19" width="23" style="9" customWidth="1"/>
    <col min="20" max="20" width="17" style="2" customWidth="1"/>
    <col min="21" max="21" width="28" style="2" customWidth="1"/>
    <col min="22" max="22" width="15.125" style="2" customWidth="1"/>
    <col min="23" max="23" width="17" style="2" customWidth="1"/>
    <col min="24" max="24" width="21.5" style="2" customWidth="1"/>
    <col min="25" max="25" width="24.5" style="2" customWidth="1"/>
    <col min="26" max="26" width="13.875" style="2" customWidth="1"/>
    <col min="27" max="27" width="24.875" style="2" customWidth="1"/>
    <col min="28" max="28" width="28.625" style="2" customWidth="1"/>
    <col min="29" max="29" width="30.625" style="2" customWidth="1"/>
    <col min="30" max="30" width="31.625" style="2" customWidth="1"/>
    <col min="31" max="31" width="21.5" style="2" customWidth="1"/>
    <col min="32" max="32" width="25.125" style="2" customWidth="1"/>
    <col min="33" max="33" width="23.875" style="2" customWidth="1"/>
    <col min="34" max="34" width="27.625" style="7" customWidth="1"/>
    <col min="35" max="37" width="35.125" style="7" customWidth="1"/>
    <col min="38" max="38" width="40.375" style="2" customWidth="1"/>
    <col min="39" max="39" width="23.375" style="23" customWidth="1"/>
    <col min="40" max="40" width="23.375" style="2" customWidth="1"/>
    <col min="41" max="41" width="22.875" style="2" customWidth="1"/>
    <col min="42" max="43" width="17.125" style="2" customWidth="1"/>
    <col min="44" max="44" width="18.375" style="2" customWidth="1"/>
    <col min="45" max="46" width="25.125" style="2" customWidth="1"/>
    <col min="47" max="47" width="16.375" style="2" customWidth="1"/>
    <col min="48" max="50" width="18.125" style="2" customWidth="1"/>
    <col min="51" max="51" width="23.5" style="2" customWidth="1"/>
    <col min="52" max="52" width="21.125" style="2" customWidth="1"/>
    <col min="53" max="54" width="17.125" style="2" customWidth="1"/>
    <col min="55" max="55" width="25.125" style="2" customWidth="1"/>
    <col min="56" max="56" width="18.125" style="2" customWidth="1"/>
    <col min="57" max="57" width="23.5" style="2" customWidth="1"/>
    <col min="58" max="16384" width="10.875" style="2"/>
  </cols>
  <sheetData>
    <row r="1" spans="1:56" x14ac:dyDescent="0.25">
      <c r="A1" s="1" t="s">
        <v>0</v>
      </c>
      <c r="B1" s="1" t="s">
        <v>1</v>
      </c>
      <c r="C1" s="1" t="s">
        <v>2</v>
      </c>
      <c r="D1" s="1" t="s">
        <v>3</v>
      </c>
      <c r="E1" s="1" t="s">
        <v>4</v>
      </c>
      <c r="F1" s="1" t="s">
        <v>5</v>
      </c>
      <c r="G1" s="1" t="s">
        <v>6083</v>
      </c>
      <c r="H1" s="11" t="s">
        <v>6</v>
      </c>
      <c r="I1" s="4" t="s">
        <v>6103</v>
      </c>
      <c r="J1" s="4" t="s">
        <v>6098</v>
      </c>
      <c r="K1" s="4" t="s">
        <v>6102</v>
      </c>
      <c r="L1" s="11" t="s">
        <v>6097</v>
      </c>
      <c r="M1" s="5" t="s">
        <v>7</v>
      </c>
      <c r="N1" s="5" t="s">
        <v>6099</v>
      </c>
      <c r="O1" s="4" t="s">
        <v>6095</v>
      </c>
      <c r="P1" s="5" t="s">
        <v>7</v>
      </c>
      <c r="Q1" s="5" t="s">
        <v>6082</v>
      </c>
      <c r="R1" s="5" t="s">
        <v>6080</v>
      </c>
      <c r="S1" s="6" t="s">
        <v>6081</v>
      </c>
      <c r="T1" s="1" t="s">
        <v>8</v>
      </c>
      <c r="U1" s="1" t="s">
        <v>9</v>
      </c>
      <c r="V1" s="1" t="s">
        <v>6100</v>
      </c>
      <c r="W1" s="1" t="s">
        <v>10</v>
      </c>
      <c r="X1" s="1" t="s">
        <v>11</v>
      </c>
      <c r="Y1" s="1" t="s">
        <v>12</v>
      </c>
      <c r="Z1" s="1" t="s">
        <v>6077</v>
      </c>
      <c r="AA1" s="16" t="s">
        <v>6088</v>
      </c>
      <c r="AB1" s="16" t="s">
        <v>6089</v>
      </c>
      <c r="AC1" s="16" t="s">
        <v>6090</v>
      </c>
      <c r="AD1" s="16" t="s">
        <v>6091</v>
      </c>
      <c r="AE1" s="16" t="s">
        <v>6092</v>
      </c>
      <c r="AF1" s="16" t="s">
        <v>6093</v>
      </c>
      <c r="AG1" s="16" t="s">
        <v>6094</v>
      </c>
      <c r="AH1" s="13" t="s">
        <v>6109</v>
      </c>
      <c r="AI1" s="13" t="s">
        <v>6110</v>
      </c>
      <c r="AJ1" s="13" t="s">
        <v>6118</v>
      </c>
      <c r="AK1" s="14" t="s">
        <v>6116</v>
      </c>
      <c r="AL1" s="14" t="s">
        <v>6117</v>
      </c>
      <c r="AM1" s="19" t="s">
        <v>6125</v>
      </c>
      <c r="AN1" s="19" t="s">
        <v>6135</v>
      </c>
      <c r="AO1" s="19" t="s">
        <v>6127</v>
      </c>
      <c r="AP1" s="19" t="s">
        <v>6131</v>
      </c>
      <c r="AQ1" s="19" t="s">
        <v>6136</v>
      </c>
      <c r="AR1" s="19" t="s">
        <v>6128</v>
      </c>
      <c r="AS1" s="19" t="s">
        <v>6132</v>
      </c>
      <c r="AT1" s="19" t="s">
        <v>6137</v>
      </c>
      <c r="AU1" s="19" t="s">
        <v>6129</v>
      </c>
      <c r="AV1" s="19" t="s">
        <v>6133</v>
      </c>
      <c r="AW1" s="19" t="s">
        <v>6138</v>
      </c>
      <c r="AX1" s="19" t="s">
        <v>6130</v>
      </c>
      <c r="AY1" s="19" t="s">
        <v>6134</v>
      </c>
      <c r="AZ1" s="25" t="s">
        <v>6145</v>
      </c>
      <c r="BA1" s="25" t="s">
        <v>6140</v>
      </c>
      <c r="BB1" s="25" t="s">
        <v>6141</v>
      </c>
      <c r="BC1" s="25" t="s">
        <v>6142</v>
      </c>
      <c r="BD1" s="25" t="s">
        <v>6143</v>
      </c>
    </row>
    <row r="2" spans="1:56" x14ac:dyDescent="0.25">
      <c r="A2" s="2" t="s">
        <v>6096</v>
      </c>
      <c r="B2" s="2">
        <v>202280001</v>
      </c>
      <c r="C2" s="3">
        <v>44774</v>
      </c>
      <c r="D2" s="2" t="s">
        <v>13</v>
      </c>
      <c r="E2" s="2" t="s">
        <v>14</v>
      </c>
      <c r="F2" s="2" t="s">
        <v>6108</v>
      </c>
      <c r="G2" s="10">
        <f t="shared" ref="G2:G33" si="0">H2/SUM($H$2:$H$2400)</f>
        <v>1.1329719047213228E-4</v>
      </c>
      <c r="H2" s="7">
        <v>25</v>
      </c>
      <c r="I2" s="7">
        <v>5</v>
      </c>
      <c r="J2" s="7">
        <v>20</v>
      </c>
      <c r="K2" s="7">
        <f t="shared" ref="K2:K67" si="1">J2*0.4</f>
        <v>8</v>
      </c>
      <c r="L2" s="12">
        <f>J2-K2</f>
        <v>12</v>
      </c>
      <c r="M2" s="8">
        <f>J2/H2</f>
        <v>0.8</v>
      </c>
      <c r="N2" s="8">
        <f>L2/I2</f>
        <v>2.4</v>
      </c>
      <c r="O2" s="7">
        <f t="shared" ref="O2:O65" si="2">J2-K2</f>
        <v>12</v>
      </c>
      <c r="P2" s="8">
        <v>0.8</v>
      </c>
      <c r="Q2" s="8">
        <f t="shared" ref="Q2:Q65" si="3">I2/J2</f>
        <v>0.25</v>
      </c>
      <c r="R2" s="8">
        <f t="shared" ref="R2:R65" si="4">I2/H2</f>
        <v>0.2</v>
      </c>
      <c r="S2" s="9">
        <f t="shared" ref="S2:S65" si="5">J2/SUM($J$2:$J$2400)</f>
        <v>3.1874811169136296E-4</v>
      </c>
      <c r="T2" s="2" t="s">
        <v>6151</v>
      </c>
      <c r="U2" s="2" t="s">
        <v>15</v>
      </c>
      <c r="V2" s="2" t="s">
        <v>6101</v>
      </c>
      <c r="W2" s="2" t="s">
        <v>16</v>
      </c>
      <c r="X2" s="2">
        <v>68</v>
      </c>
      <c r="Y2" s="2">
        <v>77</v>
      </c>
      <c r="Z2" s="2">
        <f t="shared" ref="Z2:Z9" si="6">Y2-X2</f>
        <v>9</v>
      </c>
      <c r="AA2" s="17">
        <v>0.35310000000000002</v>
      </c>
      <c r="AB2" s="18">
        <v>0.24440000000000001</v>
      </c>
      <c r="AC2" s="18">
        <v>7.6399999999999996E-2</v>
      </c>
      <c r="AD2" s="18">
        <v>5.9499999999999997E-2</v>
      </c>
      <c r="AE2" s="18">
        <v>0.10299999999999999</v>
      </c>
      <c r="AF2" s="18">
        <v>-0.6845</v>
      </c>
      <c r="AG2" s="18">
        <f>25.83%</f>
        <v>0.25829999999999997</v>
      </c>
      <c r="AH2" s="13">
        <f>25000+150*20*4</f>
        <v>37000</v>
      </c>
      <c r="AI2" s="21" t="s">
        <v>6104</v>
      </c>
      <c r="AJ2" s="14">
        <v>1</v>
      </c>
      <c r="AK2" s="15">
        <v>257658.60499999998</v>
      </c>
      <c r="AL2" s="14" t="s">
        <v>6115</v>
      </c>
      <c r="AM2" s="20" t="s">
        <v>30</v>
      </c>
      <c r="AN2" s="22">
        <f>AP2/AO2</f>
        <v>1.1000000000000001</v>
      </c>
      <c r="AO2" s="19">
        <v>20</v>
      </c>
      <c r="AP2" s="19">
        <v>22</v>
      </c>
      <c r="AQ2" s="22">
        <f>AS2/AR2</f>
        <v>1.45</v>
      </c>
      <c r="AR2" s="19">
        <v>20</v>
      </c>
      <c r="AS2" s="19">
        <v>29</v>
      </c>
      <c r="AT2" s="22">
        <f>AV2/AU2</f>
        <v>1.55</v>
      </c>
      <c r="AU2" s="19">
        <v>20</v>
      </c>
      <c r="AV2" s="19">
        <v>31</v>
      </c>
      <c r="AW2" s="22">
        <f>AY2/AX2</f>
        <v>1.5</v>
      </c>
      <c r="AX2" s="19">
        <v>20</v>
      </c>
      <c r="AY2" s="19">
        <v>30</v>
      </c>
      <c r="AZ2" s="25" t="s">
        <v>6144</v>
      </c>
      <c r="BA2" s="26">
        <f>3/9</f>
        <v>0.33333333333333331</v>
      </c>
      <c r="BB2" s="26">
        <f>7/9</f>
        <v>0.77777777777777779</v>
      </c>
      <c r="BC2" s="26">
        <f>1/9</f>
        <v>0.1111111111111111</v>
      </c>
      <c r="BD2" s="26" t="s">
        <v>6149</v>
      </c>
    </row>
    <row r="3" spans="1:56" x14ac:dyDescent="0.25">
      <c r="A3" s="2" t="s">
        <v>1289</v>
      </c>
      <c r="B3" s="2">
        <v>202280002</v>
      </c>
      <c r="C3" s="3">
        <v>44774</v>
      </c>
      <c r="D3" s="2" t="s">
        <v>17</v>
      </c>
      <c r="E3" s="2" t="s">
        <v>14</v>
      </c>
      <c r="F3" s="2" t="s">
        <v>1290</v>
      </c>
      <c r="G3" s="10">
        <f t="shared" si="0"/>
        <v>9.0637752377705825E-5</v>
      </c>
      <c r="H3" s="7">
        <v>20</v>
      </c>
      <c r="I3" s="7">
        <v>2</v>
      </c>
      <c r="J3" s="7">
        <v>18</v>
      </c>
      <c r="K3" s="7">
        <f t="shared" si="1"/>
        <v>7.2</v>
      </c>
      <c r="L3" s="12">
        <f t="shared" ref="L3:L66" si="7">J3-K3</f>
        <v>10.8</v>
      </c>
      <c r="M3" s="8">
        <v>0.9</v>
      </c>
      <c r="N3" s="8">
        <f t="shared" ref="N3:N66" si="8">L3/I3</f>
        <v>5.4</v>
      </c>
      <c r="O3" s="7">
        <f t="shared" si="2"/>
        <v>10.8</v>
      </c>
      <c r="P3" s="8">
        <v>0.9</v>
      </c>
      <c r="Q3" s="8">
        <f t="shared" si="3"/>
        <v>0.1111111111111111</v>
      </c>
      <c r="R3" s="8">
        <f t="shared" si="4"/>
        <v>0.1</v>
      </c>
      <c r="S3" s="9">
        <f t="shared" si="5"/>
        <v>2.8687330052222667E-4</v>
      </c>
      <c r="T3" s="2" t="s">
        <v>6151</v>
      </c>
      <c r="U3" s="2" t="s">
        <v>15</v>
      </c>
      <c r="V3" s="2" t="s">
        <v>6101</v>
      </c>
      <c r="W3" s="2" t="s">
        <v>16</v>
      </c>
      <c r="X3" s="2">
        <v>68</v>
      </c>
      <c r="Y3" s="2">
        <v>77</v>
      </c>
      <c r="Z3" s="2">
        <f t="shared" si="6"/>
        <v>9</v>
      </c>
      <c r="AH3" s="13">
        <v>-12500</v>
      </c>
      <c r="AI3" s="21" t="s">
        <v>6111</v>
      </c>
      <c r="AJ3" s="14">
        <v>2</v>
      </c>
      <c r="AK3" s="15">
        <v>232464.02189999999</v>
      </c>
      <c r="AL3" s="14" t="s">
        <v>6120</v>
      </c>
      <c r="AM3" s="20" t="s">
        <v>33</v>
      </c>
      <c r="AN3" s="22">
        <f t="shared" ref="AN3:AN10" si="9">AP3/AO3</f>
        <v>1</v>
      </c>
      <c r="AO3" s="19">
        <v>15</v>
      </c>
      <c r="AP3" s="19">
        <v>15</v>
      </c>
      <c r="AQ3" s="22">
        <f t="shared" ref="AQ3:AQ10" si="10">AS3/AR3</f>
        <v>2.3333333333333335</v>
      </c>
      <c r="AR3" s="19">
        <v>15</v>
      </c>
      <c r="AS3" s="19">
        <v>35</v>
      </c>
      <c r="AT3" s="22">
        <f t="shared" ref="AT3:AT10" si="11">AV3/AU3</f>
        <v>2.5499999999999998</v>
      </c>
      <c r="AU3" s="19">
        <v>20</v>
      </c>
      <c r="AV3" s="19">
        <v>51</v>
      </c>
      <c r="AW3" s="22">
        <f t="shared" ref="AW3:AW10" si="12">AY3/AX3</f>
        <v>2.4</v>
      </c>
      <c r="AX3" s="19">
        <v>20</v>
      </c>
      <c r="AY3" s="19">
        <v>48</v>
      </c>
      <c r="AZ3" s="25" t="s">
        <v>6146</v>
      </c>
      <c r="BA3" s="26">
        <f>2/9</f>
        <v>0.22222222222222221</v>
      </c>
      <c r="BB3" s="26">
        <f>2/9</f>
        <v>0.22222222222222221</v>
      </c>
      <c r="BC3" s="26">
        <f>8/9</f>
        <v>0.88888888888888884</v>
      </c>
      <c r="BD3" s="26">
        <f>5/9</f>
        <v>0.55555555555555558</v>
      </c>
    </row>
    <row r="4" spans="1:56" x14ac:dyDescent="0.25">
      <c r="A4" s="2" t="s">
        <v>1291</v>
      </c>
      <c r="B4" s="2">
        <v>202280003</v>
      </c>
      <c r="C4" s="3">
        <v>44774</v>
      </c>
      <c r="D4" s="2" t="s">
        <v>18</v>
      </c>
      <c r="E4" s="2" t="s">
        <v>14</v>
      </c>
      <c r="F4" s="2" t="s">
        <v>1292</v>
      </c>
      <c r="G4" s="10">
        <f t="shared" si="0"/>
        <v>6.7978314283279379E-5</v>
      </c>
      <c r="H4" s="7">
        <v>15</v>
      </c>
      <c r="I4" s="7">
        <v>6</v>
      </c>
      <c r="J4" s="7">
        <v>9</v>
      </c>
      <c r="K4" s="7">
        <f t="shared" si="1"/>
        <v>3.6</v>
      </c>
      <c r="L4" s="12">
        <f t="shared" si="7"/>
        <v>5.4</v>
      </c>
      <c r="M4" s="8">
        <v>0.6</v>
      </c>
      <c r="N4" s="8">
        <f t="shared" si="8"/>
        <v>0.9</v>
      </c>
      <c r="O4" s="7">
        <f t="shared" si="2"/>
        <v>5.4</v>
      </c>
      <c r="P4" s="8">
        <v>0.6</v>
      </c>
      <c r="Q4" s="8">
        <f t="shared" si="3"/>
        <v>0.66666666666666663</v>
      </c>
      <c r="R4" s="8">
        <f t="shared" si="4"/>
        <v>0.4</v>
      </c>
      <c r="S4" s="9">
        <f t="shared" si="5"/>
        <v>1.4343665026111333E-4</v>
      </c>
      <c r="T4" s="2" t="s">
        <v>19</v>
      </c>
      <c r="U4" s="2" t="s">
        <v>15</v>
      </c>
      <c r="V4" s="2" t="s">
        <v>6101</v>
      </c>
      <c r="W4" s="2" t="s">
        <v>16</v>
      </c>
      <c r="X4" s="2">
        <v>68</v>
      </c>
      <c r="Y4" s="2">
        <v>77</v>
      </c>
      <c r="Z4" s="2">
        <f t="shared" si="6"/>
        <v>9</v>
      </c>
      <c r="AH4" s="13">
        <v>220658.60499999998</v>
      </c>
      <c r="AI4" s="21" t="s">
        <v>6112</v>
      </c>
      <c r="AJ4" s="14">
        <v>3</v>
      </c>
      <c r="AK4" s="15">
        <v>74791.874649999983</v>
      </c>
      <c r="AL4" s="14" t="s">
        <v>6121</v>
      </c>
      <c r="AM4" s="20" t="s">
        <v>6126</v>
      </c>
      <c r="AN4" s="22">
        <f t="shared" si="9"/>
        <v>1</v>
      </c>
      <c r="AO4" s="19">
        <v>10</v>
      </c>
      <c r="AP4" s="19">
        <v>10</v>
      </c>
      <c r="AQ4" s="22">
        <f t="shared" si="10"/>
        <v>1.3333333333333333</v>
      </c>
      <c r="AR4" s="19">
        <v>15</v>
      </c>
      <c r="AS4" s="19">
        <v>20</v>
      </c>
      <c r="AT4" s="22">
        <f t="shared" si="11"/>
        <v>1</v>
      </c>
      <c r="AU4" s="19">
        <v>15</v>
      </c>
      <c r="AV4" s="19">
        <v>15</v>
      </c>
      <c r="AW4" s="22">
        <f t="shared" si="12"/>
        <v>0.8</v>
      </c>
      <c r="AX4" s="19">
        <v>15</v>
      </c>
      <c r="AY4" s="19">
        <v>12</v>
      </c>
      <c r="AZ4" s="25" t="s">
        <v>6147</v>
      </c>
      <c r="BA4" s="26">
        <f>4/9</f>
        <v>0.44444444444444442</v>
      </c>
      <c r="BB4" s="26">
        <v>0</v>
      </c>
      <c r="BC4" s="26">
        <v>0</v>
      </c>
      <c r="BD4" s="26">
        <f>4/9</f>
        <v>0.44444444444444442</v>
      </c>
    </row>
    <row r="5" spans="1:56" x14ac:dyDescent="0.25">
      <c r="A5" s="2" t="s">
        <v>1293</v>
      </c>
      <c r="B5" s="2">
        <v>202280004</v>
      </c>
      <c r="C5" s="3">
        <v>44774</v>
      </c>
      <c r="D5" s="2" t="s">
        <v>20</v>
      </c>
      <c r="E5" s="2" t="s">
        <v>21</v>
      </c>
      <c r="F5" s="2" t="s">
        <v>1294</v>
      </c>
      <c r="G5" s="10">
        <f t="shared" si="0"/>
        <v>9.0637752377705825E-5</v>
      </c>
      <c r="H5" s="7">
        <v>20</v>
      </c>
      <c r="I5" s="7">
        <v>0</v>
      </c>
      <c r="J5" s="7">
        <v>20</v>
      </c>
      <c r="K5" s="7">
        <f t="shared" si="1"/>
        <v>8</v>
      </c>
      <c r="L5" s="12">
        <f t="shared" si="7"/>
        <v>12</v>
      </c>
      <c r="M5" s="8">
        <v>1</v>
      </c>
      <c r="N5" s="8" t="e">
        <f t="shared" si="8"/>
        <v>#DIV/0!</v>
      </c>
      <c r="O5" s="7">
        <f t="shared" si="2"/>
        <v>12</v>
      </c>
      <c r="P5" s="8">
        <v>1</v>
      </c>
      <c r="Q5" s="8">
        <f t="shared" si="3"/>
        <v>0</v>
      </c>
      <c r="R5" s="8">
        <f t="shared" si="4"/>
        <v>0</v>
      </c>
      <c r="S5" s="9">
        <f t="shared" si="5"/>
        <v>3.1874811169136296E-4</v>
      </c>
      <c r="T5" s="2" t="s">
        <v>6150</v>
      </c>
      <c r="U5" s="2" t="s">
        <v>22</v>
      </c>
      <c r="V5" s="2" t="s">
        <v>6101</v>
      </c>
      <c r="W5" s="2" t="s">
        <v>16</v>
      </c>
      <c r="X5" s="2">
        <v>68</v>
      </c>
      <c r="Y5" s="2">
        <v>77</v>
      </c>
      <c r="Z5" s="2">
        <f t="shared" si="6"/>
        <v>9</v>
      </c>
      <c r="AH5" s="13">
        <v>-157672.14725000001</v>
      </c>
      <c r="AI5" s="21" t="s">
        <v>6113</v>
      </c>
      <c r="AJ5" s="14">
        <v>4</v>
      </c>
      <c r="AK5" s="15">
        <v>62291.874649999983</v>
      </c>
      <c r="AL5" s="14" t="s">
        <v>6122</v>
      </c>
      <c r="AM5" s="20" t="s">
        <v>56</v>
      </c>
      <c r="AN5" s="22">
        <f t="shared" si="9"/>
        <v>0</v>
      </c>
      <c r="AO5" s="19">
        <v>1</v>
      </c>
      <c r="AP5" s="19">
        <v>0</v>
      </c>
      <c r="AQ5" s="22">
        <f t="shared" si="10"/>
        <v>1</v>
      </c>
      <c r="AR5" s="19">
        <v>1</v>
      </c>
      <c r="AS5" s="19">
        <v>1</v>
      </c>
      <c r="AT5" s="22">
        <f t="shared" si="11"/>
        <v>5</v>
      </c>
      <c r="AU5" s="19">
        <v>1</v>
      </c>
      <c r="AV5" s="19">
        <v>5</v>
      </c>
      <c r="AW5" s="22">
        <f t="shared" si="12"/>
        <v>0</v>
      </c>
      <c r="AX5" s="19">
        <v>1</v>
      </c>
      <c r="AY5" s="19">
        <v>0</v>
      </c>
      <c r="AZ5" s="25" t="s">
        <v>6148</v>
      </c>
      <c r="BA5" s="26">
        <f>5/9</f>
        <v>0.55555555555555558</v>
      </c>
      <c r="BB5" s="26">
        <v>1</v>
      </c>
      <c r="BC5" s="26">
        <f>1</f>
        <v>1</v>
      </c>
      <c r="BD5" s="26">
        <v>0.56000000000000005</v>
      </c>
    </row>
    <row r="6" spans="1:56" x14ac:dyDescent="0.25">
      <c r="A6" s="2" t="s">
        <v>1295</v>
      </c>
      <c r="B6" s="2">
        <v>202280005</v>
      </c>
      <c r="C6" s="3">
        <v>44774</v>
      </c>
      <c r="D6" s="2" t="s">
        <v>23</v>
      </c>
      <c r="E6" s="2" t="s">
        <v>24</v>
      </c>
      <c r="F6" s="2" t="s">
        <v>1296</v>
      </c>
      <c r="G6" s="10">
        <f t="shared" si="0"/>
        <v>3.625510095108233E-4</v>
      </c>
      <c r="H6" s="7">
        <v>80</v>
      </c>
      <c r="I6" s="7">
        <v>42</v>
      </c>
      <c r="J6" s="7">
        <v>38</v>
      </c>
      <c r="K6" s="7">
        <f t="shared" si="1"/>
        <v>15.200000000000001</v>
      </c>
      <c r="L6" s="12">
        <f t="shared" si="7"/>
        <v>22.799999999999997</v>
      </c>
      <c r="M6" s="8">
        <v>0.47499999999999998</v>
      </c>
      <c r="N6" s="8">
        <f t="shared" si="8"/>
        <v>0.54285714285714282</v>
      </c>
      <c r="O6" s="7">
        <f t="shared" si="2"/>
        <v>22.799999999999997</v>
      </c>
      <c r="P6" s="8">
        <v>0.47499999999999998</v>
      </c>
      <c r="Q6" s="8">
        <f t="shared" si="3"/>
        <v>1.1052631578947369</v>
      </c>
      <c r="R6" s="8">
        <f t="shared" si="4"/>
        <v>0.52500000000000002</v>
      </c>
      <c r="S6" s="9">
        <f t="shared" si="5"/>
        <v>6.0562141221358963E-4</v>
      </c>
      <c r="T6" s="2" t="s">
        <v>25</v>
      </c>
      <c r="U6" s="2" t="s">
        <v>26</v>
      </c>
      <c r="V6" s="2" t="s">
        <v>6101</v>
      </c>
      <c r="W6" s="2" t="s">
        <v>16</v>
      </c>
      <c r="X6" s="2">
        <v>68</v>
      </c>
      <c r="Y6" s="2">
        <v>77</v>
      </c>
      <c r="Z6" s="2">
        <f t="shared" si="6"/>
        <v>9</v>
      </c>
      <c r="AH6" s="13">
        <f>-(AH4+AH5)*0.4</f>
        <v>-25194.583099999989</v>
      </c>
      <c r="AI6" s="21" t="s">
        <v>6114</v>
      </c>
      <c r="AJ6" s="14">
        <v>5</v>
      </c>
      <c r="AK6" s="15">
        <v>39891.874649999983</v>
      </c>
      <c r="AL6" s="14" t="s">
        <v>6123</v>
      </c>
      <c r="AM6" s="20" t="s">
        <v>426</v>
      </c>
      <c r="AN6" s="22">
        <f t="shared" si="9"/>
        <v>0.8</v>
      </c>
      <c r="AO6" s="19">
        <v>10</v>
      </c>
      <c r="AP6" s="19">
        <v>8</v>
      </c>
      <c r="AQ6" s="22">
        <f t="shared" si="10"/>
        <v>1</v>
      </c>
      <c r="AR6" s="19">
        <v>10</v>
      </c>
      <c r="AS6" s="19">
        <v>10</v>
      </c>
      <c r="AT6" s="22">
        <f t="shared" si="11"/>
        <v>1.5</v>
      </c>
      <c r="AU6" s="19">
        <v>10</v>
      </c>
      <c r="AV6" s="19">
        <v>15</v>
      </c>
      <c r="AW6" s="22">
        <f t="shared" si="12"/>
        <v>1.2</v>
      </c>
      <c r="AX6" s="19">
        <v>10</v>
      </c>
      <c r="AY6" s="19">
        <v>12</v>
      </c>
    </row>
    <row r="7" spans="1:56" x14ac:dyDescent="0.25">
      <c r="A7" s="2" t="s">
        <v>1297</v>
      </c>
      <c r="B7" s="2">
        <v>202280006</v>
      </c>
      <c r="C7" s="3">
        <v>44774</v>
      </c>
      <c r="D7" s="2" t="s">
        <v>27</v>
      </c>
      <c r="E7" s="2" t="s">
        <v>24</v>
      </c>
      <c r="F7" s="2" t="s">
        <v>1298</v>
      </c>
      <c r="G7" s="10">
        <f t="shared" si="0"/>
        <v>6.7978314283279376E-4</v>
      </c>
      <c r="H7" s="7">
        <v>150</v>
      </c>
      <c r="I7" s="7">
        <v>90</v>
      </c>
      <c r="J7" s="7">
        <v>60</v>
      </c>
      <c r="K7" s="7">
        <f t="shared" si="1"/>
        <v>24</v>
      </c>
      <c r="L7" s="12">
        <f t="shared" si="7"/>
        <v>36</v>
      </c>
      <c r="M7" s="8">
        <v>0.4</v>
      </c>
      <c r="N7" s="8">
        <f t="shared" si="8"/>
        <v>0.4</v>
      </c>
      <c r="O7" s="7">
        <f t="shared" si="2"/>
        <v>36</v>
      </c>
      <c r="P7" s="8">
        <v>0.4</v>
      </c>
      <c r="Q7" s="8">
        <f t="shared" si="3"/>
        <v>1.5</v>
      </c>
      <c r="R7" s="8">
        <f t="shared" si="4"/>
        <v>0.6</v>
      </c>
      <c r="S7" s="9">
        <f t="shared" si="5"/>
        <v>9.5624433507408889E-4</v>
      </c>
      <c r="T7" s="2" t="s">
        <v>25</v>
      </c>
      <c r="U7" s="2" t="s">
        <v>26</v>
      </c>
      <c r="V7" s="2" t="s">
        <v>6101</v>
      </c>
      <c r="W7" s="2" t="s">
        <v>16</v>
      </c>
      <c r="X7" s="2">
        <v>68</v>
      </c>
      <c r="Y7" s="2">
        <v>77</v>
      </c>
      <c r="Z7" s="2">
        <f t="shared" si="6"/>
        <v>9</v>
      </c>
      <c r="AH7" s="13">
        <f>-5600*4</f>
        <v>-22400</v>
      </c>
      <c r="AI7" s="21" t="s">
        <v>6105</v>
      </c>
      <c r="AJ7" s="14">
        <v>6</v>
      </c>
      <c r="AK7" s="15">
        <v>38866.874649999983</v>
      </c>
      <c r="AL7" s="14" t="s">
        <v>6124</v>
      </c>
      <c r="AM7" s="20" t="s">
        <v>44</v>
      </c>
      <c r="AN7" s="22">
        <f t="shared" si="9"/>
        <v>0.9</v>
      </c>
      <c r="AO7" s="19">
        <v>10</v>
      </c>
      <c r="AP7" s="19">
        <v>9</v>
      </c>
      <c r="AQ7" s="22">
        <f t="shared" si="10"/>
        <v>1.0833333333333333</v>
      </c>
      <c r="AR7" s="19">
        <v>12</v>
      </c>
      <c r="AS7" s="19">
        <v>13</v>
      </c>
      <c r="AT7" s="22">
        <f t="shared" si="11"/>
        <v>1.3571428571428572</v>
      </c>
      <c r="AU7" s="19">
        <v>14</v>
      </c>
      <c r="AV7" s="19">
        <v>19</v>
      </c>
      <c r="AW7" s="22">
        <f t="shared" si="12"/>
        <v>0.875</v>
      </c>
      <c r="AX7" s="19">
        <v>16</v>
      </c>
      <c r="AY7" s="19">
        <v>14</v>
      </c>
    </row>
    <row r="8" spans="1:56" x14ac:dyDescent="0.25">
      <c r="A8" s="2" t="s">
        <v>1299</v>
      </c>
      <c r="B8" s="2">
        <v>202280007</v>
      </c>
      <c r="C8" s="3">
        <v>44774</v>
      </c>
      <c r="D8" s="2" t="s">
        <v>28</v>
      </c>
      <c r="E8" s="2" t="s">
        <v>29</v>
      </c>
      <c r="F8" s="2" t="s">
        <v>1300</v>
      </c>
      <c r="G8" s="10">
        <f t="shared" si="0"/>
        <v>1.5000548018510316E-3</v>
      </c>
      <c r="H8" s="7">
        <v>331</v>
      </c>
      <c r="I8" s="7">
        <v>253.5</v>
      </c>
      <c r="J8" s="7">
        <v>77.5</v>
      </c>
      <c r="K8" s="7">
        <f t="shared" si="1"/>
        <v>31</v>
      </c>
      <c r="L8" s="12">
        <f t="shared" si="7"/>
        <v>46.5</v>
      </c>
      <c r="M8" s="8">
        <v>0.23413897280966767</v>
      </c>
      <c r="N8" s="8">
        <f t="shared" si="8"/>
        <v>0.18343195266272189</v>
      </c>
      <c r="O8" s="7">
        <f t="shared" si="2"/>
        <v>46.5</v>
      </c>
      <c r="P8" s="8">
        <v>0.23413897280966767</v>
      </c>
      <c r="Q8" s="8">
        <f t="shared" si="3"/>
        <v>3.2709677419354839</v>
      </c>
      <c r="R8" s="8">
        <f t="shared" si="4"/>
        <v>0.76586102719033233</v>
      </c>
      <c r="S8" s="9">
        <f t="shared" si="5"/>
        <v>1.2351489328040314E-3</v>
      </c>
      <c r="T8" s="2" t="s">
        <v>30</v>
      </c>
      <c r="U8" s="2" t="s">
        <v>31</v>
      </c>
      <c r="V8" s="2" t="s">
        <v>6101</v>
      </c>
      <c r="W8" s="2" t="s">
        <v>16</v>
      </c>
      <c r="X8" s="2">
        <v>68</v>
      </c>
      <c r="Y8" s="2">
        <v>77</v>
      </c>
      <c r="Z8" s="2">
        <f t="shared" si="6"/>
        <v>9</v>
      </c>
      <c r="AH8" s="13">
        <f>(11+35)*(-1)</f>
        <v>-46</v>
      </c>
      <c r="AI8" s="21" t="s">
        <v>6106</v>
      </c>
      <c r="AJ8" s="14">
        <v>7</v>
      </c>
      <c r="AK8" s="15">
        <v>38820.874649999983</v>
      </c>
      <c r="AL8" s="14" t="s">
        <v>6119</v>
      </c>
      <c r="AM8" s="20" t="s">
        <v>6139</v>
      </c>
      <c r="AN8" s="22">
        <f t="shared" si="9"/>
        <v>1.4</v>
      </c>
      <c r="AO8" s="19">
        <v>10</v>
      </c>
      <c r="AP8" s="19">
        <v>14</v>
      </c>
      <c r="AQ8" s="22">
        <f t="shared" si="10"/>
        <v>2.3333333333333335</v>
      </c>
      <c r="AR8" s="19">
        <v>15</v>
      </c>
      <c r="AS8" s="19">
        <v>35</v>
      </c>
      <c r="AT8" s="22">
        <f t="shared" si="11"/>
        <v>1.45</v>
      </c>
      <c r="AU8" s="19">
        <v>20</v>
      </c>
      <c r="AV8" s="19">
        <v>29</v>
      </c>
      <c r="AW8" s="22">
        <f t="shared" si="12"/>
        <v>1.28</v>
      </c>
      <c r="AX8" s="19">
        <v>25</v>
      </c>
      <c r="AY8" s="19">
        <v>32</v>
      </c>
    </row>
    <row r="9" spans="1:56" x14ac:dyDescent="0.25">
      <c r="A9" s="2" t="s">
        <v>1301</v>
      </c>
      <c r="B9" s="2">
        <v>202280008</v>
      </c>
      <c r="C9" s="3">
        <v>44774</v>
      </c>
      <c r="D9" s="2" t="s">
        <v>32</v>
      </c>
      <c r="E9" s="2" t="s">
        <v>29</v>
      </c>
      <c r="F9" s="2" t="s">
        <v>1302</v>
      </c>
      <c r="G9" s="10">
        <f t="shared" si="0"/>
        <v>4.7584819998295561E-4</v>
      </c>
      <c r="H9" s="7">
        <v>105</v>
      </c>
      <c r="I9" s="7">
        <v>96.52</v>
      </c>
      <c r="J9" s="7">
        <v>8.480000000000004</v>
      </c>
      <c r="K9" s="7">
        <f t="shared" si="1"/>
        <v>3.3920000000000017</v>
      </c>
      <c r="L9" s="12">
        <f t="shared" si="7"/>
        <v>5.0880000000000027</v>
      </c>
      <c r="M9" s="8">
        <v>8.0761904761904799E-2</v>
      </c>
      <c r="N9" s="8">
        <f t="shared" si="8"/>
        <v>5.2714463323663523E-2</v>
      </c>
      <c r="O9" s="7">
        <f t="shared" si="2"/>
        <v>5.0880000000000027</v>
      </c>
      <c r="P9" s="8">
        <v>8.0761904761904799E-2</v>
      </c>
      <c r="Q9" s="8">
        <f t="shared" si="3"/>
        <v>11.382075471698107</v>
      </c>
      <c r="R9" s="8">
        <f t="shared" si="4"/>
        <v>0.91923809523809519</v>
      </c>
      <c r="S9" s="9">
        <f t="shared" si="5"/>
        <v>1.3514919935713797E-4</v>
      </c>
      <c r="T9" s="2" t="s">
        <v>33</v>
      </c>
      <c r="U9" s="2" t="s">
        <v>31</v>
      </c>
      <c r="V9" s="2" t="s">
        <v>6101</v>
      </c>
      <c r="W9" s="2" t="s">
        <v>16</v>
      </c>
      <c r="X9" s="2">
        <v>68</v>
      </c>
      <c r="Y9" s="2">
        <v>77</v>
      </c>
      <c r="Z9" s="2">
        <f t="shared" si="6"/>
        <v>9</v>
      </c>
      <c r="AH9" s="13">
        <f>(135+160+220+260+250)*(-1)</f>
        <v>-1025</v>
      </c>
      <c r="AI9" s="21" t="s">
        <v>6107</v>
      </c>
      <c r="AJ9" s="14" t="s">
        <v>204</v>
      </c>
      <c r="AK9" s="15"/>
      <c r="AL9" s="14"/>
      <c r="AM9" s="20" t="s">
        <v>22</v>
      </c>
      <c r="AN9" s="22">
        <f t="shared" si="9"/>
        <v>0.7</v>
      </c>
      <c r="AO9" s="19">
        <v>30</v>
      </c>
      <c r="AP9" s="19">
        <v>21</v>
      </c>
      <c r="AQ9" s="22">
        <f t="shared" si="10"/>
        <v>1.1142857142857143</v>
      </c>
      <c r="AR9" s="19">
        <v>35</v>
      </c>
      <c r="AS9" s="19">
        <v>39</v>
      </c>
      <c r="AT9" s="22">
        <f t="shared" si="11"/>
        <v>1.375</v>
      </c>
      <c r="AU9" s="19">
        <v>40</v>
      </c>
      <c r="AV9" s="19">
        <v>55</v>
      </c>
      <c r="AW9" s="22">
        <f t="shared" si="12"/>
        <v>0.97777777777777775</v>
      </c>
      <c r="AX9" s="19">
        <v>45</v>
      </c>
      <c r="AY9" s="19">
        <v>44</v>
      </c>
      <c r="BA9" s="24"/>
      <c r="BB9" s="24"/>
      <c r="BC9" s="24"/>
      <c r="BD9" s="24"/>
    </row>
    <row r="10" spans="1:56" x14ac:dyDescent="0.25">
      <c r="A10" s="2" t="s">
        <v>1303</v>
      </c>
      <c r="B10" s="2">
        <v>202280009</v>
      </c>
      <c r="C10" s="3">
        <v>44775</v>
      </c>
      <c r="D10" s="2" t="s">
        <v>34</v>
      </c>
      <c r="E10" s="2" t="s">
        <v>14</v>
      </c>
      <c r="F10" s="2" t="s">
        <v>1304</v>
      </c>
      <c r="G10" s="10">
        <f t="shared" si="0"/>
        <v>1.2236096570990287E-4</v>
      </c>
      <c r="H10" s="7">
        <v>27</v>
      </c>
      <c r="I10" s="7">
        <v>6</v>
      </c>
      <c r="J10" s="7">
        <v>21</v>
      </c>
      <c r="K10" s="7">
        <f t="shared" si="1"/>
        <v>8.4</v>
      </c>
      <c r="L10" s="12">
        <f t="shared" si="7"/>
        <v>12.6</v>
      </c>
      <c r="M10" s="8">
        <v>0.77777777777777779</v>
      </c>
      <c r="N10" s="8">
        <f t="shared" si="8"/>
        <v>2.1</v>
      </c>
      <c r="O10" s="7">
        <f t="shared" si="2"/>
        <v>12.6</v>
      </c>
      <c r="P10" s="8">
        <v>0.77777777777777779</v>
      </c>
      <c r="Q10" s="8">
        <f t="shared" si="3"/>
        <v>0.2857142857142857</v>
      </c>
      <c r="R10" s="8">
        <f t="shared" si="4"/>
        <v>0.22222222222222221</v>
      </c>
      <c r="S10" s="9">
        <f t="shared" si="5"/>
        <v>3.3468551727593111E-4</v>
      </c>
      <c r="T10" s="2" t="s">
        <v>6151</v>
      </c>
      <c r="U10" s="2" t="s">
        <v>15</v>
      </c>
      <c r="V10" s="2" t="s">
        <v>6101</v>
      </c>
      <c r="W10" s="2" t="s">
        <v>16</v>
      </c>
      <c r="X10" s="2">
        <v>72</v>
      </c>
      <c r="Y10" s="2">
        <v>88</v>
      </c>
      <c r="Z10" s="2">
        <v>16</v>
      </c>
      <c r="AH10" s="13">
        <f>SUM(AH2:AH9)</f>
        <v>38820.874649999983</v>
      </c>
      <c r="AI10" s="21" t="s">
        <v>6095</v>
      </c>
      <c r="AJ10" s="13"/>
      <c r="AK10" s="13"/>
      <c r="AL10" s="14"/>
      <c r="AM10" s="20" t="s">
        <v>61</v>
      </c>
      <c r="AN10" s="22">
        <f t="shared" si="9"/>
        <v>1.6</v>
      </c>
      <c r="AO10" s="19">
        <v>5</v>
      </c>
      <c r="AP10" s="19">
        <v>8</v>
      </c>
      <c r="AQ10" s="22">
        <f t="shared" si="10"/>
        <v>3</v>
      </c>
      <c r="AR10" s="19">
        <v>5</v>
      </c>
      <c r="AS10" s="19">
        <v>15</v>
      </c>
      <c r="AT10" s="22">
        <f t="shared" si="11"/>
        <v>1.4</v>
      </c>
      <c r="AU10" s="19">
        <v>5</v>
      </c>
      <c r="AV10" s="19">
        <v>7</v>
      </c>
      <c r="AW10" s="22">
        <f t="shared" si="12"/>
        <v>1.2</v>
      </c>
      <c r="AX10" s="19">
        <v>5</v>
      </c>
      <c r="AY10" s="19">
        <v>6</v>
      </c>
      <c r="BA10" s="24"/>
      <c r="BB10" s="24"/>
      <c r="BC10" s="24"/>
      <c r="BD10" s="24"/>
    </row>
    <row r="11" spans="1:56" x14ac:dyDescent="0.25">
      <c r="A11" s="2" t="s">
        <v>1305</v>
      </c>
      <c r="B11" s="2">
        <v>202280010</v>
      </c>
      <c r="C11" s="3">
        <v>44775</v>
      </c>
      <c r="D11" s="2" t="s">
        <v>35</v>
      </c>
      <c r="E11" s="2" t="s">
        <v>29</v>
      </c>
      <c r="F11" s="2" t="s">
        <v>1306</v>
      </c>
      <c r="G11" s="10">
        <f t="shared" si="0"/>
        <v>1.4955229142321461E-4</v>
      </c>
      <c r="H11" s="7">
        <v>33</v>
      </c>
      <c r="I11" s="7">
        <v>28.62</v>
      </c>
      <c r="J11" s="7">
        <v>4.379999999999999</v>
      </c>
      <c r="K11" s="7">
        <f t="shared" si="1"/>
        <v>1.7519999999999998</v>
      </c>
      <c r="L11" s="12">
        <f t="shared" si="7"/>
        <v>2.6279999999999992</v>
      </c>
      <c r="M11" s="8">
        <v>0.13272727272727269</v>
      </c>
      <c r="N11" s="8">
        <f t="shared" si="8"/>
        <v>9.1823899371069148E-2</v>
      </c>
      <c r="O11" s="7">
        <f t="shared" si="2"/>
        <v>2.6279999999999992</v>
      </c>
      <c r="P11" s="8">
        <v>0.13272727272727269</v>
      </c>
      <c r="Q11" s="8">
        <f t="shared" si="3"/>
        <v>6.5342465753424674</v>
      </c>
      <c r="R11" s="8">
        <f t="shared" si="4"/>
        <v>0.86727272727272731</v>
      </c>
      <c r="S11" s="9">
        <f t="shared" si="5"/>
        <v>6.9805836460408479E-5</v>
      </c>
      <c r="T11" s="2" t="s">
        <v>30</v>
      </c>
      <c r="U11" s="2" t="s">
        <v>31</v>
      </c>
      <c r="V11" s="2" t="s">
        <v>6101</v>
      </c>
      <c r="W11" s="2" t="s">
        <v>16</v>
      </c>
      <c r="X11" s="2">
        <v>72</v>
      </c>
      <c r="Y11" s="2">
        <v>88</v>
      </c>
      <c r="Z11" s="2">
        <v>16</v>
      </c>
      <c r="AH11" s="13">
        <f>AH2+AH4</f>
        <v>257658.60499999998</v>
      </c>
      <c r="AI11" s="21" t="s">
        <v>6115</v>
      </c>
      <c r="AJ11" s="13"/>
      <c r="AK11" s="13"/>
      <c r="AL11" s="14"/>
      <c r="BA11" s="24"/>
      <c r="BB11" s="24"/>
      <c r="BC11" s="24"/>
      <c r="BD11" s="24"/>
    </row>
    <row r="12" spans="1:56" x14ac:dyDescent="0.25">
      <c r="A12" s="2" t="s">
        <v>1307</v>
      </c>
      <c r="B12" s="2">
        <v>202280011</v>
      </c>
      <c r="C12" s="3">
        <v>44775</v>
      </c>
      <c r="D12" s="2" t="s">
        <v>36</v>
      </c>
      <c r="E12" s="2" t="s">
        <v>24</v>
      </c>
      <c r="F12" s="2" t="s">
        <v>1308</v>
      </c>
      <c r="G12" s="10">
        <f t="shared" si="0"/>
        <v>3.1723213332197041E-4</v>
      </c>
      <c r="H12" s="7">
        <v>70</v>
      </c>
      <c r="I12" s="7">
        <v>20</v>
      </c>
      <c r="J12" s="7">
        <v>50</v>
      </c>
      <c r="K12" s="7">
        <f t="shared" si="1"/>
        <v>20</v>
      </c>
      <c r="L12" s="12">
        <f t="shared" si="7"/>
        <v>30</v>
      </c>
      <c r="M12" s="8">
        <v>0.7142857142857143</v>
      </c>
      <c r="N12" s="8">
        <f t="shared" si="8"/>
        <v>1.5</v>
      </c>
      <c r="O12" s="7">
        <f t="shared" si="2"/>
        <v>30</v>
      </c>
      <c r="P12" s="8">
        <v>0.7142857142857143</v>
      </c>
      <c r="Q12" s="8">
        <f t="shared" si="3"/>
        <v>0.4</v>
      </c>
      <c r="R12" s="8">
        <f t="shared" si="4"/>
        <v>0.2857142857142857</v>
      </c>
      <c r="S12" s="9">
        <f t="shared" si="5"/>
        <v>7.9687027922840741E-4</v>
      </c>
      <c r="T12" s="2" t="s">
        <v>25</v>
      </c>
      <c r="U12" s="2" t="s">
        <v>26</v>
      </c>
      <c r="V12" s="2" t="s">
        <v>6101</v>
      </c>
      <c r="W12" s="2" t="s">
        <v>37</v>
      </c>
      <c r="X12" s="2">
        <v>72</v>
      </c>
      <c r="Y12" s="2">
        <v>88</v>
      </c>
      <c r="Z12" s="2">
        <v>16</v>
      </c>
    </row>
    <row r="13" spans="1:56" x14ac:dyDescent="0.25">
      <c r="A13" s="2" t="s">
        <v>1309</v>
      </c>
      <c r="B13" s="2">
        <v>202280012</v>
      </c>
      <c r="C13" s="3">
        <v>44775</v>
      </c>
      <c r="D13" s="2" t="s">
        <v>38</v>
      </c>
      <c r="E13" s="2" t="s">
        <v>14</v>
      </c>
      <c r="F13" s="2" t="s">
        <v>1310</v>
      </c>
      <c r="G13" s="10">
        <f t="shared" si="0"/>
        <v>1.1329719047213228E-4</v>
      </c>
      <c r="H13" s="7">
        <v>25</v>
      </c>
      <c r="I13" s="7">
        <v>20</v>
      </c>
      <c r="J13" s="7">
        <v>5</v>
      </c>
      <c r="K13" s="7">
        <f t="shared" si="1"/>
        <v>2</v>
      </c>
      <c r="L13" s="12">
        <f t="shared" si="7"/>
        <v>3</v>
      </c>
      <c r="M13" s="8">
        <v>0.2</v>
      </c>
      <c r="N13" s="8">
        <f t="shared" si="8"/>
        <v>0.15</v>
      </c>
      <c r="O13" s="7">
        <f t="shared" si="2"/>
        <v>3</v>
      </c>
      <c r="P13" s="8">
        <v>0.2</v>
      </c>
      <c r="Q13" s="8">
        <f t="shared" si="3"/>
        <v>4</v>
      </c>
      <c r="R13" s="8">
        <f t="shared" si="4"/>
        <v>0.8</v>
      </c>
      <c r="S13" s="9">
        <f t="shared" si="5"/>
        <v>7.9687027922840741E-5</v>
      </c>
      <c r="T13" s="2" t="s">
        <v>19</v>
      </c>
      <c r="U13" s="2" t="s">
        <v>15</v>
      </c>
      <c r="V13" s="2" t="s">
        <v>6101</v>
      </c>
      <c r="W13" s="2" t="s">
        <v>16</v>
      </c>
      <c r="X13" s="2">
        <v>72</v>
      </c>
      <c r="Y13" s="2">
        <v>88</v>
      </c>
      <c r="Z13" s="2">
        <v>16</v>
      </c>
    </row>
    <row r="14" spans="1:56" x14ac:dyDescent="0.25">
      <c r="A14" s="2" t="s">
        <v>1311</v>
      </c>
      <c r="B14" s="2">
        <v>202280013</v>
      </c>
      <c r="C14" s="3">
        <v>44775</v>
      </c>
      <c r="D14" s="2" t="s">
        <v>39</v>
      </c>
      <c r="E14" s="2" t="s">
        <v>14</v>
      </c>
      <c r="F14" s="2" t="s">
        <v>1312</v>
      </c>
      <c r="G14" s="10">
        <f t="shared" si="0"/>
        <v>1.1329719047213228E-4</v>
      </c>
      <c r="H14" s="7">
        <v>25</v>
      </c>
      <c r="I14" s="7">
        <v>10</v>
      </c>
      <c r="J14" s="7">
        <v>15</v>
      </c>
      <c r="K14" s="7">
        <f t="shared" si="1"/>
        <v>6</v>
      </c>
      <c r="L14" s="12">
        <f t="shared" si="7"/>
        <v>9</v>
      </c>
      <c r="M14" s="8">
        <v>0.6</v>
      </c>
      <c r="N14" s="8">
        <f t="shared" si="8"/>
        <v>0.9</v>
      </c>
      <c r="O14" s="7">
        <f t="shared" si="2"/>
        <v>9</v>
      </c>
      <c r="P14" s="8">
        <v>0.6</v>
      </c>
      <c r="Q14" s="8">
        <f t="shared" si="3"/>
        <v>0.66666666666666663</v>
      </c>
      <c r="R14" s="8">
        <f>I14/H14</f>
        <v>0.4</v>
      </c>
      <c r="S14" s="9">
        <f t="shared" si="5"/>
        <v>2.3906108376852222E-4</v>
      </c>
      <c r="T14" s="2" t="s">
        <v>19</v>
      </c>
      <c r="U14" s="2" t="s">
        <v>15</v>
      </c>
      <c r="V14" s="2" t="s">
        <v>6101</v>
      </c>
      <c r="W14" s="2" t="s">
        <v>16</v>
      </c>
      <c r="X14" s="2">
        <v>72</v>
      </c>
      <c r="Y14" s="2">
        <v>88</v>
      </c>
      <c r="Z14" s="2">
        <v>16</v>
      </c>
    </row>
    <row r="15" spans="1:56" x14ac:dyDescent="0.25">
      <c r="A15" s="2" t="s">
        <v>1313</v>
      </c>
      <c r="B15" s="2">
        <v>202280014</v>
      </c>
      <c r="C15" s="3">
        <v>44775</v>
      </c>
      <c r="D15" s="2" t="s">
        <v>40</v>
      </c>
      <c r="E15" s="2" t="s">
        <v>14</v>
      </c>
      <c r="F15" s="2" t="s">
        <v>1314</v>
      </c>
      <c r="G15" s="10">
        <f t="shared" si="0"/>
        <v>1.1329719047213228E-4</v>
      </c>
      <c r="H15" s="7">
        <v>25</v>
      </c>
      <c r="I15" s="7">
        <v>10</v>
      </c>
      <c r="J15" s="7">
        <v>15</v>
      </c>
      <c r="K15" s="7">
        <f t="shared" si="1"/>
        <v>6</v>
      </c>
      <c r="L15" s="12">
        <f t="shared" si="7"/>
        <v>9</v>
      </c>
      <c r="M15" s="8">
        <v>0.6</v>
      </c>
      <c r="N15" s="8">
        <f t="shared" si="8"/>
        <v>0.9</v>
      </c>
      <c r="O15" s="7">
        <f t="shared" si="2"/>
        <v>9</v>
      </c>
      <c r="P15" s="8">
        <v>0.6</v>
      </c>
      <c r="Q15" s="8">
        <f t="shared" si="3"/>
        <v>0.66666666666666663</v>
      </c>
      <c r="R15" s="8">
        <f t="shared" si="4"/>
        <v>0.4</v>
      </c>
      <c r="S15" s="9">
        <f t="shared" si="5"/>
        <v>2.3906108376852222E-4</v>
      </c>
      <c r="T15" s="2" t="s">
        <v>19</v>
      </c>
      <c r="U15" s="2" t="s">
        <v>15</v>
      </c>
      <c r="V15" s="2" t="s">
        <v>6101</v>
      </c>
      <c r="W15" s="2" t="s">
        <v>16</v>
      </c>
      <c r="X15" s="2">
        <v>72</v>
      </c>
      <c r="Y15" s="2">
        <v>88</v>
      </c>
      <c r="Z15" s="2">
        <v>16</v>
      </c>
    </row>
    <row r="16" spans="1:56" x14ac:dyDescent="0.25">
      <c r="A16" s="2" t="s">
        <v>1315</v>
      </c>
      <c r="B16" s="2">
        <v>202280015</v>
      </c>
      <c r="C16" s="3">
        <v>44775</v>
      </c>
      <c r="D16" s="2" t="s">
        <v>41</v>
      </c>
      <c r="E16" s="2" t="s">
        <v>14</v>
      </c>
      <c r="F16" s="2" t="s">
        <v>1316</v>
      </c>
      <c r="G16" s="10">
        <f t="shared" si="0"/>
        <v>4.5318876188852913E-5</v>
      </c>
      <c r="H16" s="7">
        <v>10</v>
      </c>
      <c r="I16" s="7">
        <v>3</v>
      </c>
      <c r="J16" s="7">
        <v>7</v>
      </c>
      <c r="K16" s="7">
        <f t="shared" si="1"/>
        <v>2.8000000000000003</v>
      </c>
      <c r="L16" s="12">
        <f t="shared" si="7"/>
        <v>4.1999999999999993</v>
      </c>
      <c r="M16" s="8">
        <v>0.7</v>
      </c>
      <c r="N16" s="8">
        <f t="shared" si="8"/>
        <v>1.3999999999999997</v>
      </c>
      <c r="O16" s="7">
        <f t="shared" si="2"/>
        <v>4.1999999999999993</v>
      </c>
      <c r="P16" s="8">
        <v>0.7</v>
      </c>
      <c r="Q16" s="8">
        <f t="shared" si="3"/>
        <v>0.42857142857142855</v>
      </c>
      <c r="R16" s="8">
        <f t="shared" si="4"/>
        <v>0.3</v>
      </c>
      <c r="S16" s="9">
        <f t="shared" si="5"/>
        <v>1.1156183909197704E-4</v>
      </c>
      <c r="T16" s="2" t="s">
        <v>6151</v>
      </c>
      <c r="U16" s="2" t="s">
        <v>15</v>
      </c>
      <c r="V16" s="2" t="s">
        <v>6101</v>
      </c>
      <c r="W16" s="2" t="s">
        <v>16</v>
      </c>
      <c r="X16" s="2">
        <v>72</v>
      </c>
      <c r="Y16" s="2">
        <v>88</v>
      </c>
      <c r="Z16" s="2">
        <v>16</v>
      </c>
    </row>
    <row r="17" spans="1:26" x14ac:dyDescent="0.25">
      <c r="A17" s="2" t="s">
        <v>1317</v>
      </c>
      <c r="B17" s="2">
        <v>202280016</v>
      </c>
      <c r="C17" s="3">
        <v>44775</v>
      </c>
      <c r="D17" s="2" t="s">
        <v>42</v>
      </c>
      <c r="E17" s="2" t="s">
        <v>43</v>
      </c>
      <c r="F17" s="2" t="s">
        <v>1318</v>
      </c>
      <c r="G17" s="10">
        <f t="shared" si="0"/>
        <v>4.9850763807738211E-3</v>
      </c>
      <c r="H17" s="7">
        <v>1100</v>
      </c>
      <c r="I17" s="7">
        <v>999</v>
      </c>
      <c r="J17" s="7">
        <v>101</v>
      </c>
      <c r="K17" s="7">
        <f t="shared" si="1"/>
        <v>40.400000000000006</v>
      </c>
      <c r="L17" s="12">
        <f t="shared" si="7"/>
        <v>60.599999999999994</v>
      </c>
      <c r="M17" s="8">
        <v>9.1818181818181813E-2</v>
      </c>
      <c r="N17" s="8">
        <f t="shared" si="8"/>
        <v>6.0660660660660656E-2</v>
      </c>
      <c r="O17" s="7">
        <f t="shared" si="2"/>
        <v>60.599999999999994</v>
      </c>
      <c r="P17" s="8">
        <v>9.1818181818181813E-2</v>
      </c>
      <c r="Q17" s="8">
        <f t="shared" si="3"/>
        <v>9.8910891089108919</v>
      </c>
      <c r="R17" s="8">
        <f t="shared" si="4"/>
        <v>0.9081818181818182</v>
      </c>
      <c r="S17" s="9">
        <f t="shared" si="5"/>
        <v>1.6096779640413829E-3</v>
      </c>
      <c r="T17" s="2" t="s">
        <v>19</v>
      </c>
      <c r="U17" s="2" t="s">
        <v>44</v>
      </c>
      <c r="V17" s="2" t="s">
        <v>6101</v>
      </c>
      <c r="W17" s="2" t="s">
        <v>16</v>
      </c>
      <c r="X17" s="2">
        <v>72</v>
      </c>
      <c r="Y17" s="2">
        <v>88</v>
      </c>
      <c r="Z17" s="2">
        <v>16</v>
      </c>
    </row>
    <row r="18" spans="1:26" x14ac:dyDescent="0.25">
      <c r="A18" s="2" t="s">
        <v>1319</v>
      </c>
      <c r="B18" s="2">
        <v>202280017</v>
      </c>
      <c r="C18" s="3">
        <v>44775</v>
      </c>
      <c r="D18" s="2" t="s">
        <v>45</v>
      </c>
      <c r="E18" s="2" t="s">
        <v>14</v>
      </c>
      <c r="F18" s="2" t="s">
        <v>1320</v>
      </c>
      <c r="G18" s="10">
        <f t="shared" si="0"/>
        <v>6.7978314283279379E-5</v>
      </c>
      <c r="H18" s="7">
        <v>15</v>
      </c>
      <c r="I18" s="7">
        <v>3</v>
      </c>
      <c r="J18" s="7">
        <v>12</v>
      </c>
      <c r="K18" s="7">
        <f t="shared" si="1"/>
        <v>4.8000000000000007</v>
      </c>
      <c r="L18" s="12">
        <f t="shared" si="7"/>
        <v>7.1999999999999993</v>
      </c>
      <c r="M18" s="8">
        <v>0.8</v>
      </c>
      <c r="N18" s="8">
        <f t="shared" si="8"/>
        <v>2.4</v>
      </c>
      <c r="O18" s="7">
        <f t="shared" si="2"/>
        <v>7.1999999999999993</v>
      </c>
      <c r="P18" s="8">
        <v>0.8</v>
      </c>
      <c r="Q18" s="8">
        <f t="shared" si="3"/>
        <v>0.25</v>
      </c>
      <c r="R18" s="8">
        <f t="shared" si="4"/>
        <v>0.2</v>
      </c>
      <c r="S18" s="9">
        <f t="shared" si="5"/>
        <v>1.9124886701481778E-4</v>
      </c>
      <c r="T18" s="2" t="s">
        <v>6151</v>
      </c>
      <c r="U18" s="2" t="s">
        <v>15</v>
      </c>
      <c r="V18" s="2" t="s">
        <v>6101</v>
      </c>
      <c r="W18" s="2" t="s">
        <v>16</v>
      </c>
      <c r="X18" s="2">
        <v>72</v>
      </c>
      <c r="Y18" s="2">
        <v>88</v>
      </c>
      <c r="Z18" s="2">
        <v>16</v>
      </c>
    </row>
    <row r="19" spans="1:26" x14ac:dyDescent="0.25">
      <c r="A19" s="2" t="s">
        <v>1321</v>
      </c>
      <c r="B19" s="2">
        <v>202280018</v>
      </c>
      <c r="C19" s="3">
        <v>44775</v>
      </c>
      <c r="D19" s="2" t="s">
        <v>46</v>
      </c>
      <c r="E19" s="2" t="s">
        <v>47</v>
      </c>
      <c r="F19" s="2" t="s">
        <v>1322</v>
      </c>
      <c r="G19" s="10">
        <f t="shared" si="0"/>
        <v>9.5169639996591122E-4</v>
      </c>
      <c r="H19" s="7">
        <v>210</v>
      </c>
      <c r="I19" s="7">
        <v>120</v>
      </c>
      <c r="J19" s="7">
        <v>90</v>
      </c>
      <c r="K19" s="7">
        <f t="shared" si="1"/>
        <v>36</v>
      </c>
      <c r="L19" s="12">
        <f t="shared" si="7"/>
        <v>54</v>
      </c>
      <c r="M19" s="8">
        <v>0.42857142857142855</v>
      </c>
      <c r="N19" s="8">
        <f t="shared" si="8"/>
        <v>0.45</v>
      </c>
      <c r="O19" s="7">
        <f t="shared" si="2"/>
        <v>54</v>
      </c>
      <c r="P19" s="8">
        <v>0.42857142857142855</v>
      </c>
      <c r="Q19" s="8">
        <f t="shared" si="3"/>
        <v>1.3333333333333333</v>
      </c>
      <c r="R19" s="8">
        <f t="shared" si="4"/>
        <v>0.5714285714285714</v>
      </c>
      <c r="S19" s="9">
        <f t="shared" si="5"/>
        <v>1.4343665026111333E-3</v>
      </c>
      <c r="T19" s="2" t="s">
        <v>19</v>
      </c>
      <c r="U19" s="2" t="s">
        <v>6087</v>
      </c>
      <c r="V19" s="2" t="s">
        <v>6101</v>
      </c>
      <c r="W19" s="2" t="s">
        <v>16</v>
      </c>
      <c r="X19" s="2">
        <v>72</v>
      </c>
      <c r="Y19" s="2">
        <v>88</v>
      </c>
      <c r="Z19" s="2">
        <v>16</v>
      </c>
    </row>
    <row r="20" spans="1:26" x14ac:dyDescent="0.25">
      <c r="A20" s="2" t="s">
        <v>1323</v>
      </c>
      <c r="B20" s="2">
        <v>202280019</v>
      </c>
      <c r="C20" s="3">
        <v>44775</v>
      </c>
      <c r="D20" s="2" t="s">
        <v>48</v>
      </c>
      <c r="E20" s="2" t="s">
        <v>29</v>
      </c>
      <c r="F20" s="2" t="s">
        <v>1324</v>
      </c>
      <c r="G20" s="10">
        <f t="shared" si="0"/>
        <v>7.0697446854610553E-4</v>
      </c>
      <c r="H20" s="7">
        <v>156</v>
      </c>
      <c r="I20" s="7">
        <v>123</v>
      </c>
      <c r="J20" s="7">
        <v>33</v>
      </c>
      <c r="K20" s="7">
        <f t="shared" si="1"/>
        <v>13.200000000000001</v>
      </c>
      <c r="L20" s="12">
        <f t="shared" si="7"/>
        <v>19.799999999999997</v>
      </c>
      <c r="M20" s="8">
        <v>0.21153846153846154</v>
      </c>
      <c r="N20" s="8">
        <f t="shared" si="8"/>
        <v>0.16097560975609754</v>
      </c>
      <c r="O20" s="7">
        <f t="shared" si="2"/>
        <v>19.799999999999997</v>
      </c>
      <c r="P20" s="8">
        <v>0.21153846153846154</v>
      </c>
      <c r="Q20" s="8">
        <f t="shared" si="3"/>
        <v>3.7272727272727271</v>
      </c>
      <c r="R20" s="8">
        <f t="shared" si="4"/>
        <v>0.78846153846153844</v>
      </c>
      <c r="S20" s="9">
        <f t="shared" si="5"/>
        <v>5.2593438429074889E-4</v>
      </c>
      <c r="T20" s="2" t="s">
        <v>33</v>
      </c>
      <c r="U20" s="2" t="s">
        <v>31</v>
      </c>
      <c r="V20" s="2" t="s">
        <v>6101</v>
      </c>
      <c r="W20" s="2" t="s">
        <v>16</v>
      </c>
      <c r="X20" s="2">
        <v>72</v>
      </c>
      <c r="Y20" s="2">
        <v>88</v>
      </c>
      <c r="Z20" s="2">
        <v>16</v>
      </c>
    </row>
    <row r="21" spans="1:26" x14ac:dyDescent="0.25">
      <c r="A21" s="2" t="s">
        <v>1325</v>
      </c>
      <c r="B21" s="2">
        <v>202280020</v>
      </c>
      <c r="C21" s="3">
        <v>44775</v>
      </c>
      <c r="D21" s="2" t="s">
        <v>49</v>
      </c>
      <c r="E21" s="2" t="s">
        <v>29</v>
      </c>
      <c r="F21" s="2" t="s">
        <v>1326</v>
      </c>
      <c r="G21" s="10">
        <f t="shared" si="0"/>
        <v>1.0876530285324699E-4</v>
      </c>
      <c r="H21" s="7">
        <v>24</v>
      </c>
      <c r="I21" s="7">
        <v>19.600000000000001</v>
      </c>
      <c r="J21" s="7">
        <v>4.4000000000000004</v>
      </c>
      <c r="K21" s="7">
        <f t="shared" si="1"/>
        <v>1.7600000000000002</v>
      </c>
      <c r="L21" s="12">
        <f t="shared" si="7"/>
        <v>2.64</v>
      </c>
      <c r="M21" s="8">
        <v>0.18333333333333335</v>
      </c>
      <c r="N21" s="8">
        <f t="shared" si="8"/>
        <v>0.13469387755102041</v>
      </c>
      <c r="O21" s="7">
        <f t="shared" si="2"/>
        <v>2.64</v>
      </c>
      <c r="P21" s="8">
        <v>0.18333333333333335</v>
      </c>
      <c r="Q21" s="8">
        <f t="shared" si="3"/>
        <v>4.4545454545454541</v>
      </c>
      <c r="R21" s="8">
        <f t="shared" si="4"/>
        <v>0.81666666666666676</v>
      </c>
      <c r="S21" s="9">
        <f t="shared" si="5"/>
        <v>7.0124584572099855E-5</v>
      </c>
      <c r="T21" s="2" t="s">
        <v>33</v>
      </c>
      <c r="U21" s="2" t="s">
        <v>31</v>
      </c>
      <c r="V21" s="2" t="s">
        <v>6101</v>
      </c>
      <c r="W21" s="2" t="s">
        <v>16</v>
      </c>
      <c r="X21" s="2">
        <v>72</v>
      </c>
      <c r="Y21" s="2">
        <v>88</v>
      </c>
      <c r="Z21" s="2">
        <v>16</v>
      </c>
    </row>
    <row r="22" spans="1:26" x14ac:dyDescent="0.25">
      <c r="A22" s="2" t="s">
        <v>1327</v>
      </c>
      <c r="B22" s="2">
        <v>202280021</v>
      </c>
      <c r="C22" s="3">
        <v>44775</v>
      </c>
      <c r="D22" s="2" t="s">
        <v>50</v>
      </c>
      <c r="E22" s="2" t="s">
        <v>29</v>
      </c>
      <c r="F22" s="2" t="s">
        <v>1328</v>
      </c>
      <c r="G22" s="10">
        <f t="shared" si="0"/>
        <v>1.4048851618544403E-4</v>
      </c>
      <c r="H22" s="7">
        <v>31</v>
      </c>
      <c r="I22" s="7">
        <v>27.62</v>
      </c>
      <c r="J22" s="7">
        <v>3.379999999999999</v>
      </c>
      <c r="K22" s="7">
        <f t="shared" si="1"/>
        <v>1.3519999999999996</v>
      </c>
      <c r="L22" s="12">
        <f t="shared" si="7"/>
        <v>2.0279999999999996</v>
      </c>
      <c r="M22" s="8">
        <v>0.10903225806451609</v>
      </c>
      <c r="N22" s="8">
        <f t="shared" si="8"/>
        <v>7.3425054308472099E-2</v>
      </c>
      <c r="O22" s="7">
        <f t="shared" si="2"/>
        <v>2.0279999999999996</v>
      </c>
      <c r="P22" s="8">
        <v>0.10903225806451609</v>
      </c>
      <c r="Q22" s="8">
        <f t="shared" si="3"/>
        <v>8.1715976331360967</v>
      </c>
      <c r="R22" s="8">
        <f t="shared" si="4"/>
        <v>0.89096774193548389</v>
      </c>
      <c r="S22" s="9">
        <f t="shared" si="5"/>
        <v>5.3868430875840324E-5</v>
      </c>
      <c r="T22" s="2" t="s">
        <v>33</v>
      </c>
      <c r="U22" s="2" t="s">
        <v>31</v>
      </c>
      <c r="V22" s="2" t="s">
        <v>6101</v>
      </c>
      <c r="W22" s="2" t="s">
        <v>16</v>
      </c>
      <c r="X22" s="2">
        <v>72</v>
      </c>
      <c r="Y22" s="2">
        <v>88</v>
      </c>
      <c r="Z22" s="2">
        <v>16</v>
      </c>
    </row>
    <row r="23" spans="1:26" x14ac:dyDescent="0.25">
      <c r="A23" s="2" t="s">
        <v>1329</v>
      </c>
      <c r="B23" s="2">
        <v>202280022</v>
      </c>
      <c r="C23" s="3">
        <v>44775</v>
      </c>
      <c r="D23" s="2" t="s">
        <v>51</v>
      </c>
      <c r="E23" s="2" t="s">
        <v>29</v>
      </c>
      <c r="F23" s="2" t="s">
        <v>1330</v>
      </c>
      <c r="G23" s="10">
        <f t="shared" si="0"/>
        <v>4.7131631236407032E-4</v>
      </c>
      <c r="H23" s="7">
        <v>104</v>
      </c>
      <c r="I23" s="7">
        <v>90.14</v>
      </c>
      <c r="J23" s="7">
        <v>13.86</v>
      </c>
      <c r="K23" s="7">
        <f t="shared" si="1"/>
        <v>5.5440000000000005</v>
      </c>
      <c r="L23" s="12">
        <f t="shared" si="7"/>
        <v>8.3159999999999989</v>
      </c>
      <c r="M23" s="8">
        <v>0.13326923076923075</v>
      </c>
      <c r="N23" s="8">
        <f t="shared" si="8"/>
        <v>9.2256489904592842E-2</v>
      </c>
      <c r="O23" s="7">
        <f t="shared" si="2"/>
        <v>8.3159999999999989</v>
      </c>
      <c r="P23" s="8">
        <v>0.13326923076923075</v>
      </c>
      <c r="Q23" s="8">
        <f t="shared" si="3"/>
        <v>6.5036075036075038</v>
      </c>
      <c r="R23" s="8">
        <f t="shared" si="4"/>
        <v>0.86673076923076919</v>
      </c>
      <c r="S23" s="9">
        <f t="shared" si="5"/>
        <v>2.2089244140211452E-4</v>
      </c>
      <c r="T23" s="2" t="s">
        <v>33</v>
      </c>
      <c r="U23" s="2" t="s">
        <v>31</v>
      </c>
      <c r="V23" s="2" t="s">
        <v>6101</v>
      </c>
      <c r="W23" s="2" t="s">
        <v>16</v>
      </c>
      <c r="X23" s="2">
        <v>72</v>
      </c>
      <c r="Y23" s="2">
        <v>88</v>
      </c>
      <c r="Z23" s="2">
        <v>16</v>
      </c>
    </row>
    <row r="24" spans="1:26" x14ac:dyDescent="0.25">
      <c r="A24" s="2" t="s">
        <v>1331</v>
      </c>
      <c r="B24" s="2">
        <v>202280023</v>
      </c>
      <c r="C24" s="3">
        <v>44775</v>
      </c>
      <c r="D24" s="2" t="s">
        <v>52</v>
      </c>
      <c r="E24" s="2" t="s">
        <v>43</v>
      </c>
      <c r="F24" s="2" t="s">
        <v>1332</v>
      </c>
      <c r="G24" s="10">
        <f t="shared" si="0"/>
        <v>3.1723213332197041E-3</v>
      </c>
      <c r="H24" s="7">
        <v>700</v>
      </c>
      <c r="I24" s="7">
        <v>480</v>
      </c>
      <c r="J24" s="7">
        <v>220</v>
      </c>
      <c r="K24" s="7">
        <f t="shared" si="1"/>
        <v>88</v>
      </c>
      <c r="L24" s="12">
        <f t="shared" si="7"/>
        <v>132</v>
      </c>
      <c r="M24" s="8">
        <v>0.31428571428571428</v>
      </c>
      <c r="N24" s="8">
        <f t="shared" si="8"/>
        <v>0.27500000000000002</v>
      </c>
      <c r="O24" s="7">
        <f t="shared" si="2"/>
        <v>132</v>
      </c>
      <c r="P24" s="8">
        <v>0.31428571428571428</v>
      </c>
      <c r="Q24" s="8">
        <f t="shared" si="3"/>
        <v>2.1818181818181817</v>
      </c>
      <c r="R24" s="8">
        <f t="shared" si="4"/>
        <v>0.68571428571428572</v>
      </c>
      <c r="S24" s="9">
        <f t="shared" si="5"/>
        <v>3.5062292286049926E-3</v>
      </c>
      <c r="T24" s="2" t="s">
        <v>53</v>
      </c>
      <c r="U24" s="2" t="s">
        <v>44</v>
      </c>
      <c r="V24" s="2" t="s">
        <v>6101</v>
      </c>
      <c r="W24" s="2" t="s">
        <v>16</v>
      </c>
      <c r="X24" s="2">
        <v>72</v>
      </c>
      <c r="Y24" s="2">
        <v>88</v>
      </c>
      <c r="Z24" s="2">
        <v>16</v>
      </c>
    </row>
    <row r="25" spans="1:26" x14ac:dyDescent="0.25">
      <c r="A25" s="2" t="s">
        <v>1333</v>
      </c>
      <c r="B25" s="2">
        <v>202280024</v>
      </c>
      <c r="C25" s="3">
        <v>44776</v>
      </c>
      <c r="D25" s="2" t="s">
        <v>54</v>
      </c>
      <c r="E25" s="2" t="s">
        <v>29</v>
      </c>
      <c r="F25" s="2" t="s">
        <v>1334</v>
      </c>
      <c r="G25" s="10">
        <f t="shared" si="0"/>
        <v>1.4955229142321461E-4</v>
      </c>
      <c r="H25" s="7">
        <v>33</v>
      </c>
      <c r="I25" s="7">
        <v>29</v>
      </c>
      <c r="J25" s="7">
        <v>4</v>
      </c>
      <c r="K25" s="7">
        <f t="shared" si="1"/>
        <v>1.6</v>
      </c>
      <c r="L25" s="12">
        <f t="shared" si="7"/>
        <v>2.4</v>
      </c>
      <c r="M25" s="8">
        <v>0.12121212121212122</v>
      </c>
      <c r="N25" s="8">
        <f t="shared" si="8"/>
        <v>8.2758620689655171E-2</v>
      </c>
      <c r="O25" s="7">
        <f t="shared" si="2"/>
        <v>2.4</v>
      </c>
      <c r="P25" s="8">
        <v>0.12121212121212122</v>
      </c>
      <c r="Q25" s="8">
        <f t="shared" si="3"/>
        <v>7.25</v>
      </c>
      <c r="R25" s="8">
        <f t="shared" si="4"/>
        <v>0.87878787878787878</v>
      </c>
      <c r="S25" s="9">
        <f t="shared" si="5"/>
        <v>6.3749622338272593E-5</v>
      </c>
      <c r="T25" s="2" t="s">
        <v>30</v>
      </c>
      <c r="U25" s="2" t="s">
        <v>31</v>
      </c>
      <c r="V25" s="2" t="s">
        <v>6101</v>
      </c>
      <c r="W25" s="2" t="s">
        <v>16</v>
      </c>
      <c r="X25" s="2">
        <v>72</v>
      </c>
      <c r="Y25" s="2">
        <v>90</v>
      </c>
      <c r="Z25" s="2">
        <v>18</v>
      </c>
    </row>
    <row r="26" spans="1:26" x14ac:dyDescent="0.25">
      <c r="A26" s="2" t="s">
        <v>1335</v>
      </c>
      <c r="B26" s="2">
        <v>202280025</v>
      </c>
      <c r="C26" s="3">
        <v>44776</v>
      </c>
      <c r="D26" s="2" t="s">
        <v>55</v>
      </c>
      <c r="E26" s="2" t="s">
        <v>29</v>
      </c>
      <c r="F26" s="2" t="s">
        <v>1336</v>
      </c>
      <c r="G26" s="10">
        <f t="shared" si="0"/>
        <v>6.7978314283279376E-4</v>
      </c>
      <c r="H26" s="7">
        <v>150</v>
      </c>
      <c r="I26" s="7">
        <v>108.75</v>
      </c>
      <c r="J26" s="7">
        <v>41.25</v>
      </c>
      <c r="K26" s="7">
        <f t="shared" si="1"/>
        <v>16.5</v>
      </c>
      <c r="L26" s="12">
        <f t="shared" si="7"/>
        <v>24.75</v>
      </c>
      <c r="M26" s="8">
        <v>0.27500000000000002</v>
      </c>
      <c r="N26" s="8">
        <f t="shared" si="8"/>
        <v>0.22758620689655173</v>
      </c>
      <c r="O26" s="7">
        <f t="shared" si="2"/>
        <v>24.75</v>
      </c>
      <c r="P26" s="8">
        <v>0.27500000000000002</v>
      </c>
      <c r="Q26" s="8">
        <f t="shared" si="3"/>
        <v>2.6363636363636362</v>
      </c>
      <c r="R26" s="8">
        <f t="shared" si="4"/>
        <v>0.72499999999999998</v>
      </c>
      <c r="S26" s="9">
        <f t="shared" si="5"/>
        <v>6.5741798036343614E-4</v>
      </c>
      <c r="T26" s="2" t="s">
        <v>56</v>
      </c>
      <c r="U26" s="2" t="s">
        <v>31</v>
      </c>
      <c r="V26" s="2" t="s">
        <v>6101</v>
      </c>
      <c r="W26" s="2" t="s">
        <v>16</v>
      </c>
      <c r="X26" s="2">
        <v>72</v>
      </c>
      <c r="Y26" s="2">
        <v>90</v>
      </c>
      <c r="Z26" s="2">
        <v>18</v>
      </c>
    </row>
    <row r="27" spans="1:26" x14ac:dyDescent="0.25">
      <c r="A27" s="2" t="s">
        <v>1337</v>
      </c>
      <c r="B27" s="2">
        <v>202280026</v>
      </c>
      <c r="C27" s="3">
        <v>44776</v>
      </c>
      <c r="D27" s="2" t="s">
        <v>57</v>
      </c>
      <c r="E27" s="2" t="s">
        <v>29</v>
      </c>
      <c r="F27" s="2" t="s">
        <v>1338</v>
      </c>
      <c r="G27" s="10">
        <f t="shared" si="0"/>
        <v>1.2236096570990287E-4</v>
      </c>
      <c r="H27" s="7">
        <v>27</v>
      </c>
      <c r="I27" s="7">
        <v>23.25</v>
      </c>
      <c r="J27" s="7">
        <v>3.75</v>
      </c>
      <c r="K27" s="7">
        <f t="shared" si="1"/>
        <v>1.5</v>
      </c>
      <c r="L27" s="12">
        <f t="shared" si="7"/>
        <v>2.25</v>
      </c>
      <c r="M27" s="8">
        <v>0.1388888888888889</v>
      </c>
      <c r="N27" s="8">
        <f t="shared" si="8"/>
        <v>9.6774193548387094E-2</v>
      </c>
      <c r="O27" s="7">
        <f t="shared" si="2"/>
        <v>2.25</v>
      </c>
      <c r="P27" s="8">
        <v>0.1388888888888889</v>
      </c>
      <c r="Q27" s="8">
        <f t="shared" si="3"/>
        <v>6.2</v>
      </c>
      <c r="R27" s="8">
        <f t="shared" si="4"/>
        <v>0.86111111111111116</v>
      </c>
      <c r="S27" s="9">
        <f t="shared" si="5"/>
        <v>5.9765270942130556E-5</v>
      </c>
      <c r="T27" s="2" t="s">
        <v>56</v>
      </c>
      <c r="U27" s="2" t="s">
        <v>31</v>
      </c>
      <c r="V27" s="2" t="s">
        <v>6101</v>
      </c>
      <c r="W27" s="2" t="s">
        <v>16</v>
      </c>
      <c r="X27" s="2">
        <v>72</v>
      </c>
      <c r="Y27" s="2">
        <v>90</v>
      </c>
      <c r="Z27" s="2">
        <v>18</v>
      </c>
    </row>
    <row r="28" spans="1:26" x14ac:dyDescent="0.25">
      <c r="A28" s="2" t="s">
        <v>1339</v>
      </c>
      <c r="B28" s="2">
        <v>202280027</v>
      </c>
      <c r="C28" s="3">
        <v>44776</v>
      </c>
      <c r="D28" s="2" t="s">
        <v>51</v>
      </c>
      <c r="E28" s="2" t="s">
        <v>29</v>
      </c>
      <c r="F28" s="2" t="s">
        <v>1340</v>
      </c>
      <c r="G28" s="10">
        <f t="shared" si="0"/>
        <v>1.1329719047213228E-4</v>
      </c>
      <c r="H28" s="7">
        <v>25</v>
      </c>
      <c r="I28" s="7">
        <v>22.62</v>
      </c>
      <c r="J28" s="7">
        <v>2.379999999999999</v>
      </c>
      <c r="K28" s="7">
        <f t="shared" si="1"/>
        <v>0.95199999999999962</v>
      </c>
      <c r="L28" s="12">
        <f t="shared" si="7"/>
        <v>1.4279999999999995</v>
      </c>
      <c r="M28" s="8">
        <v>9.5199999999999965E-2</v>
      </c>
      <c r="N28" s="8">
        <f t="shared" si="8"/>
        <v>6.3129973474801038E-2</v>
      </c>
      <c r="O28" s="7">
        <f t="shared" si="2"/>
        <v>1.4279999999999995</v>
      </c>
      <c r="P28" s="8">
        <v>9.5199999999999965E-2</v>
      </c>
      <c r="Q28" s="8">
        <f t="shared" si="3"/>
        <v>9.5042016806722724</v>
      </c>
      <c r="R28" s="8">
        <f t="shared" si="4"/>
        <v>0.90480000000000005</v>
      </c>
      <c r="S28" s="9">
        <f t="shared" si="5"/>
        <v>3.7931025291272176E-5</v>
      </c>
      <c r="T28" s="2" t="s">
        <v>33</v>
      </c>
      <c r="U28" s="2" t="s">
        <v>31</v>
      </c>
      <c r="V28" s="2" t="s">
        <v>6101</v>
      </c>
      <c r="W28" s="2" t="s">
        <v>16</v>
      </c>
      <c r="X28" s="2">
        <v>72</v>
      </c>
      <c r="Y28" s="2">
        <v>90</v>
      </c>
      <c r="Z28" s="2">
        <v>18</v>
      </c>
    </row>
    <row r="29" spans="1:26" x14ac:dyDescent="0.25">
      <c r="A29" s="2" t="s">
        <v>1341</v>
      </c>
      <c r="B29" s="2">
        <v>202280028</v>
      </c>
      <c r="C29" s="3">
        <v>44776</v>
      </c>
      <c r="D29" s="2" t="s">
        <v>51</v>
      </c>
      <c r="E29" s="2" t="s">
        <v>29</v>
      </c>
      <c r="F29" s="2" t="s">
        <v>1342</v>
      </c>
      <c r="G29" s="10">
        <f t="shared" si="0"/>
        <v>1.9033927999318224E-4</v>
      </c>
      <c r="H29" s="7">
        <v>42</v>
      </c>
      <c r="I29" s="7">
        <v>37.520000000000003</v>
      </c>
      <c r="J29" s="7">
        <v>4.4799999999999969</v>
      </c>
      <c r="K29" s="7">
        <f t="shared" si="1"/>
        <v>1.7919999999999989</v>
      </c>
      <c r="L29" s="12">
        <f t="shared" si="7"/>
        <v>2.6879999999999979</v>
      </c>
      <c r="M29" s="8">
        <v>0.10666666666666659</v>
      </c>
      <c r="N29" s="8">
        <f t="shared" si="8"/>
        <v>7.1641791044776054E-2</v>
      </c>
      <c r="O29" s="7">
        <f t="shared" si="2"/>
        <v>2.6879999999999979</v>
      </c>
      <c r="P29" s="8">
        <v>0.10666666666666659</v>
      </c>
      <c r="Q29" s="8">
        <f t="shared" si="3"/>
        <v>8.3750000000000071</v>
      </c>
      <c r="R29" s="8">
        <f t="shared" si="4"/>
        <v>0.89333333333333342</v>
      </c>
      <c r="S29" s="9">
        <f t="shared" si="5"/>
        <v>7.139957701886525E-5</v>
      </c>
      <c r="T29" s="2" t="s">
        <v>33</v>
      </c>
      <c r="U29" s="2" t="s">
        <v>31</v>
      </c>
      <c r="V29" s="2" t="s">
        <v>6101</v>
      </c>
      <c r="W29" s="2" t="s">
        <v>16</v>
      </c>
      <c r="X29" s="2">
        <v>72</v>
      </c>
      <c r="Y29" s="2">
        <v>90</v>
      </c>
      <c r="Z29" s="2">
        <v>18</v>
      </c>
    </row>
    <row r="30" spans="1:26" x14ac:dyDescent="0.25">
      <c r="A30" s="2" t="s">
        <v>1343</v>
      </c>
      <c r="B30" s="2">
        <v>202280029</v>
      </c>
      <c r="C30" s="3">
        <v>44776</v>
      </c>
      <c r="D30" s="2" t="s">
        <v>58</v>
      </c>
      <c r="E30" s="2" t="s">
        <v>29</v>
      </c>
      <c r="F30" s="2" t="s">
        <v>1344</v>
      </c>
      <c r="G30" s="10">
        <f t="shared" si="0"/>
        <v>1.1329719047213228E-4</v>
      </c>
      <c r="H30" s="7">
        <v>25</v>
      </c>
      <c r="I30" s="7">
        <v>21.45</v>
      </c>
      <c r="J30" s="7">
        <v>3.55</v>
      </c>
      <c r="K30" s="7">
        <f t="shared" si="1"/>
        <v>1.42</v>
      </c>
      <c r="L30" s="12">
        <f t="shared" si="7"/>
        <v>2.13</v>
      </c>
      <c r="M30" s="8">
        <v>0.14199999999999999</v>
      </c>
      <c r="N30" s="8">
        <f t="shared" si="8"/>
        <v>9.9300699300699305E-2</v>
      </c>
      <c r="O30" s="7">
        <f t="shared" si="2"/>
        <v>2.13</v>
      </c>
      <c r="P30" s="8">
        <v>0.14199999999999999</v>
      </c>
      <c r="Q30" s="8">
        <f t="shared" si="3"/>
        <v>6.042253521126761</v>
      </c>
      <c r="R30" s="8">
        <f t="shared" si="4"/>
        <v>0.85799999999999998</v>
      </c>
      <c r="S30" s="9">
        <f t="shared" si="5"/>
        <v>5.6577789825216925E-5</v>
      </c>
      <c r="T30" s="2" t="s">
        <v>56</v>
      </c>
      <c r="U30" s="2" t="s">
        <v>31</v>
      </c>
      <c r="V30" s="2" t="s">
        <v>6101</v>
      </c>
      <c r="W30" s="2" t="s">
        <v>16</v>
      </c>
      <c r="X30" s="2">
        <v>72</v>
      </c>
      <c r="Y30" s="2">
        <v>90</v>
      </c>
      <c r="Z30" s="2">
        <v>18</v>
      </c>
    </row>
    <row r="31" spans="1:26" x14ac:dyDescent="0.25">
      <c r="A31" s="2" t="s">
        <v>1345</v>
      </c>
      <c r="B31" s="2">
        <v>202280030</v>
      </c>
      <c r="C31" s="3">
        <v>44776</v>
      </c>
      <c r="D31" s="2" t="s">
        <v>58</v>
      </c>
      <c r="E31" s="2" t="s">
        <v>29</v>
      </c>
      <c r="F31" s="2" t="s">
        <v>1346</v>
      </c>
      <c r="G31" s="10">
        <f t="shared" si="0"/>
        <v>2.5378570665757634E-4</v>
      </c>
      <c r="H31" s="7">
        <v>56</v>
      </c>
      <c r="I31" s="7">
        <v>47.175000000000004</v>
      </c>
      <c r="J31" s="7">
        <v>8.8250000000000028</v>
      </c>
      <c r="K31" s="7">
        <f t="shared" si="1"/>
        <v>3.5300000000000011</v>
      </c>
      <c r="L31" s="12">
        <f t="shared" si="7"/>
        <v>5.2950000000000017</v>
      </c>
      <c r="M31" s="8">
        <v>0.15758928571428577</v>
      </c>
      <c r="N31" s="8">
        <f t="shared" si="8"/>
        <v>0.11224165341812403</v>
      </c>
      <c r="O31" s="7">
        <f t="shared" si="2"/>
        <v>5.2950000000000017</v>
      </c>
      <c r="P31" s="8">
        <v>0.15758928571428577</v>
      </c>
      <c r="Q31" s="8">
        <f t="shared" si="3"/>
        <v>5.3456090651558057</v>
      </c>
      <c r="R31" s="8">
        <f t="shared" si="4"/>
        <v>0.84241071428571435</v>
      </c>
      <c r="S31" s="9">
        <f t="shared" si="5"/>
        <v>1.4064760428381394E-4</v>
      </c>
      <c r="T31" s="2" t="s">
        <v>30</v>
      </c>
      <c r="U31" s="2" t="s">
        <v>31</v>
      </c>
      <c r="V31" s="2" t="s">
        <v>6101</v>
      </c>
      <c r="W31" s="2" t="s">
        <v>16</v>
      </c>
      <c r="X31" s="2">
        <v>72</v>
      </c>
      <c r="Y31" s="2">
        <v>90</v>
      </c>
      <c r="Z31" s="2">
        <v>18</v>
      </c>
    </row>
    <row r="32" spans="1:26" x14ac:dyDescent="0.25">
      <c r="A32" s="2" t="s">
        <v>1347</v>
      </c>
      <c r="B32" s="2">
        <v>202280031</v>
      </c>
      <c r="C32" s="3">
        <v>44776</v>
      </c>
      <c r="D32" s="2" t="s">
        <v>58</v>
      </c>
      <c r="E32" s="2" t="s">
        <v>29</v>
      </c>
      <c r="F32" s="2" t="s">
        <v>1348</v>
      </c>
      <c r="G32" s="10">
        <f t="shared" si="0"/>
        <v>5.619540647417761E-4</v>
      </c>
      <c r="H32" s="7">
        <v>124</v>
      </c>
      <c r="I32" s="7">
        <v>114.14</v>
      </c>
      <c r="J32" s="7">
        <v>9.2600000000000051</v>
      </c>
      <c r="K32" s="7">
        <f t="shared" si="1"/>
        <v>3.7040000000000024</v>
      </c>
      <c r="L32" s="12">
        <f t="shared" si="7"/>
        <v>5.5560000000000027</v>
      </c>
      <c r="M32" s="8">
        <v>7.467741935483875E-2</v>
      </c>
      <c r="N32" s="8">
        <f t="shared" si="8"/>
        <v>4.8677063255650979E-2</v>
      </c>
      <c r="O32" s="7">
        <f t="shared" si="2"/>
        <v>5.5560000000000027</v>
      </c>
      <c r="P32" s="8">
        <v>7.467741935483875E-2</v>
      </c>
      <c r="Q32" s="8">
        <f t="shared" si="3"/>
        <v>12.32613390928725</v>
      </c>
      <c r="R32" s="8">
        <f t="shared" si="4"/>
        <v>0.92048387096774198</v>
      </c>
      <c r="S32" s="9">
        <f t="shared" si="5"/>
        <v>1.4758037571310114E-4</v>
      </c>
      <c r="T32" s="2" t="s">
        <v>30</v>
      </c>
      <c r="U32" s="2" t="s">
        <v>31</v>
      </c>
      <c r="V32" s="2" t="s">
        <v>6101</v>
      </c>
      <c r="W32" s="2" t="s">
        <v>16</v>
      </c>
      <c r="X32" s="2">
        <v>72</v>
      </c>
      <c r="Y32" s="2">
        <v>90</v>
      </c>
      <c r="Z32" s="2">
        <v>18</v>
      </c>
    </row>
    <row r="33" spans="1:26" x14ac:dyDescent="0.25">
      <c r="A33" s="2" t="s">
        <v>1349</v>
      </c>
      <c r="B33" s="2">
        <v>202280032</v>
      </c>
      <c r="C33" s="3">
        <v>44776</v>
      </c>
      <c r="D33" s="2" t="s">
        <v>58</v>
      </c>
      <c r="E33" s="2" t="s">
        <v>29</v>
      </c>
      <c r="F33" s="2" t="s">
        <v>1350</v>
      </c>
      <c r="G33" s="10">
        <f t="shared" si="0"/>
        <v>4.2146554855633213E-4</v>
      </c>
      <c r="H33" s="7">
        <v>93</v>
      </c>
      <c r="I33" s="7">
        <v>80.040000000000006</v>
      </c>
      <c r="J33" s="7">
        <v>12.959999999999994</v>
      </c>
      <c r="K33" s="7">
        <f t="shared" si="1"/>
        <v>5.1839999999999975</v>
      </c>
      <c r="L33" s="12">
        <f t="shared" si="7"/>
        <v>7.7759999999999962</v>
      </c>
      <c r="M33" s="8">
        <v>0.13935483870967735</v>
      </c>
      <c r="N33" s="8">
        <f t="shared" si="8"/>
        <v>9.7151424287856017E-2</v>
      </c>
      <c r="O33" s="7">
        <f t="shared" si="2"/>
        <v>7.7759999999999962</v>
      </c>
      <c r="P33" s="8">
        <v>0.13935483870967735</v>
      </c>
      <c r="Q33" s="8">
        <f t="shared" si="3"/>
        <v>6.1759259259259291</v>
      </c>
      <c r="R33" s="8">
        <f t="shared" si="4"/>
        <v>0.86064516129032265</v>
      </c>
      <c r="S33" s="9">
        <f t="shared" si="5"/>
        <v>2.0654877637600309E-4</v>
      </c>
      <c r="T33" s="2" t="s">
        <v>33</v>
      </c>
      <c r="U33" s="2" t="s">
        <v>31</v>
      </c>
      <c r="V33" s="2" t="s">
        <v>6101</v>
      </c>
      <c r="W33" s="2" t="s">
        <v>16</v>
      </c>
      <c r="X33" s="2">
        <v>72</v>
      </c>
      <c r="Y33" s="2">
        <v>90</v>
      </c>
      <c r="Z33" s="2">
        <v>18</v>
      </c>
    </row>
    <row r="34" spans="1:26" x14ac:dyDescent="0.25">
      <c r="A34" s="2" t="s">
        <v>1351</v>
      </c>
      <c r="B34" s="2">
        <v>202280033</v>
      </c>
      <c r="C34" s="3">
        <v>44777</v>
      </c>
      <c r="D34" s="2" t="s">
        <v>59</v>
      </c>
      <c r="E34" s="2" t="s">
        <v>24</v>
      </c>
      <c r="F34" s="2" t="s">
        <v>1352</v>
      </c>
      <c r="G34" s="10">
        <f t="shared" ref="G34:G65" si="13">H34/SUM($H$2:$H$2400)</f>
        <v>1.1782907809101757E-3</v>
      </c>
      <c r="H34" s="7">
        <v>260</v>
      </c>
      <c r="I34" s="7">
        <v>180</v>
      </c>
      <c r="J34" s="7">
        <v>80</v>
      </c>
      <c r="K34" s="7">
        <f t="shared" si="1"/>
        <v>32</v>
      </c>
      <c r="L34" s="12">
        <f t="shared" si="7"/>
        <v>48</v>
      </c>
      <c r="M34" s="8">
        <v>0.30769230769230771</v>
      </c>
      <c r="N34" s="8">
        <f t="shared" si="8"/>
        <v>0.26666666666666666</v>
      </c>
      <c r="O34" s="7">
        <f t="shared" si="2"/>
        <v>48</v>
      </c>
      <c r="P34" s="8">
        <v>0.30769230769230771</v>
      </c>
      <c r="Q34" s="8">
        <f t="shared" si="3"/>
        <v>2.25</v>
      </c>
      <c r="R34" s="8">
        <f t="shared" si="4"/>
        <v>0.69230769230769229</v>
      </c>
      <c r="S34" s="9">
        <f t="shared" si="5"/>
        <v>1.2749924467654519E-3</v>
      </c>
      <c r="T34" s="2" t="s">
        <v>53</v>
      </c>
      <c r="U34" s="2" t="s">
        <v>26</v>
      </c>
      <c r="V34" s="2" t="s">
        <v>6101</v>
      </c>
      <c r="W34" s="2" t="s">
        <v>16</v>
      </c>
      <c r="X34" s="2">
        <v>75</v>
      </c>
      <c r="Y34" s="2">
        <v>91</v>
      </c>
      <c r="Z34" s="2">
        <f>Y34-X34</f>
        <v>16</v>
      </c>
    </row>
    <row r="35" spans="1:26" x14ac:dyDescent="0.25">
      <c r="A35" s="2" t="s">
        <v>1353</v>
      </c>
      <c r="B35" s="2">
        <v>202280034</v>
      </c>
      <c r="C35" s="3">
        <v>44777</v>
      </c>
      <c r="D35" s="2" t="s">
        <v>36</v>
      </c>
      <c r="E35" s="2" t="s">
        <v>24</v>
      </c>
      <c r="F35" s="2" t="s">
        <v>1354</v>
      </c>
      <c r="G35" s="10">
        <f t="shared" si="13"/>
        <v>3.1723213332197041E-4</v>
      </c>
      <c r="H35" s="7">
        <v>70</v>
      </c>
      <c r="I35" s="7">
        <v>20</v>
      </c>
      <c r="J35" s="7">
        <v>50</v>
      </c>
      <c r="K35" s="7">
        <f t="shared" si="1"/>
        <v>20</v>
      </c>
      <c r="L35" s="12">
        <f t="shared" si="7"/>
        <v>30</v>
      </c>
      <c r="M35" s="8">
        <v>0.7142857142857143</v>
      </c>
      <c r="N35" s="8">
        <f t="shared" si="8"/>
        <v>1.5</v>
      </c>
      <c r="O35" s="7">
        <f t="shared" si="2"/>
        <v>30</v>
      </c>
      <c r="P35" s="8">
        <v>0.7142857142857143</v>
      </c>
      <c r="Q35" s="8">
        <f t="shared" si="3"/>
        <v>0.4</v>
      </c>
      <c r="R35" s="8">
        <f t="shared" si="4"/>
        <v>0.2857142857142857</v>
      </c>
      <c r="S35" s="9">
        <f t="shared" si="5"/>
        <v>7.9687027922840741E-4</v>
      </c>
      <c r="T35" s="2" t="s">
        <v>19</v>
      </c>
      <c r="U35" s="2" t="s">
        <v>26</v>
      </c>
      <c r="V35" s="2" t="s">
        <v>6101</v>
      </c>
      <c r="W35" s="2" t="s">
        <v>16</v>
      </c>
      <c r="X35" s="2">
        <v>75</v>
      </c>
      <c r="Y35" s="2">
        <v>91</v>
      </c>
      <c r="Z35" s="2">
        <v>16</v>
      </c>
    </row>
    <row r="36" spans="1:26" x14ac:dyDescent="0.25">
      <c r="A36" s="2" t="s">
        <v>1355</v>
      </c>
      <c r="B36" s="2">
        <v>202280035</v>
      </c>
      <c r="C36" s="3">
        <v>44777</v>
      </c>
      <c r="D36" s="2" t="s">
        <v>60</v>
      </c>
      <c r="E36" s="2" t="s">
        <v>47</v>
      </c>
      <c r="F36" s="2" t="s">
        <v>1356</v>
      </c>
      <c r="G36" s="10">
        <f t="shared" si="13"/>
        <v>1.1782907809101757E-3</v>
      </c>
      <c r="H36" s="7">
        <v>260</v>
      </c>
      <c r="I36" s="7">
        <v>140</v>
      </c>
      <c r="J36" s="7">
        <v>120</v>
      </c>
      <c r="K36" s="7">
        <f t="shared" si="1"/>
        <v>48</v>
      </c>
      <c r="L36" s="12">
        <f t="shared" si="7"/>
        <v>72</v>
      </c>
      <c r="M36" s="8">
        <v>0.46153846153846156</v>
      </c>
      <c r="N36" s="8">
        <f t="shared" si="8"/>
        <v>0.51428571428571423</v>
      </c>
      <c r="O36" s="7">
        <f t="shared" si="2"/>
        <v>72</v>
      </c>
      <c r="P36" s="8">
        <v>0.46153846153846156</v>
      </c>
      <c r="Q36" s="8">
        <f t="shared" si="3"/>
        <v>1.1666666666666667</v>
      </c>
      <c r="R36" s="8">
        <f t="shared" si="4"/>
        <v>0.53846153846153844</v>
      </c>
      <c r="S36" s="9">
        <f t="shared" si="5"/>
        <v>1.9124886701481778E-3</v>
      </c>
      <c r="T36" s="2" t="s">
        <v>19</v>
      </c>
      <c r="U36" s="2" t="s">
        <v>6087</v>
      </c>
      <c r="V36" s="2" t="s">
        <v>6101</v>
      </c>
      <c r="W36" s="2" t="s">
        <v>16</v>
      </c>
      <c r="X36" s="2">
        <v>75</v>
      </c>
      <c r="Y36" s="2">
        <v>91</v>
      </c>
      <c r="Z36" s="2">
        <v>16</v>
      </c>
    </row>
    <row r="37" spans="1:26" x14ac:dyDescent="0.25">
      <c r="A37" s="2" t="s">
        <v>1357</v>
      </c>
      <c r="B37" s="2">
        <v>202280036</v>
      </c>
      <c r="C37" s="3">
        <v>44777</v>
      </c>
      <c r="D37" s="2" t="s">
        <v>61</v>
      </c>
      <c r="E37" s="2" t="s">
        <v>62</v>
      </c>
      <c r="F37" s="2" t="s">
        <v>1358</v>
      </c>
      <c r="G37" s="10">
        <f t="shared" si="13"/>
        <v>9.9701527615476417E-4</v>
      </c>
      <c r="H37" s="7">
        <v>220</v>
      </c>
      <c r="I37" s="7">
        <v>140</v>
      </c>
      <c r="J37" s="7">
        <v>80</v>
      </c>
      <c r="K37" s="7">
        <f t="shared" si="1"/>
        <v>32</v>
      </c>
      <c r="L37" s="12">
        <f t="shared" si="7"/>
        <v>48</v>
      </c>
      <c r="M37" s="8">
        <v>0.36363636363636365</v>
      </c>
      <c r="N37" s="8">
        <f t="shared" si="8"/>
        <v>0.34285714285714286</v>
      </c>
      <c r="O37" s="7">
        <f t="shared" si="2"/>
        <v>48</v>
      </c>
      <c r="P37" s="8">
        <v>0.36363636363636365</v>
      </c>
      <c r="Q37" s="8">
        <f t="shared" si="3"/>
        <v>1.75</v>
      </c>
      <c r="R37" s="8">
        <f t="shared" si="4"/>
        <v>0.63636363636363635</v>
      </c>
      <c r="S37" s="9">
        <f t="shared" si="5"/>
        <v>1.2749924467654519E-3</v>
      </c>
      <c r="T37" s="2" t="s">
        <v>63</v>
      </c>
      <c r="U37" s="2" t="s">
        <v>61</v>
      </c>
      <c r="V37" s="2" t="s">
        <v>6101</v>
      </c>
      <c r="W37" s="2" t="s">
        <v>16</v>
      </c>
      <c r="X37" s="2">
        <v>75</v>
      </c>
      <c r="Y37" s="2">
        <v>91</v>
      </c>
      <c r="Z37" s="2">
        <v>16</v>
      </c>
    </row>
    <row r="38" spans="1:26" x14ac:dyDescent="0.25">
      <c r="A38" s="2" t="s">
        <v>1359</v>
      </c>
      <c r="B38" s="2">
        <v>202280037</v>
      </c>
      <c r="C38" s="3">
        <v>44777</v>
      </c>
      <c r="D38" s="2" t="s">
        <v>64</v>
      </c>
      <c r="E38" s="2" t="s">
        <v>24</v>
      </c>
      <c r="F38" s="2" t="s">
        <v>1360</v>
      </c>
      <c r="G38" s="10">
        <f t="shared" si="13"/>
        <v>2.0393494284983812E-4</v>
      </c>
      <c r="H38" s="7">
        <v>45</v>
      </c>
      <c r="I38" s="7">
        <v>20</v>
      </c>
      <c r="J38" s="7">
        <v>25</v>
      </c>
      <c r="K38" s="7">
        <f t="shared" si="1"/>
        <v>10</v>
      </c>
      <c r="L38" s="12">
        <f t="shared" si="7"/>
        <v>15</v>
      </c>
      <c r="M38" s="8">
        <v>0.55555555555555558</v>
      </c>
      <c r="N38" s="8">
        <f t="shared" si="8"/>
        <v>0.75</v>
      </c>
      <c r="O38" s="7">
        <f t="shared" si="2"/>
        <v>15</v>
      </c>
      <c r="P38" s="8">
        <v>0.55555555555555558</v>
      </c>
      <c r="Q38" s="8">
        <f t="shared" si="3"/>
        <v>0.8</v>
      </c>
      <c r="R38" s="8">
        <f t="shared" si="4"/>
        <v>0.44444444444444442</v>
      </c>
      <c r="S38" s="9">
        <f t="shared" si="5"/>
        <v>3.9843513961420371E-4</v>
      </c>
      <c r="T38" s="2" t="s">
        <v>19</v>
      </c>
      <c r="U38" s="2" t="s">
        <v>26</v>
      </c>
      <c r="V38" s="2" t="s">
        <v>6101</v>
      </c>
      <c r="W38" s="2" t="s">
        <v>37</v>
      </c>
      <c r="X38" s="2">
        <v>75</v>
      </c>
      <c r="Y38" s="2">
        <v>91</v>
      </c>
      <c r="Z38" s="2">
        <v>16</v>
      </c>
    </row>
    <row r="39" spans="1:26" x14ac:dyDescent="0.25">
      <c r="A39" s="2" t="s">
        <v>1361</v>
      </c>
      <c r="B39" s="2">
        <v>202280038</v>
      </c>
      <c r="C39" s="3">
        <v>44777</v>
      </c>
      <c r="D39" s="2" t="s">
        <v>65</v>
      </c>
      <c r="E39" s="2" t="s">
        <v>47</v>
      </c>
      <c r="F39" s="2" t="s">
        <v>1362</v>
      </c>
      <c r="G39" s="10">
        <f t="shared" si="13"/>
        <v>1.8127550475541166E-3</v>
      </c>
      <c r="H39" s="7">
        <v>400</v>
      </c>
      <c r="I39" s="7">
        <v>300</v>
      </c>
      <c r="J39" s="7">
        <v>100</v>
      </c>
      <c r="K39" s="7">
        <f t="shared" si="1"/>
        <v>40</v>
      </c>
      <c r="L39" s="12">
        <f t="shared" si="7"/>
        <v>60</v>
      </c>
      <c r="M39" s="8">
        <v>0.25</v>
      </c>
      <c r="N39" s="8">
        <f t="shared" si="8"/>
        <v>0.2</v>
      </c>
      <c r="O39" s="7">
        <f t="shared" si="2"/>
        <v>60</v>
      </c>
      <c r="P39" s="8">
        <v>0.25</v>
      </c>
      <c r="Q39" s="8">
        <f t="shared" si="3"/>
        <v>3</v>
      </c>
      <c r="R39" s="8">
        <f t="shared" si="4"/>
        <v>0.75</v>
      </c>
      <c r="S39" s="9">
        <f t="shared" si="5"/>
        <v>1.5937405584568148E-3</v>
      </c>
      <c r="T39" s="2" t="s">
        <v>19</v>
      </c>
      <c r="U39" s="2" t="s">
        <v>6087</v>
      </c>
      <c r="V39" s="2" t="s">
        <v>6101</v>
      </c>
      <c r="W39" s="2" t="s">
        <v>16</v>
      </c>
      <c r="X39" s="2">
        <v>75</v>
      </c>
      <c r="Y39" s="2">
        <v>91</v>
      </c>
      <c r="Z39" s="2">
        <v>16</v>
      </c>
    </row>
    <row r="40" spans="1:26" x14ac:dyDescent="0.25">
      <c r="A40" s="2" t="s">
        <v>1363</v>
      </c>
      <c r="B40" s="2">
        <v>202280039</v>
      </c>
      <c r="C40" s="3">
        <v>44777</v>
      </c>
      <c r="D40" s="2" t="s">
        <v>53</v>
      </c>
      <c r="E40" s="2" t="s">
        <v>47</v>
      </c>
      <c r="F40" s="2" t="s">
        <v>1364</v>
      </c>
      <c r="G40" s="10">
        <f t="shared" si="13"/>
        <v>1.7221172951764109E-3</v>
      </c>
      <c r="H40" s="7">
        <v>380</v>
      </c>
      <c r="I40" s="7">
        <v>200</v>
      </c>
      <c r="J40" s="7">
        <v>180</v>
      </c>
      <c r="K40" s="7">
        <f t="shared" si="1"/>
        <v>72</v>
      </c>
      <c r="L40" s="12">
        <f t="shared" si="7"/>
        <v>108</v>
      </c>
      <c r="M40" s="8">
        <v>0.47368421052631576</v>
      </c>
      <c r="N40" s="8">
        <f t="shared" si="8"/>
        <v>0.54</v>
      </c>
      <c r="O40" s="7">
        <f t="shared" si="2"/>
        <v>108</v>
      </c>
      <c r="P40" s="8">
        <v>0.47368421052631576</v>
      </c>
      <c r="Q40" s="8">
        <f t="shared" si="3"/>
        <v>1.1111111111111112</v>
      </c>
      <c r="R40" s="8">
        <f t="shared" si="4"/>
        <v>0.52631578947368418</v>
      </c>
      <c r="S40" s="9">
        <f t="shared" si="5"/>
        <v>2.8687330052222667E-3</v>
      </c>
      <c r="T40" s="2" t="s">
        <v>53</v>
      </c>
      <c r="U40" s="2" t="s">
        <v>6087</v>
      </c>
      <c r="V40" s="2" t="s">
        <v>6101</v>
      </c>
      <c r="W40" s="2" t="s">
        <v>16</v>
      </c>
      <c r="X40" s="2">
        <v>75</v>
      </c>
      <c r="Y40" s="2">
        <v>91</v>
      </c>
      <c r="Z40" s="2">
        <v>16</v>
      </c>
    </row>
    <row r="41" spans="1:26" x14ac:dyDescent="0.25">
      <c r="A41" s="2" t="s">
        <v>1365</v>
      </c>
      <c r="B41" s="2">
        <v>202280040</v>
      </c>
      <c r="C41" s="3">
        <v>44777</v>
      </c>
      <c r="D41" s="2" t="s">
        <v>67</v>
      </c>
      <c r="E41" s="2" t="s">
        <v>29</v>
      </c>
      <c r="F41" s="2" t="s">
        <v>1366</v>
      </c>
      <c r="G41" s="10">
        <f t="shared" si="13"/>
        <v>1.4502040380432932E-4</v>
      </c>
      <c r="H41" s="7">
        <v>32</v>
      </c>
      <c r="I41" s="7">
        <v>27.45</v>
      </c>
      <c r="J41" s="7">
        <v>4.55</v>
      </c>
      <c r="K41" s="7">
        <f t="shared" si="1"/>
        <v>1.82</v>
      </c>
      <c r="L41" s="12">
        <f t="shared" si="7"/>
        <v>2.7299999999999995</v>
      </c>
      <c r="M41" s="8">
        <v>0.14218749999999999</v>
      </c>
      <c r="N41" s="8">
        <f t="shared" si="8"/>
        <v>9.9453551912568286E-2</v>
      </c>
      <c r="O41" s="7">
        <f t="shared" si="2"/>
        <v>2.7299999999999995</v>
      </c>
      <c r="P41" s="8">
        <v>0.14218749999999999</v>
      </c>
      <c r="Q41" s="8">
        <f t="shared" si="3"/>
        <v>6.0329670329670328</v>
      </c>
      <c r="R41" s="8">
        <f t="shared" si="4"/>
        <v>0.85781249999999998</v>
      </c>
      <c r="S41" s="9">
        <f t="shared" si="5"/>
        <v>7.2515195409785066E-5</v>
      </c>
      <c r="T41" s="2" t="s">
        <v>56</v>
      </c>
      <c r="U41" s="2" t="s">
        <v>31</v>
      </c>
      <c r="V41" s="2" t="s">
        <v>6101</v>
      </c>
      <c r="W41" s="2" t="s">
        <v>16</v>
      </c>
      <c r="X41" s="2">
        <v>75</v>
      </c>
      <c r="Y41" s="2">
        <v>91</v>
      </c>
      <c r="Z41" s="2">
        <v>16</v>
      </c>
    </row>
    <row r="42" spans="1:26" x14ac:dyDescent="0.25">
      <c r="A42" s="2" t="s">
        <v>1367</v>
      </c>
      <c r="B42" s="2">
        <v>202280041</v>
      </c>
      <c r="C42" s="3">
        <v>44777</v>
      </c>
      <c r="D42" s="2" t="s">
        <v>68</v>
      </c>
      <c r="E42" s="2" t="s">
        <v>24</v>
      </c>
      <c r="F42" s="2" t="s">
        <v>1368</v>
      </c>
      <c r="G42" s="10">
        <f t="shared" si="13"/>
        <v>5.891453904550879E-5</v>
      </c>
      <c r="H42" s="7">
        <v>13</v>
      </c>
      <c r="I42" s="7">
        <v>10</v>
      </c>
      <c r="J42" s="7">
        <v>3</v>
      </c>
      <c r="K42" s="7">
        <f t="shared" si="1"/>
        <v>1.2000000000000002</v>
      </c>
      <c r="L42" s="12">
        <f t="shared" si="7"/>
        <v>1.7999999999999998</v>
      </c>
      <c r="M42" s="8">
        <v>0.23076923076923078</v>
      </c>
      <c r="N42" s="8">
        <f t="shared" si="8"/>
        <v>0.18</v>
      </c>
      <c r="O42" s="7">
        <f t="shared" si="2"/>
        <v>1.7999999999999998</v>
      </c>
      <c r="P42" s="8">
        <v>0.23076923076923078</v>
      </c>
      <c r="Q42" s="8">
        <f t="shared" si="3"/>
        <v>3.3333333333333335</v>
      </c>
      <c r="R42" s="8">
        <f t="shared" si="4"/>
        <v>0.76923076923076927</v>
      </c>
      <c r="S42" s="9">
        <f t="shared" si="5"/>
        <v>4.7812216753704445E-5</v>
      </c>
      <c r="T42" s="2" t="s">
        <v>25</v>
      </c>
      <c r="U42" s="2" t="s">
        <v>26</v>
      </c>
      <c r="V42" s="2" t="s">
        <v>6101</v>
      </c>
      <c r="W42" s="2" t="s">
        <v>37</v>
      </c>
      <c r="X42" s="2">
        <v>75</v>
      </c>
      <c r="Y42" s="2">
        <v>91</v>
      </c>
      <c r="Z42" s="2">
        <v>16</v>
      </c>
    </row>
    <row r="43" spans="1:26" x14ac:dyDescent="0.25">
      <c r="A43" s="2" t="s">
        <v>1369</v>
      </c>
      <c r="B43" s="2">
        <v>202280042</v>
      </c>
      <c r="C43" s="3">
        <v>44777</v>
      </c>
      <c r="D43" s="2" t="s">
        <v>69</v>
      </c>
      <c r="E43" s="2" t="s">
        <v>29</v>
      </c>
      <c r="F43" s="2" t="s">
        <v>1370</v>
      </c>
      <c r="G43" s="10">
        <f t="shared" si="13"/>
        <v>1.4502040380432932E-4</v>
      </c>
      <c r="H43" s="7">
        <v>32</v>
      </c>
      <c r="I43" s="7">
        <v>27.45</v>
      </c>
      <c r="J43" s="7">
        <v>4.5500000000000007</v>
      </c>
      <c r="K43" s="7">
        <f t="shared" si="1"/>
        <v>1.8200000000000003</v>
      </c>
      <c r="L43" s="12">
        <f t="shared" si="7"/>
        <v>2.7300000000000004</v>
      </c>
      <c r="M43" s="8">
        <v>0.14218750000000002</v>
      </c>
      <c r="N43" s="8">
        <f t="shared" si="8"/>
        <v>9.9453551912568328E-2</v>
      </c>
      <c r="O43" s="7">
        <f t="shared" si="2"/>
        <v>2.7300000000000004</v>
      </c>
      <c r="P43" s="8">
        <v>0.14218750000000002</v>
      </c>
      <c r="Q43" s="8">
        <f t="shared" si="3"/>
        <v>6.032967032967032</v>
      </c>
      <c r="R43" s="8">
        <f t="shared" si="4"/>
        <v>0.85781249999999998</v>
      </c>
      <c r="S43" s="9">
        <f t="shared" si="5"/>
        <v>7.251519540978508E-5</v>
      </c>
      <c r="T43" s="2" t="s">
        <v>56</v>
      </c>
      <c r="U43" s="2" t="s">
        <v>31</v>
      </c>
      <c r="V43" s="2" t="s">
        <v>6101</v>
      </c>
      <c r="W43" s="2" t="s">
        <v>16</v>
      </c>
      <c r="X43" s="2">
        <v>75</v>
      </c>
      <c r="Y43" s="2">
        <v>91</v>
      </c>
      <c r="Z43" s="2">
        <v>16</v>
      </c>
    </row>
    <row r="44" spans="1:26" x14ac:dyDescent="0.25">
      <c r="A44" s="2" t="s">
        <v>1371</v>
      </c>
      <c r="B44" s="2">
        <v>202280043</v>
      </c>
      <c r="C44" s="3">
        <v>44777</v>
      </c>
      <c r="D44" s="2" t="s">
        <v>70</v>
      </c>
      <c r="E44" s="2" t="s">
        <v>29</v>
      </c>
      <c r="F44" s="2" t="s">
        <v>1372</v>
      </c>
      <c r="G44" s="10">
        <f t="shared" si="13"/>
        <v>8.882499733015171E-4</v>
      </c>
      <c r="H44" s="7">
        <v>196</v>
      </c>
      <c r="I44" s="7">
        <v>166.5</v>
      </c>
      <c r="J44" s="7">
        <v>29.5</v>
      </c>
      <c r="K44" s="7">
        <f t="shared" si="1"/>
        <v>11.8</v>
      </c>
      <c r="L44" s="12">
        <f t="shared" si="7"/>
        <v>17.7</v>
      </c>
      <c r="M44" s="8">
        <v>0.15051020408163265</v>
      </c>
      <c r="N44" s="8">
        <f t="shared" si="8"/>
        <v>0.1063063063063063</v>
      </c>
      <c r="O44" s="7">
        <f t="shared" si="2"/>
        <v>17.7</v>
      </c>
      <c r="P44" s="8">
        <v>0.15051020408163265</v>
      </c>
      <c r="Q44" s="8">
        <f t="shared" si="3"/>
        <v>5.6440677966101696</v>
      </c>
      <c r="R44" s="8">
        <f t="shared" si="4"/>
        <v>0.84948979591836737</v>
      </c>
      <c r="S44" s="9">
        <f t="shared" si="5"/>
        <v>4.7015346474476037E-4</v>
      </c>
      <c r="T44" s="2" t="s">
        <v>30</v>
      </c>
      <c r="U44" s="2" t="s">
        <v>31</v>
      </c>
      <c r="V44" s="2" t="s">
        <v>6101</v>
      </c>
      <c r="W44" s="2" t="s">
        <v>16</v>
      </c>
      <c r="X44" s="2">
        <v>75</v>
      </c>
      <c r="Y44" s="2">
        <v>91</v>
      </c>
      <c r="Z44" s="2">
        <v>16</v>
      </c>
    </row>
    <row r="45" spans="1:26" x14ac:dyDescent="0.25">
      <c r="A45" s="2" t="s">
        <v>1373</v>
      </c>
      <c r="B45" s="2">
        <v>202280044</v>
      </c>
      <c r="C45" s="3">
        <v>44777</v>
      </c>
      <c r="D45" s="2" t="s">
        <v>71</v>
      </c>
      <c r="E45" s="2" t="s">
        <v>29</v>
      </c>
      <c r="F45" s="2" t="s">
        <v>1374</v>
      </c>
      <c r="G45" s="10">
        <f t="shared" si="13"/>
        <v>1.4955229142321461E-3</v>
      </c>
      <c r="H45" s="7">
        <v>330</v>
      </c>
      <c r="I45" s="7">
        <v>277.5</v>
      </c>
      <c r="J45" s="7">
        <v>52.5</v>
      </c>
      <c r="K45" s="7">
        <f t="shared" si="1"/>
        <v>21</v>
      </c>
      <c r="L45" s="12">
        <f t="shared" si="7"/>
        <v>31.5</v>
      </c>
      <c r="M45" s="8">
        <v>0.15909090909090909</v>
      </c>
      <c r="N45" s="8">
        <f t="shared" si="8"/>
        <v>0.11351351351351352</v>
      </c>
      <c r="O45" s="7">
        <f t="shared" si="2"/>
        <v>31.5</v>
      </c>
      <c r="P45" s="8">
        <v>0.15909090909090909</v>
      </c>
      <c r="Q45" s="8">
        <f t="shared" si="3"/>
        <v>5.2857142857142856</v>
      </c>
      <c r="R45" s="8">
        <f t="shared" si="4"/>
        <v>0.84090909090909094</v>
      </c>
      <c r="S45" s="9">
        <f t="shared" si="5"/>
        <v>8.3671379318982773E-4</v>
      </c>
      <c r="T45" s="2" t="s">
        <v>30</v>
      </c>
      <c r="U45" s="2" t="s">
        <v>31</v>
      </c>
      <c r="V45" s="2" t="s">
        <v>6101</v>
      </c>
      <c r="W45" s="2" t="s">
        <v>16</v>
      </c>
      <c r="X45" s="2">
        <v>75</v>
      </c>
      <c r="Y45" s="2">
        <v>91</v>
      </c>
      <c r="Z45" s="2">
        <v>16</v>
      </c>
    </row>
    <row r="46" spans="1:26" x14ac:dyDescent="0.25">
      <c r="A46" s="2" t="s">
        <v>1375</v>
      </c>
      <c r="B46" s="2">
        <v>202280045</v>
      </c>
      <c r="C46" s="3">
        <v>44777</v>
      </c>
      <c r="D46" s="2" t="s">
        <v>72</v>
      </c>
      <c r="E46" s="2" t="s">
        <v>29</v>
      </c>
      <c r="F46" s="2" t="s">
        <v>1376</v>
      </c>
      <c r="G46" s="10">
        <f t="shared" si="13"/>
        <v>2.3112626856314986E-4</v>
      </c>
      <c r="H46" s="7">
        <v>51</v>
      </c>
      <c r="I46" s="7">
        <v>46.62</v>
      </c>
      <c r="J46" s="7">
        <v>4.3800000000000026</v>
      </c>
      <c r="K46" s="7">
        <f t="shared" si="1"/>
        <v>1.7520000000000011</v>
      </c>
      <c r="L46" s="12">
        <f t="shared" si="7"/>
        <v>2.6280000000000014</v>
      </c>
      <c r="M46" s="8">
        <v>8.5882352941176521E-2</v>
      </c>
      <c r="N46" s="8">
        <f t="shared" si="8"/>
        <v>5.6370656370656406E-2</v>
      </c>
      <c r="O46" s="7">
        <f t="shared" si="2"/>
        <v>2.6280000000000014</v>
      </c>
      <c r="P46" s="8">
        <v>8.5882352941176521E-2</v>
      </c>
      <c r="Q46" s="8">
        <f t="shared" si="3"/>
        <v>10.643835616438349</v>
      </c>
      <c r="R46" s="8">
        <f t="shared" si="4"/>
        <v>0.91411764705882348</v>
      </c>
      <c r="S46" s="9">
        <f t="shared" si="5"/>
        <v>6.9805836460408533E-5</v>
      </c>
      <c r="T46" s="2" t="s">
        <v>33</v>
      </c>
      <c r="U46" s="2" t="s">
        <v>31</v>
      </c>
      <c r="V46" s="2" t="s">
        <v>6101</v>
      </c>
      <c r="W46" s="2" t="s">
        <v>16</v>
      </c>
      <c r="X46" s="2">
        <v>75</v>
      </c>
      <c r="Y46" s="2">
        <v>91</v>
      </c>
      <c r="Z46" s="2">
        <v>16</v>
      </c>
    </row>
    <row r="47" spans="1:26" x14ac:dyDescent="0.25">
      <c r="A47" s="2" t="s">
        <v>1377</v>
      </c>
      <c r="B47" s="2">
        <v>202280046</v>
      </c>
      <c r="C47" s="3">
        <v>44777</v>
      </c>
      <c r="D47" s="2" t="s">
        <v>73</v>
      </c>
      <c r="E47" s="2" t="s">
        <v>29</v>
      </c>
      <c r="F47" s="2" t="s">
        <v>1378</v>
      </c>
      <c r="G47" s="10">
        <f t="shared" si="13"/>
        <v>9.516963999659112E-5</v>
      </c>
      <c r="H47" s="7">
        <v>21</v>
      </c>
      <c r="I47" s="7">
        <v>17.62</v>
      </c>
      <c r="J47" s="7">
        <v>3.379999999999999</v>
      </c>
      <c r="K47" s="7">
        <f t="shared" si="1"/>
        <v>1.3519999999999996</v>
      </c>
      <c r="L47" s="12">
        <f t="shared" si="7"/>
        <v>2.0279999999999996</v>
      </c>
      <c r="M47" s="8">
        <v>0.1609523809523809</v>
      </c>
      <c r="N47" s="8">
        <f t="shared" si="8"/>
        <v>0.11509648127128261</v>
      </c>
      <c r="O47" s="7">
        <f t="shared" si="2"/>
        <v>2.0279999999999996</v>
      </c>
      <c r="P47" s="8">
        <v>0.1609523809523809</v>
      </c>
      <c r="Q47" s="8">
        <f t="shared" si="3"/>
        <v>5.2130177514792919</v>
      </c>
      <c r="R47" s="8">
        <f t="shared" si="4"/>
        <v>0.83904761904761904</v>
      </c>
      <c r="S47" s="9">
        <f t="shared" si="5"/>
        <v>5.3868430875840324E-5</v>
      </c>
      <c r="T47" s="2" t="s">
        <v>33</v>
      </c>
      <c r="U47" s="2" t="s">
        <v>31</v>
      </c>
      <c r="V47" s="2" t="s">
        <v>6101</v>
      </c>
      <c r="W47" s="2" t="s">
        <v>16</v>
      </c>
      <c r="X47" s="2">
        <v>75</v>
      </c>
      <c r="Y47" s="2">
        <v>91</v>
      </c>
      <c r="Z47" s="2">
        <v>16</v>
      </c>
    </row>
    <row r="48" spans="1:26" x14ac:dyDescent="0.25">
      <c r="A48" s="2" t="s">
        <v>1379</v>
      </c>
      <c r="B48" s="2">
        <v>202280047</v>
      </c>
      <c r="C48" s="3">
        <v>44777</v>
      </c>
      <c r="D48" s="2" t="s">
        <v>74</v>
      </c>
      <c r="E48" s="2" t="s">
        <v>43</v>
      </c>
      <c r="F48" s="2" t="s">
        <v>1380</v>
      </c>
      <c r="G48" s="10">
        <f t="shared" si="13"/>
        <v>6.0681975216874051E-3</v>
      </c>
      <c r="H48" s="7">
        <v>1339</v>
      </c>
      <c r="I48" s="7">
        <v>1204</v>
      </c>
      <c r="J48" s="7">
        <v>135</v>
      </c>
      <c r="K48" s="7">
        <f t="shared" si="1"/>
        <v>54</v>
      </c>
      <c r="L48" s="12">
        <f t="shared" si="7"/>
        <v>81</v>
      </c>
      <c r="M48" s="8">
        <v>0.10082150858849888</v>
      </c>
      <c r="N48" s="8">
        <f t="shared" si="8"/>
        <v>6.7275747508305644E-2</v>
      </c>
      <c r="O48" s="7">
        <f t="shared" si="2"/>
        <v>81</v>
      </c>
      <c r="P48" s="8">
        <v>0.10082150858849888</v>
      </c>
      <c r="Q48" s="8">
        <f t="shared" si="3"/>
        <v>8.9185185185185194</v>
      </c>
      <c r="R48" s="8">
        <f t="shared" si="4"/>
        <v>0.89917849141150108</v>
      </c>
      <c r="S48" s="9">
        <f t="shared" si="5"/>
        <v>2.1515497539166999E-3</v>
      </c>
      <c r="T48" s="2" t="s">
        <v>19</v>
      </c>
      <c r="U48" s="2" t="s">
        <v>44</v>
      </c>
      <c r="V48" s="2" t="s">
        <v>6101</v>
      </c>
      <c r="W48" s="2" t="s">
        <v>16</v>
      </c>
      <c r="X48" s="2">
        <v>75</v>
      </c>
      <c r="Y48" s="2">
        <v>91</v>
      </c>
      <c r="Z48" s="2">
        <v>16</v>
      </c>
    </row>
    <row r="49" spans="1:26" x14ac:dyDescent="0.25">
      <c r="A49" s="2" t="s">
        <v>1381</v>
      </c>
      <c r="B49" s="2">
        <v>202280048</v>
      </c>
      <c r="C49" s="3">
        <v>44778</v>
      </c>
      <c r="D49" s="2" t="s">
        <v>75</v>
      </c>
      <c r="E49" s="2" t="s">
        <v>47</v>
      </c>
      <c r="F49" s="2" t="s">
        <v>1382</v>
      </c>
      <c r="G49" s="10">
        <f t="shared" si="13"/>
        <v>1.2689285332878816E-3</v>
      </c>
      <c r="H49" s="7">
        <v>280</v>
      </c>
      <c r="I49" s="7">
        <v>160</v>
      </c>
      <c r="J49" s="7">
        <v>120</v>
      </c>
      <c r="K49" s="7">
        <f t="shared" si="1"/>
        <v>48</v>
      </c>
      <c r="L49" s="12">
        <f t="shared" si="7"/>
        <v>72</v>
      </c>
      <c r="M49" s="8">
        <v>0.42857142857142855</v>
      </c>
      <c r="N49" s="8">
        <f t="shared" si="8"/>
        <v>0.45</v>
      </c>
      <c r="O49" s="7">
        <f t="shared" si="2"/>
        <v>72</v>
      </c>
      <c r="P49" s="8">
        <v>0.42857142857142855</v>
      </c>
      <c r="Q49" s="8">
        <f t="shared" si="3"/>
        <v>1.3333333333333333</v>
      </c>
      <c r="R49" s="8">
        <f t="shared" si="4"/>
        <v>0.5714285714285714</v>
      </c>
      <c r="S49" s="9">
        <f t="shared" si="5"/>
        <v>1.9124886701481778E-3</v>
      </c>
      <c r="T49" s="2" t="s">
        <v>19</v>
      </c>
      <c r="U49" s="2" t="s">
        <v>6087</v>
      </c>
      <c r="V49" s="2" t="s">
        <v>6101</v>
      </c>
      <c r="W49" s="2" t="s">
        <v>16</v>
      </c>
      <c r="X49" s="2">
        <v>79</v>
      </c>
      <c r="Y49" s="2">
        <v>90</v>
      </c>
      <c r="Z49" s="2">
        <f>Y49-X49</f>
        <v>11</v>
      </c>
    </row>
    <row r="50" spans="1:26" x14ac:dyDescent="0.25">
      <c r="A50" s="2" t="s">
        <v>1383</v>
      </c>
      <c r="B50" s="2">
        <v>202280049</v>
      </c>
      <c r="C50" s="3">
        <v>44778</v>
      </c>
      <c r="D50" s="2" t="s">
        <v>17</v>
      </c>
      <c r="E50" s="2" t="s">
        <v>14</v>
      </c>
      <c r="F50" s="2" t="s">
        <v>1384</v>
      </c>
      <c r="G50" s="10">
        <f t="shared" si="13"/>
        <v>1.3595662856655876E-4</v>
      </c>
      <c r="H50" s="7">
        <v>30</v>
      </c>
      <c r="I50" s="7">
        <v>3</v>
      </c>
      <c r="J50" s="7">
        <v>27</v>
      </c>
      <c r="K50" s="7">
        <f t="shared" si="1"/>
        <v>10.8</v>
      </c>
      <c r="L50" s="12">
        <f t="shared" si="7"/>
        <v>16.2</v>
      </c>
      <c r="M50" s="8">
        <v>0.9</v>
      </c>
      <c r="N50" s="8">
        <f t="shared" si="8"/>
        <v>5.3999999999999995</v>
      </c>
      <c r="O50" s="7">
        <f t="shared" si="2"/>
        <v>16.2</v>
      </c>
      <c r="P50" s="8">
        <v>0.9</v>
      </c>
      <c r="Q50" s="8">
        <f t="shared" si="3"/>
        <v>0.1111111111111111</v>
      </c>
      <c r="R50" s="8">
        <f t="shared" si="4"/>
        <v>0.1</v>
      </c>
      <c r="S50" s="9">
        <f t="shared" si="5"/>
        <v>4.3030995078334E-4</v>
      </c>
      <c r="T50" s="2" t="s">
        <v>6151</v>
      </c>
      <c r="U50" s="2" t="s">
        <v>15</v>
      </c>
      <c r="V50" s="2" t="s">
        <v>6101</v>
      </c>
      <c r="W50" s="2" t="s">
        <v>16</v>
      </c>
      <c r="X50" s="2">
        <v>79</v>
      </c>
      <c r="Y50" s="2">
        <v>90</v>
      </c>
      <c r="Z50" s="2">
        <v>11</v>
      </c>
    </row>
    <row r="51" spans="1:26" x14ac:dyDescent="0.25">
      <c r="A51" s="2" t="s">
        <v>1385</v>
      </c>
      <c r="B51" s="2">
        <v>202280050</v>
      </c>
      <c r="C51" s="3">
        <v>44778</v>
      </c>
      <c r="D51" s="2" t="s">
        <v>76</v>
      </c>
      <c r="E51" s="2" t="s">
        <v>29</v>
      </c>
      <c r="F51" s="2" t="s">
        <v>1386</v>
      </c>
      <c r="G51" s="10">
        <f t="shared" si="13"/>
        <v>2.2659438094426457E-4</v>
      </c>
      <c r="H51" s="7">
        <v>50</v>
      </c>
      <c r="I51" s="7">
        <v>43.239999999999995</v>
      </c>
      <c r="J51" s="7">
        <v>6.759999999999998</v>
      </c>
      <c r="K51" s="7">
        <f t="shared" si="1"/>
        <v>2.7039999999999993</v>
      </c>
      <c r="L51" s="12">
        <f t="shared" si="7"/>
        <v>4.0559999999999992</v>
      </c>
      <c r="M51" s="8">
        <v>0.13519999999999996</v>
      </c>
      <c r="N51" s="8">
        <f t="shared" si="8"/>
        <v>9.3802035152636437E-2</v>
      </c>
      <c r="O51" s="7">
        <f t="shared" si="2"/>
        <v>4.0559999999999992</v>
      </c>
      <c r="P51" s="8">
        <v>0.13519999999999996</v>
      </c>
      <c r="Q51" s="8">
        <f t="shared" si="3"/>
        <v>6.3964497041420127</v>
      </c>
      <c r="R51" s="8">
        <f t="shared" si="4"/>
        <v>0.8647999999999999</v>
      </c>
      <c r="S51" s="9">
        <f t="shared" si="5"/>
        <v>1.0773686175168065E-4</v>
      </c>
      <c r="T51" s="2" t="s">
        <v>33</v>
      </c>
      <c r="U51" s="2" t="s">
        <v>31</v>
      </c>
      <c r="V51" s="2" t="s">
        <v>6101</v>
      </c>
      <c r="W51" s="2" t="s">
        <v>16</v>
      </c>
      <c r="X51" s="2">
        <v>79</v>
      </c>
      <c r="Y51" s="2">
        <v>90</v>
      </c>
      <c r="Z51" s="2">
        <v>11</v>
      </c>
    </row>
    <row r="52" spans="1:26" x14ac:dyDescent="0.25">
      <c r="A52" s="2" t="s">
        <v>1387</v>
      </c>
      <c r="B52" s="2">
        <v>202280051</v>
      </c>
      <c r="C52" s="3">
        <v>44778</v>
      </c>
      <c r="D52" s="2" t="s">
        <v>77</v>
      </c>
      <c r="E52" s="2" t="s">
        <v>14</v>
      </c>
      <c r="F52" s="2" t="s">
        <v>1388</v>
      </c>
      <c r="G52" s="10">
        <f t="shared" si="13"/>
        <v>3.5348723427305272E-3</v>
      </c>
      <c r="H52" s="7">
        <v>780</v>
      </c>
      <c r="I52" s="7">
        <v>700</v>
      </c>
      <c r="J52" s="7">
        <v>80</v>
      </c>
      <c r="K52" s="7">
        <f t="shared" si="1"/>
        <v>32</v>
      </c>
      <c r="L52" s="12">
        <f t="shared" si="7"/>
        <v>48</v>
      </c>
      <c r="M52" s="8">
        <v>0.10256410256410256</v>
      </c>
      <c r="N52" s="8">
        <f t="shared" si="8"/>
        <v>6.8571428571428575E-2</v>
      </c>
      <c r="O52" s="7">
        <f t="shared" si="2"/>
        <v>48</v>
      </c>
      <c r="P52" s="8">
        <v>0.10256410256410256</v>
      </c>
      <c r="Q52" s="8">
        <f t="shared" si="3"/>
        <v>8.75</v>
      </c>
      <c r="R52" s="8">
        <f t="shared" si="4"/>
        <v>0.89743589743589747</v>
      </c>
      <c r="S52" s="9">
        <f t="shared" si="5"/>
        <v>1.2749924467654519E-3</v>
      </c>
      <c r="T52" s="2" t="s">
        <v>19</v>
      </c>
      <c r="U52" s="2" t="s">
        <v>15</v>
      </c>
      <c r="V52" s="2" t="s">
        <v>6101</v>
      </c>
      <c r="W52" s="2" t="s">
        <v>16</v>
      </c>
      <c r="X52" s="2">
        <v>79</v>
      </c>
      <c r="Y52" s="2">
        <v>90</v>
      </c>
      <c r="Z52" s="2">
        <v>11</v>
      </c>
    </row>
    <row r="53" spans="1:26" x14ac:dyDescent="0.25">
      <c r="A53" s="2" t="s">
        <v>1389</v>
      </c>
      <c r="B53" s="2">
        <v>202280052</v>
      </c>
      <c r="C53" s="3">
        <v>44778</v>
      </c>
      <c r="D53" s="2" t="s">
        <v>78</v>
      </c>
      <c r="E53" s="2" t="s">
        <v>14</v>
      </c>
      <c r="F53" s="2" t="s">
        <v>1390</v>
      </c>
      <c r="G53" s="10">
        <f t="shared" si="13"/>
        <v>9.0637752377705825E-5</v>
      </c>
      <c r="H53" s="7">
        <v>20</v>
      </c>
      <c r="I53" s="7">
        <v>4</v>
      </c>
      <c r="J53" s="7">
        <v>16</v>
      </c>
      <c r="K53" s="7">
        <f t="shared" si="1"/>
        <v>6.4</v>
      </c>
      <c r="L53" s="12">
        <f t="shared" si="7"/>
        <v>9.6</v>
      </c>
      <c r="M53" s="8">
        <v>0.8</v>
      </c>
      <c r="N53" s="8">
        <f t="shared" si="8"/>
        <v>2.4</v>
      </c>
      <c r="O53" s="7">
        <f t="shared" si="2"/>
        <v>9.6</v>
      </c>
      <c r="P53" s="8">
        <v>0.8</v>
      </c>
      <c r="Q53" s="8">
        <f t="shared" si="3"/>
        <v>0.25</v>
      </c>
      <c r="R53" s="8">
        <f t="shared" si="4"/>
        <v>0.2</v>
      </c>
      <c r="S53" s="9">
        <f t="shared" si="5"/>
        <v>2.5499848935309037E-4</v>
      </c>
      <c r="T53" s="2" t="s">
        <v>19</v>
      </c>
      <c r="U53" s="2" t="s">
        <v>15</v>
      </c>
      <c r="V53" s="2" t="s">
        <v>6101</v>
      </c>
      <c r="W53" s="2" t="s">
        <v>16</v>
      </c>
      <c r="X53" s="2">
        <v>79</v>
      </c>
      <c r="Y53" s="2">
        <v>90</v>
      </c>
      <c r="Z53" s="2">
        <v>11</v>
      </c>
    </row>
    <row r="54" spans="1:26" x14ac:dyDescent="0.25">
      <c r="A54" s="2" t="s">
        <v>1391</v>
      </c>
      <c r="B54" s="2">
        <v>202280053</v>
      </c>
      <c r="C54" s="3">
        <v>44778</v>
      </c>
      <c r="D54" s="2" t="s">
        <v>79</v>
      </c>
      <c r="E54" s="2" t="s">
        <v>14</v>
      </c>
      <c r="F54" s="2" t="s">
        <v>1392</v>
      </c>
      <c r="G54" s="10">
        <f t="shared" si="13"/>
        <v>1.1329719047213228E-4</v>
      </c>
      <c r="H54" s="7">
        <v>25</v>
      </c>
      <c r="I54" s="7">
        <v>21</v>
      </c>
      <c r="J54" s="7">
        <v>4</v>
      </c>
      <c r="K54" s="7">
        <f t="shared" si="1"/>
        <v>1.6</v>
      </c>
      <c r="L54" s="12">
        <f t="shared" si="7"/>
        <v>2.4</v>
      </c>
      <c r="M54" s="8">
        <v>0.16</v>
      </c>
      <c r="N54" s="8">
        <f t="shared" si="8"/>
        <v>0.11428571428571428</v>
      </c>
      <c r="O54" s="7">
        <f t="shared" si="2"/>
        <v>2.4</v>
      </c>
      <c r="P54" s="8">
        <v>0.16</v>
      </c>
      <c r="Q54" s="8">
        <f t="shared" si="3"/>
        <v>5.25</v>
      </c>
      <c r="R54" s="8">
        <f t="shared" si="4"/>
        <v>0.84</v>
      </c>
      <c r="S54" s="9">
        <f t="shared" si="5"/>
        <v>6.3749622338272593E-5</v>
      </c>
      <c r="T54" s="2" t="s">
        <v>19</v>
      </c>
      <c r="U54" s="2" t="s">
        <v>15</v>
      </c>
      <c r="V54" s="2" t="s">
        <v>6101</v>
      </c>
      <c r="W54" s="2" t="s">
        <v>16</v>
      </c>
      <c r="X54" s="2">
        <v>79</v>
      </c>
      <c r="Y54" s="2">
        <v>90</v>
      </c>
      <c r="Z54" s="2">
        <v>11</v>
      </c>
    </row>
    <row r="55" spans="1:26" x14ac:dyDescent="0.25">
      <c r="A55" s="2" t="s">
        <v>1393</v>
      </c>
      <c r="B55" s="2">
        <v>202280054</v>
      </c>
      <c r="C55" s="3">
        <v>44778</v>
      </c>
      <c r="D55" s="2" t="s">
        <v>76</v>
      </c>
      <c r="E55" s="2" t="s">
        <v>29</v>
      </c>
      <c r="F55" s="2" t="s">
        <v>1394</v>
      </c>
      <c r="G55" s="10">
        <f t="shared" si="13"/>
        <v>8.882499733015171E-4</v>
      </c>
      <c r="H55" s="7">
        <v>196</v>
      </c>
      <c r="I55" s="7">
        <v>180</v>
      </c>
      <c r="J55" s="7">
        <v>16</v>
      </c>
      <c r="K55" s="7">
        <f t="shared" si="1"/>
        <v>6.4</v>
      </c>
      <c r="L55" s="12">
        <f t="shared" si="7"/>
        <v>9.6</v>
      </c>
      <c r="M55" s="8">
        <v>8.1632653061224483E-2</v>
      </c>
      <c r="N55" s="8">
        <f t="shared" si="8"/>
        <v>5.333333333333333E-2</v>
      </c>
      <c r="O55" s="7">
        <f t="shared" si="2"/>
        <v>9.6</v>
      </c>
      <c r="P55" s="8">
        <v>8.1632653061224483E-2</v>
      </c>
      <c r="Q55" s="8">
        <f t="shared" si="3"/>
        <v>11.25</v>
      </c>
      <c r="R55" s="8">
        <f t="shared" si="4"/>
        <v>0.91836734693877553</v>
      </c>
      <c r="S55" s="9">
        <f t="shared" si="5"/>
        <v>2.5499848935309037E-4</v>
      </c>
      <c r="T55" s="2" t="s">
        <v>30</v>
      </c>
      <c r="U55" s="2" t="s">
        <v>31</v>
      </c>
      <c r="V55" s="2" t="s">
        <v>6101</v>
      </c>
      <c r="W55" s="2" t="s">
        <v>16</v>
      </c>
      <c r="X55" s="2">
        <v>79</v>
      </c>
      <c r="Y55" s="2">
        <v>90</v>
      </c>
      <c r="Z55" s="2">
        <v>11</v>
      </c>
    </row>
    <row r="56" spans="1:26" x14ac:dyDescent="0.25">
      <c r="A56" s="2" t="s">
        <v>1395</v>
      </c>
      <c r="B56" s="2">
        <v>202280055</v>
      </c>
      <c r="C56" s="3">
        <v>44778</v>
      </c>
      <c r="D56" s="2" t="s">
        <v>80</v>
      </c>
      <c r="E56" s="2" t="s">
        <v>24</v>
      </c>
      <c r="F56" s="2" t="s">
        <v>1396</v>
      </c>
      <c r="G56" s="10">
        <f t="shared" si="13"/>
        <v>1.3142474094767346E-3</v>
      </c>
      <c r="H56" s="7">
        <v>290</v>
      </c>
      <c r="I56" s="7">
        <v>180</v>
      </c>
      <c r="J56" s="7">
        <v>110</v>
      </c>
      <c r="K56" s="7">
        <f t="shared" si="1"/>
        <v>44</v>
      </c>
      <c r="L56" s="12">
        <f t="shared" si="7"/>
        <v>66</v>
      </c>
      <c r="M56" s="8">
        <v>0.37931034482758619</v>
      </c>
      <c r="N56" s="8">
        <f t="shared" si="8"/>
        <v>0.36666666666666664</v>
      </c>
      <c r="O56" s="7">
        <f t="shared" si="2"/>
        <v>66</v>
      </c>
      <c r="P56" s="8">
        <v>0.37931034482758619</v>
      </c>
      <c r="Q56" s="8">
        <f t="shared" si="3"/>
        <v>1.6363636363636365</v>
      </c>
      <c r="R56" s="8">
        <f t="shared" si="4"/>
        <v>0.62068965517241381</v>
      </c>
      <c r="S56" s="9">
        <f t="shared" si="5"/>
        <v>1.7531146143024963E-3</v>
      </c>
      <c r="T56" s="2" t="s">
        <v>53</v>
      </c>
      <c r="U56" s="2" t="s">
        <v>26</v>
      </c>
      <c r="V56" s="2" t="s">
        <v>6101</v>
      </c>
      <c r="W56" s="2" t="s">
        <v>37</v>
      </c>
      <c r="X56" s="2">
        <v>79</v>
      </c>
      <c r="Y56" s="2">
        <v>90</v>
      </c>
      <c r="Z56" s="2">
        <v>11</v>
      </c>
    </row>
    <row r="57" spans="1:26" x14ac:dyDescent="0.25">
      <c r="A57" s="2" t="s">
        <v>1397</v>
      </c>
      <c r="B57" s="2">
        <v>202280056</v>
      </c>
      <c r="C57" s="3">
        <v>44778</v>
      </c>
      <c r="D57" s="2" t="s">
        <v>27</v>
      </c>
      <c r="E57" s="2" t="s">
        <v>24</v>
      </c>
      <c r="F57" s="2" t="s">
        <v>1398</v>
      </c>
      <c r="G57" s="10">
        <f t="shared" si="13"/>
        <v>7.251020190216466E-4</v>
      </c>
      <c r="H57" s="7">
        <v>160</v>
      </c>
      <c r="I57" s="7">
        <v>90</v>
      </c>
      <c r="J57" s="7">
        <v>70</v>
      </c>
      <c r="K57" s="7">
        <f t="shared" si="1"/>
        <v>28</v>
      </c>
      <c r="L57" s="12">
        <f t="shared" si="7"/>
        <v>42</v>
      </c>
      <c r="M57" s="8">
        <v>0.4375</v>
      </c>
      <c r="N57" s="8">
        <f t="shared" si="8"/>
        <v>0.46666666666666667</v>
      </c>
      <c r="O57" s="7">
        <f t="shared" si="2"/>
        <v>42</v>
      </c>
      <c r="P57" s="8">
        <v>0.4375</v>
      </c>
      <c r="Q57" s="8">
        <f t="shared" si="3"/>
        <v>1.2857142857142858</v>
      </c>
      <c r="R57" s="8">
        <f t="shared" si="4"/>
        <v>0.5625</v>
      </c>
      <c r="S57" s="9">
        <f t="shared" si="5"/>
        <v>1.1156183909197704E-3</v>
      </c>
      <c r="T57" s="2" t="s">
        <v>53</v>
      </c>
      <c r="U57" s="2" t="s">
        <v>26</v>
      </c>
      <c r="V57" s="2" t="s">
        <v>6101</v>
      </c>
      <c r="W57" s="2" t="s">
        <v>37</v>
      </c>
      <c r="X57" s="2">
        <v>79</v>
      </c>
      <c r="Y57" s="2">
        <v>90</v>
      </c>
      <c r="Z57" s="2">
        <v>11</v>
      </c>
    </row>
    <row r="58" spans="1:26" x14ac:dyDescent="0.25">
      <c r="A58" s="2" t="s">
        <v>1399</v>
      </c>
      <c r="B58" s="2">
        <v>202280057</v>
      </c>
      <c r="C58" s="3">
        <v>44778</v>
      </c>
      <c r="D58" s="2" t="s">
        <v>81</v>
      </c>
      <c r="E58" s="2" t="s">
        <v>24</v>
      </c>
      <c r="F58" s="2" t="s">
        <v>1400</v>
      </c>
      <c r="G58" s="10">
        <f t="shared" si="13"/>
        <v>9.0637752377705825E-5</v>
      </c>
      <c r="H58" s="7">
        <v>20</v>
      </c>
      <c r="I58" s="7">
        <v>0</v>
      </c>
      <c r="J58" s="7">
        <v>20</v>
      </c>
      <c r="K58" s="7">
        <f t="shared" si="1"/>
        <v>8</v>
      </c>
      <c r="L58" s="12">
        <f t="shared" si="7"/>
        <v>12</v>
      </c>
      <c r="M58" s="8">
        <v>1</v>
      </c>
      <c r="N58" s="8" t="e">
        <f t="shared" si="8"/>
        <v>#DIV/0!</v>
      </c>
      <c r="O58" s="7">
        <f t="shared" si="2"/>
        <v>12</v>
      </c>
      <c r="P58" s="8">
        <v>1</v>
      </c>
      <c r="Q58" s="8">
        <f t="shared" si="3"/>
        <v>0</v>
      </c>
      <c r="R58" s="8">
        <f t="shared" si="4"/>
        <v>0</v>
      </c>
      <c r="S58" s="9">
        <f t="shared" si="5"/>
        <v>3.1874811169136296E-4</v>
      </c>
      <c r="T58" s="2" t="s">
        <v>19</v>
      </c>
      <c r="U58" s="2" t="s">
        <v>26</v>
      </c>
      <c r="V58" s="2" t="s">
        <v>6101</v>
      </c>
      <c r="W58" s="2" t="s">
        <v>37</v>
      </c>
      <c r="X58" s="2">
        <v>79</v>
      </c>
      <c r="Y58" s="2">
        <v>90</v>
      </c>
      <c r="Z58" s="2">
        <v>11</v>
      </c>
    </row>
    <row r="59" spans="1:26" x14ac:dyDescent="0.25">
      <c r="A59" s="2" t="s">
        <v>1401</v>
      </c>
      <c r="B59" s="2">
        <v>202280058</v>
      </c>
      <c r="C59" s="3">
        <v>44779</v>
      </c>
      <c r="D59" s="2" t="s">
        <v>51</v>
      </c>
      <c r="E59" s="2" t="s">
        <v>29</v>
      </c>
      <c r="F59" s="2" t="s">
        <v>1402</v>
      </c>
      <c r="G59" s="10">
        <f t="shared" si="13"/>
        <v>4.5318876188852914E-4</v>
      </c>
      <c r="H59" s="7">
        <v>100</v>
      </c>
      <c r="I59" s="7">
        <v>74.52</v>
      </c>
      <c r="J59" s="7">
        <v>25.480000000000004</v>
      </c>
      <c r="K59" s="7">
        <f t="shared" si="1"/>
        <v>10.192000000000002</v>
      </c>
      <c r="L59" s="12">
        <f t="shared" si="7"/>
        <v>15.288000000000002</v>
      </c>
      <c r="M59" s="8">
        <v>0.25480000000000003</v>
      </c>
      <c r="N59" s="8">
        <f t="shared" si="8"/>
        <v>0.20515297906602259</v>
      </c>
      <c r="O59" s="7">
        <f t="shared" si="2"/>
        <v>15.288000000000002</v>
      </c>
      <c r="P59" s="8">
        <v>0.25480000000000003</v>
      </c>
      <c r="Q59" s="8">
        <f t="shared" si="3"/>
        <v>2.9246467817896384</v>
      </c>
      <c r="R59" s="8">
        <f t="shared" si="4"/>
        <v>0.74519999999999997</v>
      </c>
      <c r="S59" s="9">
        <f t="shared" si="5"/>
        <v>4.0608509429479646E-4</v>
      </c>
      <c r="T59" s="2" t="s">
        <v>33</v>
      </c>
      <c r="U59" s="2" t="s">
        <v>31</v>
      </c>
      <c r="V59" s="2" t="s">
        <v>6101</v>
      </c>
      <c r="W59" s="2" t="s">
        <v>16</v>
      </c>
      <c r="X59" s="2">
        <v>77</v>
      </c>
      <c r="Y59" s="2">
        <v>90</v>
      </c>
      <c r="Z59" s="2">
        <v>13</v>
      </c>
    </row>
    <row r="60" spans="1:26" x14ac:dyDescent="0.25">
      <c r="A60" s="2" t="s">
        <v>1403</v>
      </c>
      <c r="B60" s="2">
        <v>202280059</v>
      </c>
      <c r="C60" s="3">
        <v>44779</v>
      </c>
      <c r="D60" s="2" t="s">
        <v>51</v>
      </c>
      <c r="E60" s="2" t="s">
        <v>29</v>
      </c>
      <c r="F60" s="2" t="s">
        <v>1404</v>
      </c>
      <c r="G60" s="10">
        <f t="shared" si="13"/>
        <v>3.5348723427305277E-4</v>
      </c>
      <c r="H60" s="7">
        <v>78</v>
      </c>
      <c r="I60" s="7">
        <v>70</v>
      </c>
      <c r="J60" s="7">
        <v>8</v>
      </c>
      <c r="K60" s="7">
        <f t="shared" si="1"/>
        <v>3.2</v>
      </c>
      <c r="L60" s="12">
        <f t="shared" si="7"/>
        <v>4.8</v>
      </c>
      <c r="M60" s="8">
        <v>0.10256410256410256</v>
      </c>
      <c r="N60" s="8">
        <f t="shared" si="8"/>
        <v>6.8571428571428575E-2</v>
      </c>
      <c r="O60" s="7">
        <f t="shared" si="2"/>
        <v>4.8</v>
      </c>
      <c r="P60" s="8">
        <v>0.10256410256410256</v>
      </c>
      <c r="Q60" s="8">
        <f t="shared" si="3"/>
        <v>8.75</v>
      </c>
      <c r="R60" s="8">
        <f t="shared" si="4"/>
        <v>0.89743589743589747</v>
      </c>
      <c r="S60" s="9">
        <f t="shared" si="5"/>
        <v>1.2749924467654519E-4</v>
      </c>
      <c r="T60" s="2" t="s">
        <v>33</v>
      </c>
      <c r="U60" s="2" t="s">
        <v>31</v>
      </c>
      <c r="V60" s="2" t="s">
        <v>6101</v>
      </c>
      <c r="W60" s="2" t="s">
        <v>16</v>
      </c>
      <c r="X60" s="2">
        <v>77</v>
      </c>
      <c r="Y60" s="2">
        <v>90</v>
      </c>
      <c r="Z60" s="2">
        <v>13</v>
      </c>
    </row>
    <row r="61" spans="1:26" x14ac:dyDescent="0.25">
      <c r="A61" s="2" t="s">
        <v>1405</v>
      </c>
      <c r="B61" s="2">
        <v>202280060</v>
      </c>
      <c r="C61" s="3">
        <v>44779</v>
      </c>
      <c r="D61" s="2" t="s">
        <v>82</v>
      </c>
      <c r="E61" s="2" t="s">
        <v>14</v>
      </c>
      <c r="F61" s="2" t="s">
        <v>1406</v>
      </c>
      <c r="G61" s="10">
        <f t="shared" si="13"/>
        <v>4.5318876188852913E-5</v>
      </c>
      <c r="H61" s="7">
        <v>10</v>
      </c>
      <c r="I61" s="7">
        <v>6</v>
      </c>
      <c r="J61" s="7">
        <v>4</v>
      </c>
      <c r="K61" s="7">
        <f t="shared" si="1"/>
        <v>1.6</v>
      </c>
      <c r="L61" s="12">
        <f t="shared" si="7"/>
        <v>2.4</v>
      </c>
      <c r="M61" s="8">
        <v>0.4</v>
      </c>
      <c r="N61" s="8">
        <f t="shared" si="8"/>
        <v>0.39999999999999997</v>
      </c>
      <c r="O61" s="7">
        <f t="shared" si="2"/>
        <v>2.4</v>
      </c>
      <c r="P61" s="8">
        <v>0.4</v>
      </c>
      <c r="Q61" s="8">
        <f t="shared" si="3"/>
        <v>1.5</v>
      </c>
      <c r="R61" s="8">
        <f t="shared" si="4"/>
        <v>0.6</v>
      </c>
      <c r="S61" s="9">
        <f t="shared" si="5"/>
        <v>6.3749622338272593E-5</v>
      </c>
      <c r="T61" s="2" t="s">
        <v>6151</v>
      </c>
      <c r="U61" s="2" t="s">
        <v>15</v>
      </c>
      <c r="V61" s="2" t="s">
        <v>6101</v>
      </c>
      <c r="W61" s="2" t="s">
        <v>16</v>
      </c>
      <c r="X61" s="2">
        <v>77</v>
      </c>
      <c r="Y61" s="2">
        <v>90</v>
      </c>
      <c r="Z61" s="2">
        <v>13</v>
      </c>
    </row>
    <row r="62" spans="1:26" x14ac:dyDescent="0.25">
      <c r="A62" s="2" t="s">
        <v>1407</v>
      </c>
      <c r="B62" s="2">
        <v>202280061</v>
      </c>
      <c r="C62" s="3">
        <v>44779</v>
      </c>
      <c r="D62" s="2" t="s">
        <v>32</v>
      </c>
      <c r="E62" s="2" t="s">
        <v>29</v>
      </c>
      <c r="F62" s="2" t="s">
        <v>1408</v>
      </c>
      <c r="G62" s="10">
        <f t="shared" si="13"/>
        <v>2.8550891998977335E-4</v>
      </c>
      <c r="H62" s="7">
        <v>63</v>
      </c>
      <c r="I62" s="7">
        <v>47.52</v>
      </c>
      <c r="J62" s="7">
        <v>15.479999999999997</v>
      </c>
      <c r="K62" s="7">
        <f t="shared" si="1"/>
        <v>6.1919999999999993</v>
      </c>
      <c r="L62" s="12">
        <f t="shared" si="7"/>
        <v>9.2879999999999967</v>
      </c>
      <c r="M62" s="8">
        <v>0.24571428571428566</v>
      </c>
      <c r="N62" s="8">
        <f t="shared" si="8"/>
        <v>0.19545454545454538</v>
      </c>
      <c r="O62" s="7">
        <f t="shared" si="2"/>
        <v>9.2879999999999967</v>
      </c>
      <c r="P62" s="8">
        <v>0.24571428571428566</v>
      </c>
      <c r="Q62" s="8">
        <f t="shared" si="3"/>
        <v>3.0697674418604661</v>
      </c>
      <c r="R62" s="8">
        <f t="shared" si="4"/>
        <v>0.75428571428571434</v>
      </c>
      <c r="S62" s="9">
        <f t="shared" si="5"/>
        <v>2.4671103844911487E-4</v>
      </c>
      <c r="T62" s="2" t="s">
        <v>33</v>
      </c>
      <c r="U62" s="2" t="s">
        <v>31</v>
      </c>
      <c r="V62" s="2" t="s">
        <v>6101</v>
      </c>
      <c r="W62" s="2" t="s">
        <v>16</v>
      </c>
      <c r="X62" s="2">
        <v>77</v>
      </c>
      <c r="Y62" s="2">
        <v>90</v>
      </c>
      <c r="Z62" s="2">
        <v>13</v>
      </c>
    </row>
    <row r="63" spans="1:26" x14ac:dyDescent="0.25">
      <c r="A63" s="2" t="s">
        <v>1409</v>
      </c>
      <c r="B63" s="2">
        <v>202280062</v>
      </c>
      <c r="C63" s="3">
        <v>44779</v>
      </c>
      <c r="D63" s="2" t="s">
        <v>83</v>
      </c>
      <c r="E63" s="2" t="s">
        <v>21</v>
      </c>
      <c r="F63" s="2" t="s">
        <v>1410</v>
      </c>
      <c r="G63" s="10">
        <f t="shared" si="13"/>
        <v>4.5318876188852913E-5</v>
      </c>
      <c r="H63" s="7">
        <v>10</v>
      </c>
      <c r="I63" s="7">
        <v>0</v>
      </c>
      <c r="J63" s="7">
        <v>10</v>
      </c>
      <c r="K63" s="7">
        <f t="shared" si="1"/>
        <v>4</v>
      </c>
      <c r="L63" s="12">
        <f t="shared" si="7"/>
        <v>6</v>
      </c>
      <c r="M63" s="8">
        <v>1</v>
      </c>
      <c r="N63" s="8" t="e">
        <f t="shared" si="8"/>
        <v>#DIV/0!</v>
      </c>
      <c r="O63" s="7">
        <f t="shared" si="2"/>
        <v>6</v>
      </c>
      <c r="P63" s="8">
        <v>1</v>
      </c>
      <c r="Q63" s="8">
        <f t="shared" si="3"/>
        <v>0</v>
      </c>
      <c r="R63" s="8">
        <f t="shared" si="4"/>
        <v>0</v>
      </c>
      <c r="S63" s="9">
        <f t="shared" si="5"/>
        <v>1.5937405584568148E-4</v>
      </c>
      <c r="T63" s="2" t="s">
        <v>19</v>
      </c>
      <c r="U63" s="2" t="s">
        <v>22</v>
      </c>
      <c r="V63" s="2" t="s">
        <v>6101</v>
      </c>
      <c r="W63" s="2" t="s">
        <v>16</v>
      </c>
      <c r="X63" s="2">
        <v>77</v>
      </c>
      <c r="Y63" s="2">
        <v>90</v>
      </c>
      <c r="Z63" s="2">
        <v>13</v>
      </c>
    </row>
    <row r="64" spans="1:26" x14ac:dyDescent="0.25">
      <c r="A64" s="2" t="s">
        <v>1411</v>
      </c>
      <c r="B64" s="2">
        <v>202280063</v>
      </c>
      <c r="C64" s="3">
        <v>44779</v>
      </c>
      <c r="D64" s="2" t="s">
        <v>84</v>
      </c>
      <c r="E64" s="2" t="s">
        <v>29</v>
      </c>
      <c r="F64" s="2" t="s">
        <v>1412</v>
      </c>
      <c r="G64" s="10">
        <f t="shared" si="13"/>
        <v>5.9820916569285846E-4</v>
      </c>
      <c r="H64" s="7">
        <v>132</v>
      </c>
      <c r="I64" s="7">
        <v>105</v>
      </c>
      <c r="J64" s="7">
        <v>27</v>
      </c>
      <c r="K64" s="7">
        <f t="shared" si="1"/>
        <v>10.8</v>
      </c>
      <c r="L64" s="12">
        <f t="shared" si="7"/>
        <v>16.2</v>
      </c>
      <c r="M64" s="8">
        <v>0.20454545454545456</v>
      </c>
      <c r="N64" s="8">
        <f t="shared" si="8"/>
        <v>0.15428571428571428</v>
      </c>
      <c r="O64" s="7">
        <f t="shared" si="2"/>
        <v>16.2</v>
      </c>
      <c r="P64" s="8">
        <v>0.20454545454545456</v>
      </c>
      <c r="Q64" s="8">
        <f t="shared" si="3"/>
        <v>3.8888888888888888</v>
      </c>
      <c r="R64" s="8">
        <f t="shared" si="4"/>
        <v>0.79545454545454541</v>
      </c>
      <c r="S64" s="9">
        <f t="shared" si="5"/>
        <v>4.3030995078334E-4</v>
      </c>
      <c r="T64" s="2" t="s">
        <v>30</v>
      </c>
      <c r="U64" s="2" t="s">
        <v>31</v>
      </c>
      <c r="V64" s="2" t="s">
        <v>6101</v>
      </c>
      <c r="W64" s="2" t="s">
        <v>16</v>
      </c>
      <c r="X64" s="2">
        <v>77</v>
      </c>
      <c r="Y64" s="2">
        <v>90</v>
      </c>
      <c r="Z64" s="2">
        <v>13</v>
      </c>
    </row>
    <row r="65" spans="1:26" x14ac:dyDescent="0.25">
      <c r="A65" s="2" t="s">
        <v>1413</v>
      </c>
      <c r="B65" s="2">
        <v>202280064</v>
      </c>
      <c r="C65" s="3">
        <v>44779</v>
      </c>
      <c r="D65" s="2" t="s">
        <v>85</v>
      </c>
      <c r="E65" s="2" t="s">
        <v>14</v>
      </c>
      <c r="F65" s="2" t="s">
        <v>1414</v>
      </c>
      <c r="G65" s="10">
        <f t="shared" si="13"/>
        <v>4.5318876188852913E-5</v>
      </c>
      <c r="H65" s="7">
        <v>10</v>
      </c>
      <c r="I65" s="7">
        <v>3</v>
      </c>
      <c r="J65" s="7">
        <v>7</v>
      </c>
      <c r="K65" s="7">
        <f t="shared" si="1"/>
        <v>2.8000000000000003</v>
      </c>
      <c r="L65" s="12">
        <f t="shared" si="7"/>
        <v>4.1999999999999993</v>
      </c>
      <c r="M65" s="8">
        <v>0.7</v>
      </c>
      <c r="N65" s="8">
        <f t="shared" si="8"/>
        <v>1.3999999999999997</v>
      </c>
      <c r="O65" s="7">
        <f t="shared" si="2"/>
        <v>4.1999999999999993</v>
      </c>
      <c r="P65" s="8">
        <v>0.7</v>
      </c>
      <c r="Q65" s="8">
        <f t="shared" si="3"/>
        <v>0.42857142857142855</v>
      </c>
      <c r="R65" s="8">
        <f t="shared" si="4"/>
        <v>0.3</v>
      </c>
      <c r="S65" s="9">
        <f t="shared" si="5"/>
        <v>1.1156183909197704E-4</v>
      </c>
      <c r="T65" s="2" t="s">
        <v>6151</v>
      </c>
      <c r="U65" s="2" t="s">
        <v>15</v>
      </c>
      <c r="V65" s="2" t="s">
        <v>6101</v>
      </c>
      <c r="W65" s="2" t="s">
        <v>16</v>
      </c>
      <c r="X65" s="2">
        <v>77</v>
      </c>
      <c r="Y65" s="2">
        <v>90</v>
      </c>
      <c r="Z65" s="2">
        <v>13</v>
      </c>
    </row>
    <row r="66" spans="1:26" x14ac:dyDescent="0.25">
      <c r="A66" s="2" t="s">
        <v>1415</v>
      </c>
      <c r="B66" s="2">
        <v>202280065</v>
      </c>
      <c r="C66" s="3">
        <v>44779</v>
      </c>
      <c r="D66" s="2" t="s">
        <v>86</v>
      </c>
      <c r="E66" s="2" t="s">
        <v>29</v>
      </c>
      <c r="F66" s="2" t="s">
        <v>1416</v>
      </c>
      <c r="G66" s="10">
        <f>H66/SUM($H$2:$H$2400)</f>
        <v>1.4955229142321461E-4</v>
      </c>
      <c r="H66" s="7">
        <v>33</v>
      </c>
      <c r="I66" s="7">
        <v>29.52</v>
      </c>
      <c r="J66" s="7">
        <v>3.4800000000000004</v>
      </c>
      <c r="K66" s="7">
        <f t="shared" si="1"/>
        <v>1.3920000000000003</v>
      </c>
      <c r="L66" s="12">
        <f t="shared" si="7"/>
        <v>2.0880000000000001</v>
      </c>
      <c r="M66" s="8">
        <v>0.10545454545454547</v>
      </c>
      <c r="N66" s="8">
        <f t="shared" si="8"/>
        <v>7.0731707317073178E-2</v>
      </c>
      <c r="O66" s="7">
        <f t="shared" ref="O66:O129" si="14">J66-K66</f>
        <v>2.0880000000000001</v>
      </c>
      <c r="P66" s="8">
        <v>0.10545454545454547</v>
      </c>
      <c r="Q66" s="8">
        <f t="shared" ref="Q66:Q129" si="15">I66/J66</f>
        <v>8.4827586206896548</v>
      </c>
      <c r="R66" s="8">
        <f t="shared" ref="R66:R129" si="16">I66/H66</f>
        <v>0.89454545454545453</v>
      </c>
      <c r="S66" s="9">
        <f t="shared" ref="S66:S129" si="17">J66/SUM($J$2:$J$2400)</f>
        <v>5.5462171434297163E-5</v>
      </c>
      <c r="T66" s="2" t="s">
        <v>33</v>
      </c>
      <c r="U66" s="2" t="s">
        <v>31</v>
      </c>
      <c r="V66" s="2" t="s">
        <v>6101</v>
      </c>
      <c r="W66" s="2" t="s">
        <v>16</v>
      </c>
      <c r="X66" s="2">
        <v>77</v>
      </c>
      <c r="Y66" s="2">
        <v>90</v>
      </c>
      <c r="Z66" s="2">
        <v>13</v>
      </c>
    </row>
    <row r="67" spans="1:26" x14ac:dyDescent="0.25">
      <c r="A67" s="2" t="s">
        <v>1417</v>
      </c>
      <c r="B67" s="2">
        <v>202280066</v>
      </c>
      <c r="C67" s="3">
        <v>44779</v>
      </c>
      <c r="D67" s="2" t="s">
        <v>85</v>
      </c>
      <c r="E67" s="2" t="s">
        <v>14</v>
      </c>
      <c r="F67" s="2" t="s">
        <v>1418</v>
      </c>
      <c r="G67" s="10">
        <f t="shared" ref="G67:G130" si="18">H67/SUM($H$2:$H$2400)</f>
        <v>4.5318876188852913E-5</v>
      </c>
      <c r="H67" s="7">
        <v>10</v>
      </c>
      <c r="I67" s="7">
        <v>3</v>
      </c>
      <c r="J67" s="7">
        <v>7</v>
      </c>
      <c r="K67" s="7">
        <f t="shared" si="1"/>
        <v>2.8000000000000003</v>
      </c>
      <c r="L67" s="12">
        <f t="shared" ref="L67:L130" si="19">J67-K67</f>
        <v>4.1999999999999993</v>
      </c>
      <c r="M67" s="8">
        <v>0.7</v>
      </c>
      <c r="N67" s="8">
        <f t="shared" ref="N67:N130" si="20">L67/I67</f>
        <v>1.3999999999999997</v>
      </c>
      <c r="O67" s="7">
        <f t="shared" si="14"/>
        <v>4.1999999999999993</v>
      </c>
      <c r="P67" s="8">
        <v>0.7</v>
      </c>
      <c r="Q67" s="8">
        <f t="shared" si="15"/>
        <v>0.42857142857142855</v>
      </c>
      <c r="R67" s="8">
        <f t="shared" si="16"/>
        <v>0.3</v>
      </c>
      <c r="S67" s="9">
        <f t="shared" si="17"/>
        <v>1.1156183909197704E-4</v>
      </c>
      <c r="T67" s="2" t="s">
        <v>6151</v>
      </c>
      <c r="U67" s="2" t="s">
        <v>15</v>
      </c>
      <c r="V67" s="2" t="s">
        <v>6101</v>
      </c>
      <c r="W67" s="2" t="s">
        <v>16</v>
      </c>
      <c r="X67" s="2">
        <v>77</v>
      </c>
      <c r="Y67" s="2">
        <v>90</v>
      </c>
      <c r="Z67" s="2">
        <v>13</v>
      </c>
    </row>
    <row r="68" spans="1:26" x14ac:dyDescent="0.25">
      <c r="A68" s="2" t="s">
        <v>1419</v>
      </c>
      <c r="B68" s="2">
        <v>202280067</v>
      </c>
      <c r="C68" s="3">
        <v>44779</v>
      </c>
      <c r="D68" s="2" t="s">
        <v>87</v>
      </c>
      <c r="E68" s="2" t="s">
        <v>29</v>
      </c>
      <c r="F68" s="2" t="s">
        <v>1420</v>
      </c>
      <c r="G68" s="10">
        <f t="shared" si="18"/>
        <v>2.4925381903869104E-4</v>
      </c>
      <c r="H68" s="7">
        <v>55</v>
      </c>
      <c r="I68" s="7">
        <v>47.46</v>
      </c>
      <c r="J68" s="7">
        <v>7.5399999999999991</v>
      </c>
      <c r="K68" s="7">
        <f t="shared" ref="K68:K131" si="21">J68*0.4</f>
        <v>3.016</v>
      </c>
      <c r="L68" s="12">
        <f t="shared" si="19"/>
        <v>4.5239999999999991</v>
      </c>
      <c r="M68" s="8">
        <v>0.13709090909090907</v>
      </c>
      <c r="N68" s="8">
        <f t="shared" si="20"/>
        <v>9.5322376738305917E-2</v>
      </c>
      <c r="O68" s="7">
        <f t="shared" si="14"/>
        <v>4.5239999999999991</v>
      </c>
      <c r="P68" s="8">
        <v>0.13709090909090907</v>
      </c>
      <c r="Q68" s="8">
        <f t="shared" si="15"/>
        <v>6.2944297082228129</v>
      </c>
      <c r="R68" s="8">
        <f t="shared" si="16"/>
        <v>0.86290909090909096</v>
      </c>
      <c r="S68" s="9">
        <f t="shared" si="17"/>
        <v>1.2016803810764382E-4</v>
      </c>
      <c r="T68" s="2" t="s">
        <v>30</v>
      </c>
      <c r="U68" s="2" t="s">
        <v>31</v>
      </c>
      <c r="V68" s="2" t="s">
        <v>6101</v>
      </c>
      <c r="W68" s="2" t="s">
        <v>16</v>
      </c>
      <c r="X68" s="2">
        <v>77</v>
      </c>
      <c r="Y68" s="2">
        <v>90</v>
      </c>
      <c r="Z68" s="2">
        <v>13</v>
      </c>
    </row>
    <row r="69" spans="1:26" x14ac:dyDescent="0.25">
      <c r="A69" s="2" t="s">
        <v>1421</v>
      </c>
      <c r="B69" s="2">
        <v>202280068</v>
      </c>
      <c r="C69" s="3">
        <v>44779</v>
      </c>
      <c r="D69" s="2" t="s">
        <v>87</v>
      </c>
      <c r="E69" s="2" t="s">
        <v>29</v>
      </c>
      <c r="F69" s="2" t="s">
        <v>1422</v>
      </c>
      <c r="G69" s="10">
        <f t="shared" si="18"/>
        <v>2.4925381903869104E-4</v>
      </c>
      <c r="H69" s="7">
        <v>55</v>
      </c>
      <c r="I69" s="7">
        <v>47.46</v>
      </c>
      <c r="J69" s="7">
        <v>7.5399999999999991</v>
      </c>
      <c r="K69" s="7">
        <f t="shared" si="21"/>
        <v>3.016</v>
      </c>
      <c r="L69" s="12">
        <f t="shared" si="19"/>
        <v>4.5239999999999991</v>
      </c>
      <c r="M69" s="8">
        <v>0.13709090909090907</v>
      </c>
      <c r="N69" s="8">
        <f t="shared" si="20"/>
        <v>9.5322376738305917E-2</v>
      </c>
      <c r="O69" s="7">
        <f t="shared" si="14"/>
        <v>4.5239999999999991</v>
      </c>
      <c r="P69" s="8">
        <v>0.13709090909090907</v>
      </c>
      <c r="Q69" s="8">
        <f t="shared" si="15"/>
        <v>6.2944297082228129</v>
      </c>
      <c r="R69" s="8">
        <f t="shared" si="16"/>
        <v>0.86290909090909096</v>
      </c>
      <c r="S69" s="9">
        <f t="shared" si="17"/>
        <v>1.2016803810764382E-4</v>
      </c>
      <c r="T69" s="2" t="s">
        <v>30</v>
      </c>
      <c r="U69" s="2" t="s">
        <v>31</v>
      </c>
      <c r="V69" s="2" t="s">
        <v>6101</v>
      </c>
      <c r="W69" s="2" t="s">
        <v>16</v>
      </c>
      <c r="X69" s="2">
        <v>77</v>
      </c>
      <c r="Y69" s="2">
        <v>90</v>
      </c>
      <c r="Z69" s="2">
        <v>13</v>
      </c>
    </row>
    <row r="70" spans="1:26" x14ac:dyDescent="0.25">
      <c r="A70" s="2" t="s">
        <v>1423</v>
      </c>
      <c r="B70" s="2">
        <v>202280069</v>
      </c>
      <c r="C70" s="3">
        <v>44779</v>
      </c>
      <c r="D70" s="2" t="s">
        <v>88</v>
      </c>
      <c r="E70" s="2" t="s">
        <v>24</v>
      </c>
      <c r="F70" s="2" t="s">
        <v>1424</v>
      </c>
      <c r="G70" s="10">
        <f t="shared" si="18"/>
        <v>3.1723213332197041E-4</v>
      </c>
      <c r="H70" s="7">
        <v>70</v>
      </c>
      <c r="I70" s="7">
        <v>40</v>
      </c>
      <c r="J70" s="7">
        <v>30</v>
      </c>
      <c r="K70" s="7">
        <f t="shared" si="21"/>
        <v>12</v>
      </c>
      <c r="L70" s="12">
        <f t="shared" si="19"/>
        <v>18</v>
      </c>
      <c r="M70" s="8">
        <v>0.42857142857142855</v>
      </c>
      <c r="N70" s="8">
        <f t="shared" si="20"/>
        <v>0.45</v>
      </c>
      <c r="O70" s="7">
        <f t="shared" si="14"/>
        <v>18</v>
      </c>
      <c r="P70" s="8">
        <v>0.42857142857142855</v>
      </c>
      <c r="Q70" s="8">
        <f t="shared" si="15"/>
        <v>1.3333333333333333</v>
      </c>
      <c r="R70" s="8">
        <f t="shared" si="16"/>
        <v>0.5714285714285714</v>
      </c>
      <c r="S70" s="9">
        <f t="shared" si="17"/>
        <v>4.7812216753704445E-4</v>
      </c>
      <c r="T70" s="2" t="s">
        <v>25</v>
      </c>
      <c r="U70" s="2" t="s">
        <v>26</v>
      </c>
      <c r="V70" s="2" t="s">
        <v>6101</v>
      </c>
      <c r="W70" s="2" t="s">
        <v>16</v>
      </c>
      <c r="X70" s="2">
        <v>77</v>
      </c>
      <c r="Y70" s="2">
        <v>90</v>
      </c>
      <c r="Z70" s="2">
        <v>13</v>
      </c>
    </row>
    <row r="71" spans="1:26" x14ac:dyDescent="0.25">
      <c r="A71" s="2" t="s">
        <v>1425</v>
      </c>
      <c r="B71" s="2">
        <v>202280070</v>
      </c>
      <c r="C71" s="3">
        <v>44779</v>
      </c>
      <c r="D71" s="2" t="s">
        <v>13</v>
      </c>
      <c r="E71" s="2" t="s">
        <v>14</v>
      </c>
      <c r="F71" s="2" t="s">
        <v>1426</v>
      </c>
      <c r="G71" s="10">
        <f t="shared" si="18"/>
        <v>6.7978314283279379E-5</v>
      </c>
      <c r="H71" s="7">
        <v>15</v>
      </c>
      <c r="I71" s="7">
        <v>3</v>
      </c>
      <c r="J71" s="7">
        <v>12</v>
      </c>
      <c r="K71" s="7">
        <f t="shared" si="21"/>
        <v>4.8000000000000007</v>
      </c>
      <c r="L71" s="12">
        <f t="shared" si="19"/>
        <v>7.1999999999999993</v>
      </c>
      <c r="M71" s="8">
        <v>0.8</v>
      </c>
      <c r="N71" s="8">
        <f t="shared" si="20"/>
        <v>2.4</v>
      </c>
      <c r="O71" s="7">
        <f t="shared" si="14"/>
        <v>7.1999999999999993</v>
      </c>
      <c r="P71" s="8">
        <v>0.8</v>
      </c>
      <c r="Q71" s="8">
        <f t="shared" si="15"/>
        <v>0.25</v>
      </c>
      <c r="R71" s="8">
        <f t="shared" si="16"/>
        <v>0.2</v>
      </c>
      <c r="S71" s="9">
        <f t="shared" si="17"/>
        <v>1.9124886701481778E-4</v>
      </c>
      <c r="T71" s="2" t="s">
        <v>6151</v>
      </c>
      <c r="U71" s="2" t="s">
        <v>15</v>
      </c>
      <c r="V71" s="2" t="s">
        <v>6101</v>
      </c>
      <c r="W71" s="2" t="s">
        <v>16</v>
      </c>
      <c r="X71" s="2">
        <v>77</v>
      </c>
      <c r="Y71" s="2">
        <v>90</v>
      </c>
      <c r="Z71" s="2">
        <v>13</v>
      </c>
    </row>
    <row r="72" spans="1:26" x14ac:dyDescent="0.25">
      <c r="A72" s="2" t="s">
        <v>1427</v>
      </c>
      <c r="B72" s="2">
        <v>202280071</v>
      </c>
      <c r="C72" s="3">
        <v>44779</v>
      </c>
      <c r="D72" s="2" t="s">
        <v>17</v>
      </c>
      <c r="E72" s="2" t="s">
        <v>14</v>
      </c>
      <c r="F72" s="2" t="s">
        <v>1428</v>
      </c>
      <c r="G72" s="10">
        <f t="shared" si="18"/>
        <v>9.0637752377705825E-5</v>
      </c>
      <c r="H72" s="7">
        <v>20</v>
      </c>
      <c r="I72" s="7">
        <v>4</v>
      </c>
      <c r="J72" s="7">
        <v>16</v>
      </c>
      <c r="K72" s="7">
        <f t="shared" si="21"/>
        <v>6.4</v>
      </c>
      <c r="L72" s="12">
        <f t="shared" si="19"/>
        <v>9.6</v>
      </c>
      <c r="M72" s="8">
        <v>0.8</v>
      </c>
      <c r="N72" s="8">
        <f t="shared" si="20"/>
        <v>2.4</v>
      </c>
      <c r="O72" s="7">
        <f t="shared" si="14"/>
        <v>9.6</v>
      </c>
      <c r="P72" s="8">
        <v>0.8</v>
      </c>
      <c r="Q72" s="8">
        <f t="shared" si="15"/>
        <v>0.25</v>
      </c>
      <c r="R72" s="8">
        <f t="shared" si="16"/>
        <v>0.2</v>
      </c>
      <c r="S72" s="9">
        <f t="shared" si="17"/>
        <v>2.5499848935309037E-4</v>
      </c>
      <c r="T72" s="2" t="s">
        <v>6151</v>
      </c>
      <c r="U72" s="2" t="s">
        <v>15</v>
      </c>
      <c r="V72" s="2" t="s">
        <v>6101</v>
      </c>
      <c r="W72" s="2" t="s">
        <v>16</v>
      </c>
      <c r="X72" s="2">
        <v>77</v>
      </c>
      <c r="Y72" s="2">
        <v>90</v>
      </c>
      <c r="Z72" s="2">
        <v>13</v>
      </c>
    </row>
    <row r="73" spans="1:26" x14ac:dyDescent="0.25">
      <c r="A73" s="2" t="s">
        <v>1429</v>
      </c>
      <c r="B73" s="2">
        <v>202280072</v>
      </c>
      <c r="C73" s="3">
        <v>44779</v>
      </c>
      <c r="D73" s="2" t="s">
        <v>51</v>
      </c>
      <c r="E73" s="2" t="s">
        <v>29</v>
      </c>
      <c r="F73" s="2" t="s">
        <v>1430</v>
      </c>
      <c r="G73" s="10">
        <f t="shared" si="18"/>
        <v>1.9033927999318224E-4</v>
      </c>
      <c r="H73" s="7">
        <v>42</v>
      </c>
      <c r="I73" s="7">
        <v>37.619999999999997</v>
      </c>
      <c r="J73" s="7">
        <v>4.3800000000000026</v>
      </c>
      <c r="K73" s="7">
        <f t="shared" si="21"/>
        <v>1.7520000000000011</v>
      </c>
      <c r="L73" s="12">
        <f t="shared" si="19"/>
        <v>2.6280000000000014</v>
      </c>
      <c r="M73" s="8">
        <v>0.10428571428571434</v>
      </c>
      <c r="N73" s="8">
        <f t="shared" si="20"/>
        <v>6.9856459330143589E-2</v>
      </c>
      <c r="O73" s="7">
        <f t="shared" si="14"/>
        <v>2.6280000000000014</v>
      </c>
      <c r="P73" s="8">
        <v>0.10428571428571434</v>
      </c>
      <c r="Q73" s="8">
        <f t="shared" si="15"/>
        <v>8.5890410958904049</v>
      </c>
      <c r="R73" s="8">
        <f t="shared" si="16"/>
        <v>0.89571428571428569</v>
      </c>
      <c r="S73" s="9">
        <f t="shared" si="17"/>
        <v>6.9805836460408533E-5</v>
      </c>
      <c r="T73" s="2" t="s">
        <v>33</v>
      </c>
      <c r="U73" s="2" t="s">
        <v>31</v>
      </c>
      <c r="V73" s="2" t="s">
        <v>6101</v>
      </c>
      <c r="W73" s="2" t="s">
        <v>16</v>
      </c>
      <c r="X73" s="2">
        <v>77</v>
      </c>
      <c r="Y73" s="2">
        <v>90</v>
      </c>
      <c r="Z73" s="2">
        <v>13</v>
      </c>
    </row>
    <row r="74" spans="1:26" x14ac:dyDescent="0.25">
      <c r="A74" s="2" t="s">
        <v>1431</v>
      </c>
      <c r="B74" s="2">
        <v>202280073</v>
      </c>
      <c r="C74" s="3">
        <v>44779</v>
      </c>
      <c r="D74" s="2" t="s">
        <v>89</v>
      </c>
      <c r="E74" s="2" t="s">
        <v>29</v>
      </c>
      <c r="F74" s="2" t="s">
        <v>1432</v>
      </c>
      <c r="G74" s="10">
        <f t="shared" si="18"/>
        <v>2.0393494284983812E-4</v>
      </c>
      <c r="H74" s="7">
        <v>45</v>
      </c>
      <c r="I74" s="7">
        <v>18.119999999999997</v>
      </c>
      <c r="J74" s="7">
        <v>26.88</v>
      </c>
      <c r="K74" s="7">
        <f t="shared" si="21"/>
        <v>10.752000000000001</v>
      </c>
      <c r="L74" s="12">
        <f t="shared" si="19"/>
        <v>16.128</v>
      </c>
      <c r="M74" s="8">
        <v>0.59733333333333327</v>
      </c>
      <c r="N74" s="8">
        <f t="shared" si="20"/>
        <v>0.890066225165563</v>
      </c>
      <c r="O74" s="7">
        <f t="shared" si="14"/>
        <v>16.128</v>
      </c>
      <c r="P74" s="8">
        <v>0.59733333333333327</v>
      </c>
      <c r="Q74" s="8">
        <f t="shared" si="15"/>
        <v>0.67410714285714279</v>
      </c>
      <c r="R74" s="8">
        <f t="shared" si="16"/>
        <v>0.40266666666666662</v>
      </c>
      <c r="S74" s="9">
        <f t="shared" si="17"/>
        <v>4.283974621131918E-4</v>
      </c>
      <c r="T74" s="2" t="s">
        <v>30</v>
      </c>
      <c r="U74" s="2" t="s">
        <v>31</v>
      </c>
      <c r="V74" s="2" t="s">
        <v>6101</v>
      </c>
      <c r="W74" s="2" t="s">
        <v>16</v>
      </c>
      <c r="X74" s="2">
        <v>77</v>
      </c>
      <c r="Y74" s="2">
        <v>90</v>
      </c>
      <c r="Z74" s="2">
        <v>13</v>
      </c>
    </row>
    <row r="75" spans="1:26" x14ac:dyDescent="0.25">
      <c r="A75" s="2" t="s">
        <v>1433</v>
      </c>
      <c r="B75" s="2">
        <v>202280074</v>
      </c>
      <c r="C75" s="3">
        <v>44779</v>
      </c>
      <c r="D75" s="2" t="s">
        <v>90</v>
      </c>
      <c r="E75" s="2" t="s">
        <v>14</v>
      </c>
      <c r="F75" s="2" t="s">
        <v>1434</v>
      </c>
      <c r="G75" s="10">
        <f t="shared" si="18"/>
        <v>6.7978314283279379E-5</v>
      </c>
      <c r="H75" s="7">
        <v>15</v>
      </c>
      <c r="I75" s="7">
        <v>3</v>
      </c>
      <c r="J75" s="7">
        <v>12</v>
      </c>
      <c r="K75" s="7">
        <f t="shared" si="21"/>
        <v>4.8000000000000007</v>
      </c>
      <c r="L75" s="12">
        <f t="shared" si="19"/>
        <v>7.1999999999999993</v>
      </c>
      <c r="M75" s="8">
        <v>0.8</v>
      </c>
      <c r="N75" s="8">
        <f t="shared" si="20"/>
        <v>2.4</v>
      </c>
      <c r="O75" s="7">
        <f t="shared" si="14"/>
        <v>7.1999999999999993</v>
      </c>
      <c r="P75" s="8">
        <v>0.8</v>
      </c>
      <c r="Q75" s="8">
        <f t="shared" si="15"/>
        <v>0.25</v>
      </c>
      <c r="R75" s="8">
        <f t="shared" si="16"/>
        <v>0.2</v>
      </c>
      <c r="S75" s="9">
        <f t="shared" si="17"/>
        <v>1.9124886701481778E-4</v>
      </c>
      <c r="T75" s="2" t="s">
        <v>6151</v>
      </c>
      <c r="U75" s="2" t="s">
        <v>15</v>
      </c>
      <c r="V75" s="2" t="s">
        <v>6101</v>
      </c>
      <c r="W75" s="2" t="s">
        <v>16</v>
      </c>
      <c r="X75" s="2">
        <v>77</v>
      </c>
      <c r="Y75" s="2">
        <v>90</v>
      </c>
      <c r="Z75" s="2">
        <v>13</v>
      </c>
    </row>
    <row r="76" spans="1:26" x14ac:dyDescent="0.25">
      <c r="A76" s="2" t="s">
        <v>1435</v>
      </c>
      <c r="B76" s="2">
        <v>202280075</v>
      </c>
      <c r="C76" s="3">
        <v>44780</v>
      </c>
      <c r="D76" s="2" t="s">
        <v>91</v>
      </c>
      <c r="E76" s="2" t="s">
        <v>29</v>
      </c>
      <c r="F76" s="2" t="s">
        <v>1436</v>
      </c>
      <c r="G76" s="10">
        <f t="shared" si="18"/>
        <v>4.5318876188852914E-4</v>
      </c>
      <c r="H76" s="7">
        <v>100</v>
      </c>
      <c r="I76" s="7">
        <v>74.52</v>
      </c>
      <c r="J76" s="7">
        <v>25.480000000000004</v>
      </c>
      <c r="K76" s="7">
        <f t="shared" si="21"/>
        <v>10.192000000000002</v>
      </c>
      <c r="L76" s="12">
        <f t="shared" si="19"/>
        <v>15.288000000000002</v>
      </c>
      <c r="M76" s="8">
        <v>0.25480000000000003</v>
      </c>
      <c r="N76" s="8">
        <f t="shared" si="20"/>
        <v>0.20515297906602259</v>
      </c>
      <c r="O76" s="7">
        <f t="shared" si="14"/>
        <v>15.288000000000002</v>
      </c>
      <c r="P76" s="8">
        <v>0.25480000000000003</v>
      </c>
      <c r="Q76" s="8">
        <f t="shared" si="15"/>
        <v>2.9246467817896384</v>
      </c>
      <c r="R76" s="8">
        <f t="shared" si="16"/>
        <v>0.74519999999999997</v>
      </c>
      <c r="S76" s="9">
        <f t="shared" si="17"/>
        <v>4.0608509429479646E-4</v>
      </c>
      <c r="T76" s="2" t="s">
        <v>33</v>
      </c>
      <c r="U76" s="2" t="s">
        <v>31</v>
      </c>
      <c r="V76" s="2" t="s">
        <v>6101</v>
      </c>
      <c r="W76" s="2" t="s">
        <v>16</v>
      </c>
      <c r="X76" s="2">
        <v>79</v>
      </c>
      <c r="Y76" s="2">
        <v>91</v>
      </c>
      <c r="Z76" s="2">
        <f>Y76-X76</f>
        <v>12</v>
      </c>
    </row>
    <row r="77" spans="1:26" x14ac:dyDescent="0.25">
      <c r="A77" s="2" t="s">
        <v>1437</v>
      </c>
      <c r="B77" s="2">
        <v>202280076</v>
      </c>
      <c r="C77" s="3">
        <v>44780</v>
      </c>
      <c r="D77" s="2" t="s">
        <v>13</v>
      </c>
      <c r="E77" s="2" t="s">
        <v>14</v>
      </c>
      <c r="F77" s="2" t="s">
        <v>1438</v>
      </c>
      <c r="G77" s="10">
        <f t="shared" si="18"/>
        <v>4.5318876188852913E-5</v>
      </c>
      <c r="H77" s="7">
        <v>10</v>
      </c>
      <c r="I77" s="7">
        <v>3</v>
      </c>
      <c r="J77" s="7">
        <v>7</v>
      </c>
      <c r="K77" s="7">
        <f t="shared" si="21"/>
        <v>2.8000000000000003</v>
      </c>
      <c r="L77" s="12">
        <f t="shared" si="19"/>
        <v>4.1999999999999993</v>
      </c>
      <c r="M77" s="8">
        <v>0.7</v>
      </c>
      <c r="N77" s="8">
        <f t="shared" si="20"/>
        <v>1.3999999999999997</v>
      </c>
      <c r="O77" s="7">
        <f t="shared" si="14"/>
        <v>4.1999999999999993</v>
      </c>
      <c r="P77" s="8">
        <v>0.7</v>
      </c>
      <c r="Q77" s="8">
        <f t="shared" si="15"/>
        <v>0.42857142857142855</v>
      </c>
      <c r="R77" s="8">
        <f t="shared" si="16"/>
        <v>0.3</v>
      </c>
      <c r="S77" s="9">
        <f t="shared" si="17"/>
        <v>1.1156183909197704E-4</v>
      </c>
      <c r="T77" s="2" t="s">
        <v>6151</v>
      </c>
      <c r="U77" s="2" t="s">
        <v>15</v>
      </c>
      <c r="V77" s="2" t="s">
        <v>6101</v>
      </c>
      <c r="W77" s="2" t="s">
        <v>16</v>
      </c>
      <c r="X77" s="2">
        <v>79</v>
      </c>
      <c r="Y77" s="2">
        <v>91</v>
      </c>
      <c r="Z77" s="2">
        <f t="shared" ref="Z77:Z93" si="22">Y77-X77</f>
        <v>12</v>
      </c>
    </row>
    <row r="78" spans="1:26" x14ac:dyDescent="0.25">
      <c r="A78" s="2" t="s">
        <v>1439</v>
      </c>
      <c r="B78" s="2">
        <v>202280077</v>
      </c>
      <c r="C78" s="3">
        <v>44780</v>
      </c>
      <c r="D78" s="2" t="s">
        <v>91</v>
      </c>
      <c r="E78" s="2" t="s">
        <v>29</v>
      </c>
      <c r="F78" s="2" t="s">
        <v>1440</v>
      </c>
      <c r="G78" s="10">
        <f t="shared" si="18"/>
        <v>4.5318876188852914E-4</v>
      </c>
      <c r="H78" s="7">
        <v>100</v>
      </c>
      <c r="I78" s="7">
        <v>74.52</v>
      </c>
      <c r="J78" s="7">
        <v>25.480000000000004</v>
      </c>
      <c r="K78" s="7">
        <f t="shared" si="21"/>
        <v>10.192000000000002</v>
      </c>
      <c r="L78" s="12">
        <f t="shared" si="19"/>
        <v>15.288000000000002</v>
      </c>
      <c r="M78" s="8">
        <v>0.25480000000000003</v>
      </c>
      <c r="N78" s="8">
        <f t="shared" si="20"/>
        <v>0.20515297906602259</v>
      </c>
      <c r="O78" s="7">
        <f t="shared" si="14"/>
        <v>15.288000000000002</v>
      </c>
      <c r="P78" s="8">
        <v>0.25480000000000003</v>
      </c>
      <c r="Q78" s="8">
        <f t="shared" si="15"/>
        <v>2.9246467817896384</v>
      </c>
      <c r="R78" s="8">
        <f t="shared" si="16"/>
        <v>0.74519999999999997</v>
      </c>
      <c r="S78" s="9">
        <f t="shared" si="17"/>
        <v>4.0608509429479646E-4</v>
      </c>
      <c r="T78" s="2" t="s">
        <v>33</v>
      </c>
      <c r="U78" s="2" t="s">
        <v>31</v>
      </c>
      <c r="V78" s="2" t="s">
        <v>6101</v>
      </c>
      <c r="W78" s="2" t="s">
        <v>16</v>
      </c>
      <c r="X78" s="2">
        <v>79</v>
      </c>
      <c r="Y78" s="2">
        <v>91</v>
      </c>
      <c r="Z78" s="2">
        <f t="shared" si="22"/>
        <v>12</v>
      </c>
    </row>
    <row r="79" spans="1:26" x14ac:dyDescent="0.25">
      <c r="A79" s="2" t="s">
        <v>1441</v>
      </c>
      <c r="B79" s="2">
        <v>202280078</v>
      </c>
      <c r="C79" s="3">
        <v>44780</v>
      </c>
      <c r="D79" s="2" t="s">
        <v>92</v>
      </c>
      <c r="E79" s="2" t="s">
        <v>14</v>
      </c>
      <c r="F79" s="2" t="s">
        <v>1442</v>
      </c>
      <c r="G79" s="10">
        <f t="shared" si="18"/>
        <v>4.5318876188852913E-5</v>
      </c>
      <c r="H79" s="7">
        <v>10</v>
      </c>
      <c r="I79" s="7">
        <v>2</v>
      </c>
      <c r="J79" s="7">
        <v>8</v>
      </c>
      <c r="K79" s="7">
        <f t="shared" si="21"/>
        <v>3.2</v>
      </c>
      <c r="L79" s="12">
        <f t="shared" si="19"/>
        <v>4.8</v>
      </c>
      <c r="M79" s="8">
        <v>0.8</v>
      </c>
      <c r="N79" s="8">
        <f t="shared" si="20"/>
        <v>2.4</v>
      </c>
      <c r="O79" s="7">
        <f t="shared" si="14"/>
        <v>4.8</v>
      </c>
      <c r="P79" s="8">
        <v>0.8</v>
      </c>
      <c r="Q79" s="8">
        <f t="shared" si="15"/>
        <v>0.25</v>
      </c>
      <c r="R79" s="8">
        <f t="shared" si="16"/>
        <v>0.2</v>
      </c>
      <c r="S79" s="9">
        <f t="shared" si="17"/>
        <v>1.2749924467654519E-4</v>
      </c>
      <c r="T79" s="2" t="s">
        <v>6151</v>
      </c>
      <c r="U79" s="2" t="s">
        <v>15</v>
      </c>
      <c r="V79" s="2" t="s">
        <v>6101</v>
      </c>
      <c r="W79" s="2" t="s">
        <v>16</v>
      </c>
      <c r="X79" s="2">
        <v>79</v>
      </c>
      <c r="Y79" s="2">
        <v>91</v>
      </c>
      <c r="Z79" s="2">
        <f t="shared" si="22"/>
        <v>12</v>
      </c>
    </row>
    <row r="80" spans="1:26" x14ac:dyDescent="0.25">
      <c r="A80" s="2" t="s">
        <v>1443</v>
      </c>
      <c r="B80" s="2">
        <v>202280079</v>
      </c>
      <c r="C80" s="3">
        <v>44780</v>
      </c>
      <c r="D80" s="2" t="s">
        <v>93</v>
      </c>
      <c r="E80" s="2" t="s">
        <v>29</v>
      </c>
      <c r="F80" s="2" t="s">
        <v>1444</v>
      </c>
      <c r="G80" s="10">
        <f t="shared" si="18"/>
        <v>3.5801912189193801E-4</v>
      </c>
      <c r="H80" s="7">
        <v>79</v>
      </c>
      <c r="I80" s="7">
        <v>39.96</v>
      </c>
      <c r="J80" s="7">
        <v>39.04</v>
      </c>
      <c r="K80" s="7">
        <f t="shared" si="21"/>
        <v>15.616</v>
      </c>
      <c r="L80" s="12">
        <f t="shared" si="19"/>
        <v>23.423999999999999</v>
      </c>
      <c r="M80" s="8">
        <v>0.4941772151898734</v>
      </c>
      <c r="N80" s="8">
        <f t="shared" si="20"/>
        <v>0.58618618618618612</v>
      </c>
      <c r="O80" s="7">
        <f t="shared" si="14"/>
        <v>23.423999999999999</v>
      </c>
      <c r="P80" s="8">
        <v>0.4941772151898734</v>
      </c>
      <c r="Q80" s="8">
        <f t="shared" si="15"/>
        <v>1.0235655737704918</v>
      </c>
      <c r="R80" s="8">
        <f t="shared" si="16"/>
        <v>0.50582278481012655</v>
      </c>
      <c r="S80" s="9">
        <f t="shared" si="17"/>
        <v>6.2219631402154053E-4</v>
      </c>
      <c r="T80" s="2" t="s">
        <v>30</v>
      </c>
      <c r="U80" s="2" t="s">
        <v>31</v>
      </c>
      <c r="V80" s="2" t="s">
        <v>6101</v>
      </c>
      <c r="W80" s="2" t="s">
        <v>16</v>
      </c>
      <c r="X80" s="2">
        <v>79</v>
      </c>
      <c r="Y80" s="2">
        <v>91</v>
      </c>
      <c r="Z80" s="2">
        <f t="shared" si="22"/>
        <v>12</v>
      </c>
    </row>
    <row r="81" spans="1:26" x14ac:dyDescent="0.25">
      <c r="A81" s="2" t="s">
        <v>1445</v>
      </c>
      <c r="B81" s="2">
        <v>202280080</v>
      </c>
      <c r="C81" s="3">
        <v>44780</v>
      </c>
      <c r="D81" s="2" t="s">
        <v>94</v>
      </c>
      <c r="E81" s="2" t="s">
        <v>21</v>
      </c>
      <c r="F81" s="2" t="s">
        <v>1446</v>
      </c>
      <c r="G81" s="10">
        <f t="shared" si="18"/>
        <v>4.5318876188852913E-5</v>
      </c>
      <c r="H81" s="7">
        <v>10</v>
      </c>
      <c r="I81" s="7">
        <v>0</v>
      </c>
      <c r="J81" s="7">
        <v>10</v>
      </c>
      <c r="K81" s="7">
        <f t="shared" si="21"/>
        <v>4</v>
      </c>
      <c r="L81" s="12">
        <f t="shared" si="19"/>
        <v>6</v>
      </c>
      <c r="M81" s="8">
        <v>1</v>
      </c>
      <c r="N81" s="8" t="e">
        <f t="shared" si="20"/>
        <v>#DIV/0!</v>
      </c>
      <c r="O81" s="7">
        <f t="shared" si="14"/>
        <v>6</v>
      </c>
      <c r="P81" s="8">
        <v>1</v>
      </c>
      <c r="Q81" s="8">
        <f t="shared" si="15"/>
        <v>0</v>
      </c>
      <c r="R81" s="8">
        <f t="shared" si="16"/>
        <v>0</v>
      </c>
      <c r="S81" s="9">
        <f t="shared" si="17"/>
        <v>1.5937405584568148E-4</v>
      </c>
      <c r="T81" s="2" t="s">
        <v>6150</v>
      </c>
      <c r="U81" s="2" t="s">
        <v>22</v>
      </c>
      <c r="V81" s="2" t="s">
        <v>6101</v>
      </c>
      <c r="W81" s="2" t="s">
        <v>16</v>
      </c>
      <c r="X81" s="2">
        <v>79</v>
      </c>
      <c r="Y81" s="2">
        <v>91</v>
      </c>
      <c r="Z81" s="2">
        <f t="shared" si="22"/>
        <v>12</v>
      </c>
    </row>
    <row r="82" spans="1:26" x14ac:dyDescent="0.25">
      <c r="A82" s="2" t="s">
        <v>1447</v>
      </c>
      <c r="B82" s="2">
        <v>202280081</v>
      </c>
      <c r="C82" s="3">
        <v>44780</v>
      </c>
      <c r="D82" s="2" t="s">
        <v>13</v>
      </c>
      <c r="E82" s="2" t="s">
        <v>14</v>
      </c>
      <c r="F82" s="2" t="s">
        <v>1448</v>
      </c>
      <c r="G82" s="10">
        <f t="shared" si="18"/>
        <v>2.7191325713311748E-5</v>
      </c>
      <c r="H82" s="7">
        <v>6</v>
      </c>
      <c r="I82" s="7">
        <v>3</v>
      </c>
      <c r="J82" s="7">
        <v>3</v>
      </c>
      <c r="K82" s="7">
        <f t="shared" si="21"/>
        <v>1.2000000000000002</v>
      </c>
      <c r="L82" s="12">
        <f t="shared" si="19"/>
        <v>1.7999999999999998</v>
      </c>
      <c r="M82" s="8">
        <v>0.5</v>
      </c>
      <c r="N82" s="8">
        <f t="shared" si="20"/>
        <v>0.6</v>
      </c>
      <c r="O82" s="7">
        <f t="shared" si="14"/>
        <v>1.7999999999999998</v>
      </c>
      <c r="P82" s="8">
        <v>0.5</v>
      </c>
      <c r="Q82" s="8">
        <f t="shared" si="15"/>
        <v>1</v>
      </c>
      <c r="R82" s="8">
        <f t="shared" si="16"/>
        <v>0.5</v>
      </c>
      <c r="S82" s="9">
        <f t="shared" si="17"/>
        <v>4.7812216753704445E-5</v>
      </c>
      <c r="T82" s="2" t="s">
        <v>6151</v>
      </c>
      <c r="U82" s="2" t="s">
        <v>15</v>
      </c>
      <c r="V82" s="2" t="s">
        <v>6101</v>
      </c>
      <c r="W82" s="2" t="s">
        <v>16</v>
      </c>
      <c r="X82" s="2">
        <v>79</v>
      </c>
      <c r="Y82" s="2">
        <v>91</v>
      </c>
      <c r="Z82" s="2">
        <f t="shared" si="22"/>
        <v>12</v>
      </c>
    </row>
    <row r="83" spans="1:26" x14ac:dyDescent="0.25">
      <c r="A83" s="2" t="s">
        <v>1449</v>
      </c>
      <c r="B83" s="2">
        <v>202280082</v>
      </c>
      <c r="C83" s="3">
        <v>44780</v>
      </c>
      <c r="D83" s="2" t="s">
        <v>51</v>
      </c>
      <c r="E83" s="2" t="s">
        <v>29</v>
      </c>
      <c r="F83" s="2" t="s">
        <v>1450</v>
      </c>
      <c r="G83" s="10">
        <f t="shared" si="18"/>
        <v>4.5318876188852914E-4</v>
      </c>
      <c r="H83" s="7">
        <v>100</v>
      </c>
      <c r="I83" s="7">
        <v>74.52</v>
      </c>
      <c r="J83" s="7">
        <v>25.480000000000004</v>
      </c>
      <c r="K83" s="7">
        <f t="shared" si="21"/>
        <v>10.192000000000002</v>
      </c>
      <c r="L83" s="12">
        <f t="shared" si="19"/>
        <v>15.288000000000002</v>
      </c>
      <c r="M83" s="8">
        <v>0.25480000000000003</v>
      </c>
      <c r="N83" s="8">
        <f t="shared" si="20"/>
        <v>0.20515297906602259</v>
      </c>
      <c r="O83" s="7">
        <f t="shared" si="14"/>
        <v>15.288000000000002</v>
      </c>
      <c r="P83" s="8">
        <v>0.25480000000000003</v>
      </c>
      <c r="Q83" s="8">
        <f t="shared" si="15"/>
        <v>2.9246467817896384</v>
      </c>
      <c r="R83" s="8">
        <f t="shared" si="16"/>
        <v>0.74519999999999997</v>
      </c>
      <c r="S83" s="9">
        <f t="shared" si="17"/>
        <v>4.0608509429479646E-4</v>
      </c>
      <c r="T83" s="2" t="s">
        <v>33</v>
      </c>
      <c r="U83" s="2" t="s">
        <v>31</v>
      </c>
      <c r="V83" s="2" t="s">
        <v>6101</v>
      </c>
      <c r="W83" s="2" t="s">
        <v>16</v>
      </c>
      <c r="X83" s="2">
        <v>79</v>
      </c>
      <c r="Y83" s="2">
        <v>91</v>
      </c>
      <c r="Z83" s="2">
        <f t="shared" si="22"/>
        <v>12</v>
      </c>
    </row>
    <row r="84" spans="1:26" x14ac:dyDescent="0.25">
      <c r="A84" s="2" t="s">
        <v>1451</v>
      </c>
      <c r="B84" s="2">
        <v>202280083</v>
      </c>
      <c r="C84" s="3">
        <v>44780</v>
      </c>
      <c r="D84" s="2" t="s">
        <v>95</v>
      </c>
      <c r="E84" s="2" t="s">
        <v>14</v>
      </c>
      <c r="F84" s="2" t="s">
        <v>1452</v>
      </c>
      <c r="G84" s="10">
        <f t="shared" si="18"/>
        <v>4.5318876188852913E-5</v>
      </c>
      <c r="H84" s="7">
        <v>10</v>
      </c>
      <c r="I84" s="7">
        <v>3</v>
      </c>
      <c r="J84" s="7">
        <v>7</v>
      </c>
      <c r="K84" s="7">
        <f t="shared" si="21"/>
        <v>2.8000000000000003</v>
      </c>
      <c r="L84" s="12">
        <f t="shared" si="19"/>
        <v>4.1999999999999993</v>
      </c>
      <c r="M84" s="8">
        <v>0.7</v>
      </c>
      <c r="N84" s="8">
        <f t="shared" si="20"/>
        <v>1.3999999999999997</v>
      </c>
      <c r="O84" s="7">
        <f t="shared" si="14"/>
        <v>4.1999999999999993</v>
      </c>
      <c r="P84" s="8">
        <v>0.7</v>
      </c>
      <c r="Q84" s="8">
        <f t="shared" si="15"/>
        <v>0.42857142857142855</v>
      </c>
      <c r="R84" s="8">
        <f t="shared" si="16"/>
        <v>0.3</v>
      </c>
      <c r="S84" s="9">
        <f t="shared" si="17"/>
        <v>1.1156183909197704E-4</v>
      </c>
      <c r="T84" s="2" t="s">
        <v>6151</v>
      </c>
      <c r="U84" s="2" t="s">
        <v>15</v>
      </c>
      <c r="V84" s="2" t="s">
        <v>6101</v>
      </c>
      <c r="W84" s="2" t="s">
        <v>16</v>
      </c>
      <c r="X84" s="2">
        <v>79</v>
      </c>
      <c r="Y84" s="2">
        <v>91</v>
      </c>
      <c r="Z84" s="2">
        <f t="shared" si="22"/>
        <v>12</v>
      </c>
    </row>
    <row r="85" spans="1:26" x14ac:dyDescent="0.25">
      <c r="A85" s="2" t="s">
        <v>1453</v>
      </c>
      <c r="B85" s="2">
        <v>202280084</v>
      </c>
      <c r="C85" s="3">
        <v>44780</v>
      </c>
      <c r="D85" s="2" t="s">
        <v>96</v>
      </c>
      <c r="E85" s="2" t="s">
        <v>29</v>
      </c>
      <c r="F85" s="2" t="s">
        <v>1454</v>
      </c>
      <c r="G85" s="10">
        <f t="shared" si="18"/>
        <v>6.9791069330833494E-4</v>
      </c>
      <c r="H85" s="7">
        <v>154</v>
      </c>
      <c r="I85" s="7">
        <v>106.69750000000001</v>
      </c>
      <c r="J85" s="7">
        <v>47.302499999999995</v>
      </c>
      <c r="K85" s="7">
        <f t="shared" si="21"/>
        <v>18.920999999999999</v>
      </c>
      <c r="L85" s="12">
        <f t="shared" si="19"/>
        <v>28.381499999999996</v>
      </c>
      <c r="M85" s="8">
        <v>0.30715909090909088</v>
      </c>
      <c r="N85" s="8">
        <f t="shared" si="20"/>
        <v>0.26599967196982116</v>
      </c>
      <c r="O85" s="7">
        <f t="shared" si="14"/>
        <v>28.381499999999996</v>
      </c>
      <c r="P85" s="8">
        <v>0.30715909090909088</v>
      </c>
      <c r="Q85" s="8">
        <f t="shared" si="15"/>
        <v>2.2556418793932669</v>
      </c>
      <c r="R85" s="8">
        <f t="shared" si="16"/>
        <v>0.69284090909090912</v>
      </c>
      <c r="S85" s="9">
        <f t="shared" si="17"/>
        <v>7.5387912766403478E-4</v>
      </c>
      <c r="T85" s="2" t="s">
        <v>30</v>
      </c>
      <c r="U85" s="2" t="s">
        <v>31</v>
      </c>
      <c r="V85" s="2" t="s">
        <v>6101</v>
      </c>
      <c r="W85" s="2" t="s">
        <v>16</v>
      </c>
      <c r="X85" s="2">
        <v>79</v>
      </c>
      <c r="Y85" s="2">
        <v>91</v>
      </c>
      <c r="Z85" s="2">
        <f t="shared" si="22"/>
        <v>12</v>
      </c>
    </row>
    <row r="86" spans="1:26" x14ac:dyDescent="0.25">
      <c r="A86" s="2" t="s">
        <v>1455</v>
      </c>
      <c r="B86" s="2">
        <v>202280085</v>
      </c>
      <c r="C86" s="3">
        <v>44780</v>
      </c>
      <c r="D86" s="2" t="s">
        <v>51</v>
      </c>
      <c r="E86" s="2" t="s">
        <v>29</v>
      </c>
      <c r="F86" s="2" t="s">
        <v>1456</v>
      </c>
      <c r="G86" s="10">
        <f t="shared" si="18"/>
        <v>3.3989157141639688E-4</v>
      </c>
      <c r="H86" s="7">
        <v>75</v>
      </c>
      <c r="I86" s="7">
        <v>49.52</v>
      </c>
      <c r="J86" s="7">
        <v>25.479999999999997</v>
      </c>
      <c r="K86" s="7">
        <f t="shared" si="21"/>
        <v>10.192</v>
      </c>
      <c r="L86" s="12">
        <f t="shared" si="19"/>
        <v>15.287999999999997</v>
      </c>
      <c r="M86" s="8">
        <v>0.33973333333333328</v>
      </c>
      <c r="N86" s="8">
        <f t="shared" si="20"/>
        <v>0.30872374798061381</v>
      </c>
      <c r="O86" s="7">
        <f t="shared" si="14"/>
        <v>15.287999999999997</v>
      </c>
      <c r="P86" s="8">
        <v>0.33973333333333328</v>
      </c>
      <c r="Q86" s="8">
        <f t="shared" si="15"/>
        <v>1.9434850863422295</v>
      </c>
      <c r="R86" s="8">
        <f t="shared" si="16"/>
        <v>0.66026666666666667</v>
      </c>
      <c r="S86" s="9">
        <f t="shared" si="17"/>
        <v>4.0608509429479635E-4</v>
      </c>
      <c r="T86" s="2" t="s">
        <v>33</v>
      </c>
      <c r="U86" s="2" t="s">
        <v>31</v>
      </c>
      <c r="V86" s="2" t="s">
        <v>6101</v>
      </c>
      <c r="W86" s="2" t="s">
        <v>16</v>
      </c>
      <c r="X86" s="2">
        <v>79</v>
      </c>
      <c r="Y86" s="2">
        <v>91</v>
      </c>
      <c r="Z86" s="2">
        <f t="shared" si="22"/>
        <v>12</v>
      </c>
    </row>
    <row r="87" spans="1:26" x14ac:dyDescent="0.25">
      <c r="A87" s="2" t="s">
        <v>1457</v>
      </c>
      <c r="B87" s="2">
        <v>202280086</v>
      </c>
      <c r="C87" s="3">
        <v>44780</v>
      </c>
      <c r="D87" s="2" t="s">
        <v>51</v>
      </c>
      <c r="E87" s="2" t="s">
        <v>29</v>
      </c>
      <c r="F87" s="2" t="s">
        <v>1458</v>
      </c>
      <c r="G87" s="10">
        <f t="shared" si="18"/>
        <v>1.4502040380432932E-4</v>
      </c>
      <c r="H87" s="7">
        <v>32</v>
      </c>
      <c r="I87" s="7">
        <v>27.62</v>
      </c>
      <c r="J87" s="7">
        <v>4.379999999999999</v>
      </c>
      <c r="K87" s="7">
        <f t="shared" si="21"/>
        <v>1.7519999999999998</v>
      </c>
      <c r="L87" s="12">
        <f t="shared" si="19"/>
        <v>2.6279999999999992</v>
      </c>
      <c r="M87" s="8">
        <v>0.13687499999999997</v>
      </c>
      <c r="N87" s="8">
        <f t="shared" si="20"/>
        <v>9.5148443157132487E-2</v>
      </c>
      <c r="O87" s="7">
        <f t="shared" si="14"/>
        <v>2.6279999999999992</v>
      </c>
      <c r="P87" s="8">
        <v>0.13687499999999997</v>
      </c>
      <c r="Q87" s="8">
        <f t="shared" si="15"/>
        <v>6.3059360730593621</v>
      </c>
      <c r="R87" s="8">
        <f t="shared" si="16"/>
        <v>0.86312500000000003</v>
      </c>
      <c r="S87" s="9">
        <f t="shared" si="17"/>
        <v>6.9805836460408479E-5</v>
      </c>
      <c r="T87" s="2" t="s">
        <v>33</v>
      </c>
      <c r="U87" s="2" t="s">
        <v>31</v>
      </c>
      <c r="V87" s="2" t="s">
        <v>6101</v>
      </c>
      <c r="W87" s="2" t="s">
        <v>16</v>
      </c>
      <c r="X87" s="2">
        <v>79</v>
      </c>
      <c r="Y87" s="2">
        <v>91</v>
      </c>
      <c r="Z87" s="2">
        <f t="shared" si="22"/>
        <v>12</v>
      </c>
    </row>
    <row r="88" spans="1:26" x14ac:dyDescent="0.25">
      <c r="A88" s="2" t="s">
        <v>1459</v>
      </c>
      <c r="B88" s="2">
        <v>202280087</v>
      </c>
      <c r="C88" s="3">
        <v>44780</v>
      </c>
      <c r="D88" s="2" t="s">
        <v>51</v>
      </c>
      <c r="E88" s="2" t="s">
        <v>29</v>
      </c>
      <c r="F88" s="2" t="s">
        <v>1460</v>
      </c>
      <c r="G88" s="10">
        <f t="shared" si="18"/>
        <v>2.7644514475200276E-4</v>
      </c>
      <c r="H88" s="7">
        <v>61</v>
      </c>
      <c r="I88" s="7">
        <v>47.52</v>
      </c>
      <c r="J88" s="7">
        <v>13.479999999999997</v>
      </c>
      <c r="K88" s="7">
        <f t="shared" si="21"/>
        <v>5.3919999999999995</v>
      </c>
      <c r="L88" s="12">
        <f t="shared" si="19"/>
        <v>8.0879999999999974</v>
      </c>
      <c r="M88" s="8">
        <v>0.220983606557377</v>
      </c>
      <c r="N88" s="8">
        <f t="shared" si="20"/>
        <v>0.17020202020202013</v>
      </c>
      <c r="O88" s="7">
        <f t="shared" si="14"/>
        <v>8.0879999999999974</v>
      </c>
      <c r="P88" s="8">
        <v>0.220983606557377</v>
      </c>
      <c r="Q88" s="8">
        <f t="shared" si="15"/>
        <v>3.5252225519287843</v>
      </c>
      <c r="R88" s="8">
        <f t="shared" si="16"/>
        <v>0.77901639344262297</v>
      </c>
      <c r="S88" s="9">
        <f t="shared" si="17"/>
        <v>2.148362272799786E-4</v>
      </c>
      <c r="T88" s="2" t="s">
        <v>33</v>
      </c>
      <c r="U88" s="2" t="s">
        <v>31</v>
      </c>
      <c r="V88" s="2" t="s">
        <v>6101</v>
      </c>
      <c r="W88" s="2" t="s">
        <v>16</v>
      </c>
      <c r="X88" s="2">
        <v>79</v>
      </c>
      <c r="Y88" s="2">
        <v>91</v>
      </c>
      <c r="Z88" s="2">
        <f t="shared" si="22"/>
        <v>12</v>
      </c>
    </row>
    <row r="89" spans="1:26" x14ac:dyDescent="0.25">
      <c r="A89" s="2" t="s">
        <v>1461</v>
      </c>
      <c r="B89" s="2">
        <v>202280088</v>
      </c>
      <c r="C89" s="3">
        <v>44780</v>
      </c>
      <c r="D89" s="2" t="s">
        <v>51</v>
      </c>
      <c r="E89" s="2" t="s">
        <v>29</v>
      </c>
      <c r="F89" s="2" t="s">
        <v>1462</v>
      </c>
      <c r="G89" s="10">
        <f t="shared" si="18"/>
        <v>4.5318876188852914E-4</v>
      </c>
      <c r="H89" s="7">
        <v>100</v>
      </c>
      <c r="I89" s="7">
        <v>74.52</v>
      </c>
      <c r="J89" s="7">
        <v>25.480000000000004</v>
      </c>
      <c r="K89" s="7">
        <f t="shared" si="21"/>
        <v>10.192000000000002</v>
      </c>
      <c r="L89" s="12">
        <f t="shared" si="19"/>
        <v>15.288000000000002</v>
      </c>
      <c r="M89" s="8">
        <v>0.25480000000000003</v>
      </c>
      <c r="N89" s="8">
        <f t="shared" si="20"/>
        <v>0.20515297906602259</v>
      </c>
      <c r="O89" s="7">
        <f t="shared" si="14"/>
        <v>15.288000000000002</v>
      </c>
      <c r="P89" s="8">
        <v>0.25480000000000003</v>
      </c>
      <c r="Q89" s="8">
        <f t="shared" si="15"/>
        <v>2.9246467817896384</v>
      </c>
      <c r="R89" s="8">
        <f t="shared" si="16"/>
        <v>0.74519999999999997</v>
      </c>
      <c r="S89" s="9">
        <f t="shared" si="17"/>
        <v>4.0608509429479646E-4</v>
      </c>
      <c r="T89" s="2" t="s">
        <v>33</v>
      </c>
      <c r="U89" s="2" t="s">
        <v>31</v>
      </c>
      <c r="V89" s="2" t="s">
        <v>6101</v>
      </c>
      <c r="W89" s="2" t="s">
        <v>16</v>
      </c>
      <c r="X89" s="2">
        <v>79</v>
      </c>
      <c r="Y89" s="2">
        <v>91</v>
      </c>
      <c r="Z89" s="2">
        <f t="shared" si="22"/>
        <v>12</v>
      </c>
    </row>
    <row r="90" spans="1:26" x14ac:dyDescent="0.25">
      <c r="A90" s="2" t="s">
        <v>1463</v>
      </c>
      <c r="B90" s="2">
        <v>202280089</v>
      </c>
      <c r="C90" s="3">
        <v>44780</v>
      </c>
      <c r="D90" s="2" t="s">
        <v>97</v>
      </c>
      <c r="E90" s="2" t="s">
        <v>24</v>
      </c>
      <c r="F90" s="2" t="s">
        <v>1464</v>
      </c>
      <c r="G90" s="10">
        <f t="shared" si="18"/>
        <v>2.2659438094426457E-4</v>
      </c>
      <c r="H90" s="7">
        <v>50</v>
      </c>
      <c r="I90" s="7">
        <v>20</v>
      </c>
      <c r="J90" s="7">
        <v>30</v>
      </c>
      <c r="K90" s="7">
        <f t="shared" si="21"/>
        <v>12</v>
      </c>
      <c r="L90" s="12">
        <f t="shared" si="19"/>
        <v>18</v>
      </c>
      <c r="M90" s="8">
        <v>0.6</v>
      </c>
      <c r="N90" s="8">
        <f t="shared" si="20"/>
        <v>0.9</v>
      </c>
      <c r="O90" s="7">
        <f t="shared" si="14"/>
        <v>18</v>
      </c>
      <c r="P90" s="8">
        <v>0.6</v>
      </c>
      <c r="Q90" s="8">
        <f t="shared" si="15"/>
        <v>0.66666666666666663</v>
      </c>
      <c r="R90" s="8">
        <f t="shared" si="16"/>
        <v>0.4</v>
      </c>
      <c r="S90" s="9">
        <f t="shared" si="17"/>
        <v>4.7812216753704445E-4</v>
      </c>
      <c r="T90" s="2" t="s">
        <v>19</v>
      </c>
      <c r="U90" s="2" t="s">
        <v>26</v>
      </c>
      <c r="V90" s="2" t="s">
        <v>6101</v>
      </c>
      <c r="W90" s="2" t="s">
        <v>16</v>
      </c>
      <c r="X90" s="2">
        <v>79</v>
      </c>
      <c r="Y90" s="2">
        <v>91</v>
      </c>
      <c r="Z90" s="2">
        <f t="shared" si="22"/>
        <v>12</v>
      </c>
    </row>
    <row r="91" spans="1:26" x14ac:dyDescent="0.25">
      <c r="A91" s="2" t="s">
        <v>1465</v>
      </c>
      <c r="B91" s="2">
        <v>202280090</v>
      </c>
      <c r="C91" s="3">
        <v>44780</v>
      </c>
      <c r="D91" s="2" t="s">
        <v>98</v>
      </c>
      <c r="E91" s="2" t="s">
        <v>29</v>
      </c>
      <c r="F91" s="2" t="s">
        <v>1466</v>
      </c>
      <c r="G91" s="10">
        <f t="shared" si="18"/>
        <v>1.1329719047213228E-4</v>
      </c>
      <c r="H91" s="7">
        <v>25</v>
      </c>
      <c r="I91" s="7">
        <v>22.75</v>
      </c>
      <c r="J91" s="7">
        <v>2.25</v>
      </c>
      <c r="K91" s="7">
        <f t="shared" si="21"/>
        <v>0.9</v>
      </c>
      <c r="L91" s="12">
        <f t="shared" si="19"/>
        <v>1.35</v>
      </c>
      <c r="M91" s="8">
        <v>0.09</v>
      </c>
      <c r="N91" s="8">
        <f t="shared" si="20"/>
        <v>5.9340659340659345E-2</v>
      </c>
      <c r="O91" s="7">
        <f t="shared" si="14"/>
        <v>1.35</v>
      </c>
      <c r="P91" s="8">
        <v>0.09</v>
      </c>
      <c r="Q91" s="8">
        <f t="shared" si="15"/>
        <v>10.111111111111111</v>
      </c>
      <c r="R91" s="8">
        <f t="shared" si="16"/>
        <v>0.91</v>
      </c>
      <c r="S91" s="9">
        <f t="shared" si="17"/>
        <v>3.5859162565278333E-5</v>
      </c>
      <c r="T91" s="2" t="s">
        <v>99</v>
      </c>
      <c r="U91" s="2" t="s">
        <v>31</v>
      </c>
      <c r="V91" s="2" t="s">
        <v>6101</v>
      </c>
      <c r="W91" s="2" t="s">
        <v>16</v>
      </c>
      <c r="X91" s="2">
        <v>79</v>
      </c>
      <c r="Y91" s="2">
        <v>91</v>
      </c>
      <c r="Z91" s="2">
        <f t="shared" si="22"/>
        <v>12</v>
      </c>
    </row>
    <row r="92" spans="1:26" x14ac:dyDescent="0.25">
      <c r="A92" s="2" t="s">
        <v>1467</v>
      </c>
      <c r="B92" s="2">
        <v>202280091</v>
      </c>
      <c r="C92" s="3">
        <v>44780</v>
      </c>
      <c r="D92" s="2" t="s">
        <v>100</v>
      </c>
      <c r="E92" s="2" t="s">
        <v>14</v>
      </c>
      <c r="F92" s="2" t="s">
        <v>1468</v>
      </c>
      <c r="G92" s="10">
        <f t="shared" si="18"/>
        <v>4.5318876188852913E-5</v>
      </c>
      <c r="H92" s="7">
        <v>10</v>
      </c>
      <c r="I92" s="7">
        <v>3</v>
      </c>
      <c r="J92" s="7">
        <v>7</v>
      </c>
      <c r="K92" s="7">
        <f t="shared" si="21"/>
        <v>2.8000000000000003</v>
      </c>
      <c r="L92" s="12">
        <f t="shared" si="19"/>
        <v>4.1999999999999993</v>
      </c>
      <c r="M92" s="8">
        <v>0.7</v>
      </c>
      <c r="N92" s="8">
        <f t="shared" si="20"/>
        <v>1.3999999999999997</v>
      </c>
      <c r="O92" s="7">
        <f t="shared" si="14"/>
        <v>4.1999999999999993</v>
      </c>
      <c r="P92" s="8">
        <v>0.7</v>
      </c>
      <c r="Q92" s="8">
        <f t="shared" si="15"/>
        <v>0.42857142857142855</v>
      </c>
      <c r="R92" s="8">
        <f t="shared" si="16"/>
        <v>0.3</v>
      </c>
      <c r="S92" s="9">
        <f t="shared" si="17"/>
        <v>1.1156183909197704E-4</v>
      </c>
      <c r="T92" s="2" t="s">
        <v>6151</v>
      </c>
      <c r="U92" s="2" t="s">
        <v>15</v>
      </c>
      <c r="V92" s="2" t="s">
        <v>6101</v>
      </c>
      <c r="W92" s="2" t="s">
        <v>16</v>
      </c>
      <c r="X92" s="2">
        <v>79</v>
      </c>
      <c r="Y92" s="2">
        <v>91</v>
      </c>
      <c r="Z92" s="2">
        <f t="shared" si="22"/>
        <v>12</v>
      </c>
    </row>
    <row r="93" spans="1:26" x14ac:dyDescent="0.25">
      <c r="A93" s="2" t="s">
        <v>1469</v>
      </c>
      <c r="B93" s="2">
        <v>202280092</v>
      </c>
      <c r="C93" s="3">
        <v>44780</v>
      </c>
      <c r="D93" s="2" t="s">
        <v>101</v>
      </c>
      <c r="E93" s="2" t="s">
        <v>14</v>
      </c>
      <c r="F93" s="2" t="s">
        <v>1470</v>
      </c>
      <c r="G93" s="10">
        <f t="shared" si="18"/>
        <v>4.5318876188852913E-5</v>
      </c>
      <c r="H93" s="7">
        <v>10</v>
      </c>
      <c r="I93" s="7">
        <v>3</v>
      </c>
      <c r="J93" s="7">
        <v>7</v>
      </c>
      <c r="K93" s="7">
        <f t="shared" si="21"/>
        <v>2.8000000000000003</v>
      </c>
      <c r="L93" s="12">
        <f t="shared" si="19"/>
        <v>4.1999999999999993</v>
      </c>
      <c r="M93" s="8">
        <v>0.7</v>
      </c>
      <c r="N93" s="8">
        <f t="shared" si="20"/>
        <v>1.3999999999999997</v>
      </c>
      <c r="O93" s="7">
        <f t="shared" si="14"/>
        <v>4.1999999999999993</v>
      </c>
      <c r="P93" s="8">
        <v>0.7</v>
      </c>
      <c r="Q93" s="8">
        <f t="shared" si="15"/>
        <v>0.42857142857142855</v>
      </c>
      <c r="R93" s="8">
        <f t="shared" si="16"/>
        <v>0.3</v>
      </c>
      <c r="S93" s="9">
        <f t="shared" si="17"/>
        <v>1.1156183909197704E-4</v>
      </c>
      <c r="T93" s="2" t="s">
        <v>6151</v>
      </c>
      <c r="U93" s="2" t="s">
        <v>15</v>
      </c>
      <c r="V93" s="2" t="s">
        <v>6101</v>
      </c>
      <c r="W93" s="2" t="s">
        <v>16</v>
      </c>
      <c r="X93" s="2">
        <v>79</v>
      </c>
      <c r="Y93" s="2">
        <v>91</v>
      </c>
      <c r="Z93" s="2">
        <f t="shared" si="22"/>
        <v>12</v>
      </c>
    </row>
    <row r="94" spans="1:26" x14ac:dyDescent="0.25">
      <c r="A94" s="2" t="s">
        <v>1471</v>
      </c>
      <c r="B94" s="2">
        <v>202280093</v>
      </c>
      <c r="C94" s="3">
        <v>44780</v>
      </c>
      <c r="D94" s="2" t="s">
        <v>102</v>
      </c>
      <c r="E94" s="2" t="s">
        <v>29</v>
      </c>
      <c r="F94" s="2" t="s">
        <v>1472</v>
      </c>
      <c r="G94" s="10">
        <f t="shared" si="18"/>
        <v>4.5318876188852914E-4</v>
      </c>
      <c r="H94" s="7">
        <v>100</v>
      </c>
      <c r="I94" s="7">
        <v>74.52</v>
      </c>
      <c r="J94" s="7">
        <v>25.480000000000004</v>
      </c>
      <c r="K94" s="7">
        <f t="shared" si="21"/>
        <v>10.192000000000002</v>
      </c>
      <c r="L94" s="12">
        <f t="shared" si="19"/>
        <v>15.288000000000002</v>
      </c>
      <c r="M94" s="8">
        <v>0.25480000000000003</v>
      </c>
      <c r="N94" s="8">
        <f t="shared" si="20"/>
        <v>0.20515297906602259</v>
      </c>
      <c r="O94" s="7">
        <f t="shared" si="14"/>
        <v>15.288000000000002</v>
      </c>
      <c r="P94" s="8">
        <v>0.25480000000000003</v>
      </c>
      <c r="Q94" s="8">
        <f t="shared" si="15"/>
        <v>2.9246467817896384</v>
      </c>
      <c r="R94" s="8">
        <f t="shared" si="16"/>
        <v>0.74519999999999997</v>
      </c>
      <c r="S94" s="9">
        <f t="shared" si="17"/>
        <v>4.0608509429479646E-4</v>
      </c>
      <c r="T94" s="2" t="s">
        <v>33</v>
      </c>
      <c r="U94" s="2" t="s">
        <v>31</v>
      </c>
      <c r="V94" s="2" t="s">
        <v>6101</v>
      </c>
      <c r="W94" s="2" t="s">
        <v>16</v>
      </c>
      <c r="X94" s="2">
        <v>79</v>
      </c>
      <c r="Y94" s="2">
        <v>91</v>
      </c>
      <c r="Z94" s="2">
        <f>Y94-X94</f>
        <v>12</v>
      </c>
    </row>
    <row r="95" spans="1:26" x14ac:dyDescent="0.25">
      <c r="A95" s="2" t="s">
        <v>1473</v>
      </c>
      <c r="B95" s="2">
        <v>202280094</v>
      </c>
      <c r="C95" s="3">
        <v>44780</v>
      </c>
      <c r="D95" s="2" t="s">
        <v>102</v>
      </c>
      <c r="E95" s="2" t="s">
        <v>29</v>
      </c>
      <c r="F95" s="2" t="s">
        <v>1474</v>
      </c>
      <c r="G95" s="10">
        <f t="shared" si="18"/>
        <v>4.5318876188852914E-4</v>
      </c>
      <c r="H95" s="7">
        <v>100</v>
      </c>
      <c r="I95" s="7">
        <v>74.52</v>
      </c>
      <c r="J95" s="7">
        <v>25.480000000000004</v>
      </c>
      <c r="K95" s="7">
        <f t="shared" si="21"/>
        <v>10.192000000000002</v>
      </c>
      <c r="L95" s="12">
        <f t="shared" si="19"/>
        <v>15.288000000000002</v>
      </c>
      <c r="M95" s="8">
        <v>0.25480000000000003</v>
      </c>
      <c r="N95" s="8">
        <f t="shared" si="20"/>
        <v>0.20515297906602259</v>
      </c>
      <c r="O95" s="7">
        <f t="shared" si="14"/>
        <v>15.288000000000002</v>
      </c>
      <c r="P95" s="8">
        <v>0.25480000000000003</v>
      </c>
      <c r="Q95" s="8">
        <f t="shared" si="15"/>
        <v>2.9246467817896384</v>
      </c>
      <c r="R95" s="8">
        <f t="shared" si="16"/>
        <v>0.74519999999999997</v>
      </c>
      <c r="S95" s="9">
        <f t="shared" si="17"/>
        <v>4.0608509429479646E-4</v>
      </c>
      <c r="T95" s="2" t="s">
        <v>33</v>
      </c>
      <c r="U95" s="2" t="s">
        <v>31</v>
      </c>
      <c r="V95" s="2" t="s">
        <v>6101</v>
      </c>
      <c r="W95" s="2" t="s">
        <v>16</v>
      </c>
      <c r="X95" s="2">
        <v>79</v>
      </c>
      <c r="Y95" s="2">
        <v>91</v>
      </c>
      <c r="Z95" s="2">
        <f>Y95-X95</f>
        <v>12</v>
      </c>
    </row>
    <row r="96" spans="1:26" x14ac:dyDescent="0.25">
      <c r="A96" s="2" t="s">
        <v>1475</v>
      </c>
      <c r="B96" s="2">
        <v>202280095</v>
      </c>
      <c r="C96" s="3">
        <v>44780</v>
      </c>
      <c r="D96" s="2" t="s">
        <v>13</v>
      </c>
      <c r="E96" s="2" t="s">
        <v>14</v>
      </c>
      <c r="F96" s="2" t="s">
        <v>1476</v>
      </c>
      <c r="G96" s="10">
        <f t="shared" si="18"/>
        <v>4.5318876188852913E-5</v>
      </c>
      <c r="H96" s="7">
        <v>10</v>
      </c>
      <c r="I96" s="7">
        <v>3</v>
      </c>
      <c r="J96" s="7">
        <v>7</v>
      </c>
      <c r="K96" s="7">
        <f t="shared" si="21"/>
        <v>2.8000000000000003</v>
      </c>
      <c r="L96" s="12">
        <f t="shared" si="19"/>
        <v>4.1999999999999993</v>
      </c>
      <c r="M96" s="8">
        <v>0.7</v>
      </c>
      <c r="N96" s="8">
        <f t="shared" si="20"/>
        <v>1.3999999999999997</v>
      </c>
      <c r="O96" s="7">
        <f t="shared" si="14"/>
        <v>4.1999999999999993</v>
      </c>
      <c r="P96" s="8">
        <v>0.7</v>
      </c>
      <c r="Q96" s="8">
        <f t="shared" si="15"/>
        <v>0.42857142857142855</v>
      </c>
      <c r="R96" s="8">
        <f t="shared" si="16"/>
        <v>0.3</v>
      </c>
      <c r="S96" s="9">
        <f t="shared" si="17"/>
        <v>1.1156183909197704E-4</v>
      </c>
      <c r="T96" s="2" t="s">
        <v>6151</v>
      </c>
      <c r="U96" s="2" t="s">
        <v>15</v>
      </c>
      <c r="V96" s="2" t="s">
        <v>6101</v>
      </c>
      <c r="W96" s="2" t="s">
        <v>16</v>
      </c>
      <c r="X96" s="2">
        <v>79</v>
      </c>
      <c r="Y96" s="2">
        <v>91</v>
      </c>
      <c r="Z96" s="2">
        <f>Y96-X96</f>
        <v>12</v>
      </c>
    </row>
    <row r="97" spans="1:26" x14ac:dyDescent="0.25">
      <c r="A97" s="2" t="s">
        <v>1477</v>
      </c>
      <c r="B97" s="2">
        <v>202280096</v>
      </c>
      <c r="C97" s="3">
        <v>44781</v>
      </c>
      <c r="D97" s="2" t="s">
        <v>103</v>
      </c>
      <c r="E97" s="2" t="s">
        <v>14</v>
      </c>
      <c r="F97" s="2" t="s">
        <v>1478</v>
      </c>
      <c r="G97" s="10">
        <f t="shared" si="18"/>
        <v>4.4865687426964384E-4</v>
      </c>
      <c r="H97" s="7">
        <v>99</v>
      </c>
      <c r="I97" s="7">
        <v>85</v>
      </c>
      <c r="J97" s="7">
        <v>14</v>
      </c>
      <c r="K97" s="7">
        <f t="shared" si="21"/>
        <v>5.6000000000000005</v>
      </c>
      <c r="L97" s="12">
        <f t="shared" si="19"/>
        <v>8.3999999999999986</v>
      </c>
      <c r="M97" s="8">
        <v>0.14141414141414141</v>
      </c>
      <c r="N97" s="8">
        <f t="shared" si="20"/>
        <v>9.8823529411764685E-2</v>
      </c>
      <c r="O97" s="7">
        <f t="shared" si="14"/>
        <v>8.3999999999999986</v>
      </c>
      <c r="P97" s="8">
        <v>0.14141414141414141</v>
      </c>
      <c r="Q97" s="8">
        <f t="shared" si="15"/>
        <v>6.0714285714285712</v>
      </c>
      <c r="R97" s="8">
        <f t="shared" si="16"/>
        <v>0.85858585858585856</v>
      </c>
      <c r="S97" s="9">
        <f t="shared" si="17"/>
        <v>2.2312367818395407E-4</v>
      </c>
      <c r="T97" s="2" t="s">
        <v>6153</v>
      </c>
      <c r="U97" s="2" t="s">
        <v>15</v>
      </c>
      <c r="V97" s="2" t="s">
        <v>6101</v>
      </c>
      <c r="W97" s="2" t="s">
        <v>16</v>
      </c>
      <c r="X97" s="2">
        <v>79</v>
      </c>
      <c r="Y97" s="2">
        <v>93</v>
      </c>
      <c r="Z97" s="2">
        <f>Y97-X97</f>
        <v>14</v>
      </c>
    </row>
    <row r="98" spans="1:26" x14ac:dyDescent="0.25">
      <c r="A98" s="2" t="s">
        <v>1479</v>
      </c>
      <c r="B98" s="2">
        <v>202280097</v>
      </c>
      <c r="C98" s="3">
        <v>44781</v>
      </c>
      <c r="D98" s="2" t="s">
        <v>104</v>
      </c>
      <c r="E98" s="2" t="s">
        <v>14</v>
      </c>
      <c r="F98" s="2" t="s">
        <v>1480</v>
      </c>
      <c r="G98" s="10">
        <f t="shared" si="18"/>
        <v>4.5318876188852913E-5</v>
      </c>
      <c r="H98" s="7">
        <v>10</v>
      </c>
      <c r="I98" s="7">
        <v>3</v>
      </c>
      <c r="J98" s="7">
        <v>7</v>
      </c>
      <c r="K98" s="7">
        <f t="shared" si="21"/>
        <v>2.8000000000000003</v>
      </c>
      <c r="L98" s="12">
        <f t="shared" si="19"/>
        <v>4.1999999999999993</v>
      </c>
      <c r="M98" s="8">
        <v>0.7</v>
      </c>
      <c r="N98" s="8">
        <f t="shared" si="20"/>
        <v>1.3999999999999997</v>
      </c>
      <c r="O98" s="7">
        <f t="shared" si="14"/>
        <v>4.1999999999999993</v>
      </c>
      <c r="P98" s="8">
        <v>0.7</v>
      </c>
      <c r="Q98" s="8">
        <f t="shared" si="15"/>
        <v>0.42857142857142855</v>
      </c>
      <c r="R98" s="8">
        <f t="shared" si="16"/>
        <v>0.3</v>
      </c>
      <c r="S98" s="9">
        <f t="shared" si="17"/>
        <v>1.1156183909197704E-4</v>
      </c>
      <c r="T98" s="2" t="s">
        <v>6151</v>
      </c>
      <c r="U98" s="2" t="s">
        <v>15</v>
      </c>
      <c r="V98" s="2" t="s">
        <v>6101</v>
      </c>
      <c r="W98" s="2" t="s">
        <v>16</v>
      </c>
      <c r="X98" s="2">
        <v>79</v>
      </c>
      <c r="Y98" s="2">
        <v>93</v>
      </c>
      <c r="Z98" s="2">
        <f t="shared" ref="Z98:Z116" si="23">Y98-X98</f>
        <v>14</v>
      </c>
    </row>
    <row r="99" spans="1:26" x14ac:dyDescent="0.25">
      <c r="A99" s="2" t="s">
        <v>1481</v>
      </c>
      <c r="B99" s="2">
        <v>202280098</v>
      </c>
      <c r="C99" s="3">
        <v>44781</v>
      </c>
      <c r="D99" s="2" t="s">
        <v>105</v>
      </c>
      <c r="E99" s="2" t="s">
        <v>24</v>
      </c>
      <c r="F99" s="2" t="s">
        <v>1482</v>
      </c>
      <c r="G99" s="10">
        <f t="shared" si="18"/>
        <v>1.8127550475541165E-4</v>
      </c>
      <c r="H99" s="7">
        <v>40</v>
      </c>
      <c r="I99" s="7">
        <v>10</v>
      </c>
      <c r="J99" s="7">
        <v>30</v>
      </c>
      <c r="K99" s="7">
        <f t="shared" si="21"/>
        <v>12</v>
      </c>
      <c r="L99" s="12">
        <f t="shared" si="19"/>
        <v>18</v>
      </c>
      <c r="M99" s="8">
        <v>0.75</v>
      </c>
      <c r="N99" s="8">
        <f t="shared" si="20"/>
        <v>1.8</v>
      </c>
      <c r="O99" s="7">
        <f t="shared" si="14"/>
        <v>18</v>
      </c>
      <c r="P99" s="8">
        <v>0.75</v>
      </c>
      <c r="Q99" s="8">
        <f t="shared" si="15"/>
        <v>0.33333333333333331</v>
      </c>
      <c r="R99" s="8">
        <f t="shared" si="16"/>
        <v>0.25</v>
      </c>
      <c r="S99" s="9">
        <f t="shared" si="17"/>
        <v>4.7812216753704445E-4</v>
      </c>
      <c r="T99" s="2" t="s">
        <v>19</v>
      </c>
      <c r="U99" s="2" t="s">
        <v>26</v>
      </c>
      <c r="V99" s="2" t="s">
        <v>6101</v>
      </c>
      <c r="W99" s="2" t="s">
        <v>16</v>
      </c>
      <c r="X99" s="2">
        <v>79</v>
      </c>
      <c r="Y99" s="2">
        <v>93</v>
      </c>
      <c r="Z99" s="2">
        <f t="shared" si="23"/>
        <v>14</v>
      </c>
    </row>
    <row r="100" spans="1:26" x14ac:dyDescent="0.25">
      <c r="A100" s="2" t="s">
        <v>1483</v>
      </c>
      <c r="B100" s="2">
        <v>202280099</v>
      </c>
      <c r="C100" s="3">
        <v>44781</v>
      </c>
      <c r="D100" s="2" t="s">
        <v>13</v>
      </c>
      <c r="E100" s="2" t="s">
        <v>14</v>
      </c>
      <c r="F100" s="2" t="s">
        <v>1484</v>
      </c>
      <c r="G100" s="10">
        <f t="shared" si="18"/>
        <v>2.2659438094426456E-5</v>
      </c>
      <c r="H100" s="7">
        <v>5</v>
      </c>
      <c r="I100" s="7">
        <v>2</v>
      </c>
      <c r="J100" s="7">
        <v>3</v>
      </c>
      <c r="K100" s="7">
        <f t="shared" si="21"/>
        <v>1.2000000000000002</v>
      </c>
      <c r="L100" s="12">
        <f t="shared" si="19"/>
        <v>1.7999999999999998</v>
      </c>
      <c r="M100" s="8">
        <v>0.6</v>
      </c>
      <c r="N100" s="8">
        <f t="shared" si="20"/>
        <v>0.89999999999999991</v>
      </c>
      <c r="O100" s="7">
        <f t="shared" si="14"/>
        <v>1.7999999999999998</v>
      </c>
      <c r="P100" s="8">
        <v>0.6</v>
      </c>
      <c r="Q100" s="8">
        <f t="shared" si="15"/>
        <v>0.66666666666666663</v>
      </c>
      <c r="R100" s="8">
        <f t="shared" si="16"/>
        <v>0.4</v>
      </c>
      <c r="S100" s="9">
        <f t="shared" si="17"/>
        <v>4.7812216753704445E-5</v>
      </c>
      <c r="T100" s="2" t="s">
        <v>6151</v>
      </c>
      <c r="U100" s="2" t="s">
        <v>15</v>
      </c>
      <c r="V100" s="2" t="s">
        <v>6101</v>
      </c>
      <c r="W100" s="2" t="s">
        <v>16</v>
      </c>
      <c r="X100" s="2">
        <v>79</v>
      </c>
      <c r="Y100" s="2">
        <v>93</v>
      </c>
      <c r="Z100" s="2">
        <f t="shared" si="23"/>
        <v>14</v>
      </c>
    </row>
    <row r="101" spans="1:26" x14ac:dyDescent="0.25">
      <c r="A101" s="2" t="s">
        <v>1485</v>
      </c>
      <c r="B101" s="2">
        <v>202280100</v>
      </c>
      <c r="C101" s="3">
        <v>44781</v>
      </c>
      <c r="D101" s="2" t="s">
        <v>106</v>
      </c>
      <c r="E101" s="2" t="s">
        <v>14</v>
      </c>
      <c r="F101" s="2" t="s">
        <v>1486</v>
      </c>
      <c r="G101" s="10">
        <f t="shared" si="18"/>
        <v>8.1573977139935249E-5</v>
      </c>
      <c r="H101" s="7">
        <v>18</v>
      </c>
      <c r="I101" s="7">
        <v>5</v>
      </c>
      <c r="J101" s="7">
        <v>13</v>
      </c>
      <c r="K101" s="7">
        <f t="shared" si="21"/>
        <v>5.2</v>
      </c>
      <c r="L101" s="12">
        <f t="shared" si="19"/>
        <v>7.8</v>
      </c>
      <c r="M101" s="8">
        <v>0.72222222222222221</v>
      </c>
      <c r="N101" s="8">
        <f t="shared" si="20"/>
        <v>1.56</v>
      </c>
      <c r="O101" s="7">
        <f t="shared" si="14"/>
        <v>7.8</v>
      </c>
      <c r="P101" s="8">
        <v>0.72222222222222221</v>
      </c>
      <c r="Q101" s="8">
        <f t="shared" si="15"/>
        <v>0.38461538461538464</v>
      </c>
      <c r="R101" s="8">
        <f t="shared" si="16"/>
        <v>0.27777777777777779</v>
      </c>
      <c r="S101" s="9">
        <f t="shared" si="17"/>
        <v>2.0718627259938593E-4</v>
      </c>
      <c r="T101" s="2" t="s">
        <v>6151</v>
      </c>
      <c r="U101" s="2" t="s">
        <v>15</v>
      </c>
      <c r="V101" s="2" t="s">
        <v>6101</v>
      </c>
      <c r="W101" s="2" t="s">
        <v>16</v>
      </c>
      <c r="X101" s="2">
        <v>79</v>
      </c>
      <c r="Y101" s="2">
        <v>93</v>
      </c>
      <c r="Z101" s="2">
        <f t="shared" si="23"/>
        <v>14</v>
      </c>
    </row>
    <row r="102" spans="1:26" x14ac:dyDescent="0.25">
      <c r="A102" s="2" t="s">
        <v>1487</v>
      </c>
      <c r="B102" s="2">
        <v>202280101</v>
      </c>
      <c r="C102" s="3">
        <v>44781</v>
      </c>
      <c r="D102" s="2" t="s">
        <v>107</v>
      </c>
      <c r="E102" s="2" t="s">
        <v>14</v>
      </c>
      <c r="F102" s="2" t="s">
        <v>1488</v>
      </c>
      <c r="G102" s="10">
        <f t="shared" si="18"/>
        <v>1.1329719047213228E-4</v>
      </c>
      <c r="H102" s="7">
        <v>25</v>
      </c>
      <c r="I102" s="7">
        <v>8</v>
      </c>
      <c r="J102" s="7">
        <v>17</v>
      </c>
      <c r="K102" s="7">
        <f t="shared" si="21"/>
        <v>6.8000000000000007</v>
      </c>
      <c r="L102" s="12">
        <f t="shared" si="19"/>
        <v>10.199999999999999</v>
      </c>
      <c r="M102" s="8">
        <v>0.68</v>
      </c>
      <c r="N102" s="8">
        <f t="shared" si="20"/>
        <v>1.2749999999999999</v>
      </c>
      <c r="O102" s="7">
        <f t="shared" si="14"/>
        <v>10.199999999999999</v>
      </c>
      <c r="P102" s="8">
        <v>0.68</v>
      </c>
      <c r="Q102" s="8">
        <f t="shared" si="15"/>
        <v>0.47058823529411764</v>
      </c>
      <c r="R102" s="8">
        <f t="shared" si="16"/>
        <v>0.32</v>
      </c>
      <c r="S102" s="9">
        <f t="shared" si="17"/>
        <v>2.7093589493765852E-4</v>
      </c>
      <c r="T102" s="2" t="s">
        <v>6151</v>
      </c>
      <c r="U102" s="2" t="s">
        <v>15</v>
      </c>
      <c r="V102" s="2" t="s">
        <v>6101</v>
      </c>
      <c r="W102" s="2" t="s">
        <v>16</v>
      </c>
      <c r="X102" s="2">
        <v>79</v>
      </c>
      <c r="Y102" s="2">
        <v>93</v>
      </c>
      <c r="Z102" s="2">
        <f t="shared" si="23"/>
        <v>14</v>
      </c>
    </row>
    <row r="103" spans="1:26" x14ac:dyDescent="0.25">
      <c r="A103" s="2" t="s">
        <v>1489</v>
      </c>
      <c r="B103" s="2">
        <v>202280102</v>
      </c>
      <c r="C103" s="3">
        <v>44781</v>
      </c>
      <c r="D103" s="2" t="s">
        <v>108</v>
      </c>
      <c r="E103" s="2" t="s">
        <v>29</v>
      </c>
      <c r="F103" s="2" t="s">
        <v>1490</v>
      </c>
      <c r="G103" s="10">
        <f t="shared" si="18"/>
        <v>4.5318876188852914E-4</v>
      </c>
      <c r="H103" s="7">
        <v>100</v>
      </c>
      <c r="I103" s="7">
        <v>74.52</v>
      </c>
      <c r="J103" s="7">
        <v>25.480000000000004</v>
      </c>
      <c r="K103" s="7">
        <f t="shared" si="21"/>
        <v>10.192000000000002</v>
      </c>
      <c r="L103" s="12">
        <f t="shared" si="19"/>
        <v>15.288000000000002</v>
      </c>
      <c r="M103" s="8">
        <v>0.25480000000000003</v>
      </c>
      <c r="N103" s="8">
        <f t="shared" si="20"/>
        <v>0.20515297906602259</v>
      </c>
      <c r="O103" s="7">
        <f t="shared" si="14"/>
        <v>15.288000000000002</v>
      </c>
      <c r="P103" s="8">
        <v>0.25480000000000003</v>
      </c>
      <c r="Q103" s="8">
        <f t="shared" si="15"/>
        <v>2.9246467817896384</v>
      </c>
      <c r="R103" s="8">
        <f t="shared" si="16"/>
        <v>0.74519999999999997</v>
      </c>
      <c r="S103" s="9">
        <f t="shared" si="17"/>
        <v>4.0608509429479646E-4</v>
      </c>
      <c r="T103" s="2" t="s">
        <v>33</v>
      </c>
      <c r="U103" s="2" t="s">
        <v>31</v>
      </c>
      <c r="V103" s="2" t="s">
        <v>6101</v>
      </c>
      <c r="W103" s="2" t="s">
        <v>16</v>
      </c>
      <c r="X103" s="2">
        <v>79</v>
      </c>
      <c r="Y103" s="2">
        <v>93</v>
      </c>
      <c r="Z103" s="2">
        <f t="shared" si="23"/>
        <v>14</v>
      </c>
    </row>
    <row r="104" spans="1:26" x14ac:dyDescent="0.25">
      <c r="A104" s="2" t="s">
        <v>1491</v>
      </c>
      <c r="B104" s="2">
        <v>202280103</v>
      </c>
      <c r="C104" s="3">
        <v>44781</v>
      </c>
      <c r="D104" s="2" t="s">
        <v>30</v>
      </c>
      <c r="E104" s="2" t="s">
        <v>29</v>
      </c>
      <c r="F104" s="2" t="s">
        <v>1492</v>
      </c>
      <c r="G104" s="10">
        <f t="shared" si="18"/>
        <v>5.4835840188512033E-4</v>
      </c>
      <c r="H104" s="7">
        <v>121</v>
      </c>
      <c r="I104" s="7">
        <v>102</v>
      </c>
      <c r="J104" s="7">
        <v>19</v>
      </c>
      <c r="K104" s="7">
        <f t="shared" si="21"/>
        <v>7.6000000000000005</v>
      </c>
      <c r="L104" s="12">
        <f t="shared" si="19"/>
        <v>11.399999999999999</v>
      </c>
      <c r="M104" s="8">
        <v>0.15702479338842976</v>
      </c>
      <c r="N104" s="8">
        <f t="shared" si="20"/>
        <v>0.11176470588235293</v>
      </c>
      <c r="O104" s="7">
        <f t="shared" si="14"/>
        <v>11.399999999999999</v>
      </c>
      <c r="P104" s="8">
        <v>0.15702479338842976</v>
      </c>
      <c r="Q104" s="8">
        <f t="shared" si="15"/>
        <v>5.3684210526315788</v>
      </c>
      <c r="R104" s="8">
        <f t="shared" si="16"/>
        <v>0.84297520661157022</v>
      </c>
      <c r="S104" s="9">
        <f t="shared" si="17"/>
        <v>3.0281070610679482E-4</v>
      </c>
      <c r="T104" s="2" t="s">
        <v>30</v>
      </c>
      <c r="U104" s="2" t="s">
        <v>31</v>
      </c>
      <c r="V104" s="2" t="s">
        <v>6101</v>
      </c>
      <c r="W104" s="2" t="s">
        <v>16</v>
      </c>
      <c r="X104" s="2">
        <v>79</v>
      </c>
      <c r="Y104" s="2">
        <v>93</v>
      </c>
      <c r="Z104" s="2">
        <f t="shared" si="23"/>
        <v>14</v>
      </c>
    </row>
    <row r="105" spans="1:26" x14ac:dyDescent="0.25">
      <c r="A105" s="2" t="s">
        <v>1493</v>
      </c>
      <c r="B105" s="2">
        <v>202280104</v>
      </c>
      <c r="C105" s="3">
        <v>44781</v>
      </c>
      <c r="D105" s="2" t="s">
        <v>109</v>
      </c>
      <c r="E105" s="2" t="s">
        <v>21</v>
      </c>
      <c r="F105" s="2" t="s">
        <v>1494</v>
      </c>
      <c r="G105" s="10">
        <f t="shared" si="18"/>
        <v>4.5318876188852913E-5</v>
      </c>
      <c r="H105" s="7">
        <v>10</v>
      </c>
      <c r="I105" s="7">
        <v>0</v>
      </c>
      <c r="J105" s="7">
        <v>10</v>
      </c>
      <c r="K105" s="7">
        <f t="shared" si="21"/>
        <v>4</v>
      </c>
      <c r="L105" s="12">
        <f t="shared" si="19"/>
        <v>6</v>
      </c>
      <c r="M105" s="8">
        <v>1</v>
      </c>
      <c r="N105" s="8" t="e">
        <f t="shared" si="20"/>
        <v>#DIV/0!</v>
      </c>
      <c r="O105" s="7">
        <f t="shared" si="14"/>
        <v>6</v>
      </c>
      <c r="P105" s="8">
        <v>1</v>
      </c>
      <c r="Q105" s="8">
        <f t="shared" si="15"/>
        <v>0</v>
      </c>
      <c r="R105" s="8">
        <f t="shared" si="16"/>
        <v>0</v>
      </c>
      <c r="S105" s="9">
        <f t="shared" si="17"/>
        <v>1.5937405584568148E-4</v>
      </c>
      <c r="T105" s="2" t="s">
        <v>19</v>
      </c>
      <c r="U105" s="2" t="s">
        <v>22</v>
      </c>
      <c r="V105" s="2" t="s">
        <v>6101</v>
      </c>
      <c r="W105" s="2" t="s">
        <v>16</v>
      </c>
      <c r="X105" s="2">
        <v>79</v>
      </c>
      <c r="Y105" s="2">
        <v>93</v>
      </c>
      <c r="Z105" s="2">
        <f t="shared" si="23"/>
        <v>14</v>
      </c>
    </row>
    <row r="106" spans="1:26" x14ac:dyDescent="0.25">
      <c r="A106" s="2" t="s">
        <v>1495</v>
      </c>
      <c r="B106" s="2">
        <v>202280105</v>
      </c>
      <c r="C106" s="3">
        <v>44781</v>
      </c>
      <c r="D106" s="2" t="s">
        <v>110</v>
      </c>
      <c r="E106" s="2" t="s">
        <v>29</v>
      </c>
      <c r="F106" s="2" t="s">
        <v>1496</v>
      </c>
      <c r="G106" s="10">
        <f t="shared" si="18"/>
        <v>2.7644514475200276E-4</v>
      </c>
      <c r="H106" s="7">
        <v>61</v>
      </c>
      <c r="I106" s="7">
        <v>47.175000000000004</v>
      </c>
      <c r="J106" s="7">
        <v>13.824999999999996</v>
      </c>
      <c r="K106" s="7">
        <f t="shared" si="21"/>
        <v>5.5299999999999985</v>
      </c>
      <c r="L106" s="12">
        <f t="shared" si="19"/>
        <v>8.2949999999999982</v>
      </c>
      <c r="M106" s="8">
        <v>0.22663934426229501</v>
      </c>
      <c r="N106" s="8">
        <f t="shared" si="20"/>
        <v>0.1758346581875993</v>
      </c>
      <c r="O106" s="7">
        <f t="shared" si="14"/>
        <v>8.2949999999999982</v>
      </c>
      <c r="P106" s="8">
        <v>0.22663934426229501</v>
      </c>
      <c r="Q106" s="8">
        <f t="shared" si="15"/>
        <v>3.4122965641952998</v>
      </c>
      <c r="R106" s="8">
        <f t="shared" si="16"/>
        <v>0.77336065573770496</v>
      </c>
      <c r="S106" s="9">
        <f t="shared" si="17"/>
        <v>2.2033463220665458E-4</v>
      </c>
      <c r="T106" s="2" t="s">
        <v>30</v>
      </c>
      <c r="U106" s="2" t="s">
        <v>31</v>
      </c>
      <c r="V106" s="2" t="s">
        <v>6101</v>
      </c>
      <c r="W106" s="2" t="s">
        <v>16</v>
      </c>
      <c r="X106" s="2">
        <v>79</v>
      </c>
      <c r="Y106" s="2">
        <v>93</v>
      </c>
      <c r="Z106" s="2">
        <f t="shared" si="23"/>
        <v>14</v>
      </c>
    </row>
    <row r="107" spans="1:26" x14ac:dyDescent="0.25">
      <c r="A107" s="2" t="s">
        <v>1497</v>
      </c>
      <c r="B107" s="2">
        <v>202280106</v>
      </c>
      <c r="C107" s="3">
        <v>44781</v>
      </c>
      <c r="D107" s="2" t="s">
        <v>98</v>
      </c>
      <c r="E107" s="2" t="s">
        <v>29</v>
      </c>
      <c r="F107" s="2" t="s">
        <v>1498</v>
      </c>
      <c r="G107" s="10">
        <f t="shared" si="18"/>
        <v>9.9701527615476414E-5</v>
      </c>
      <c r="H107" s="7">
        <v>22</v>
      </c>
      <c r="I107" s="7">
        <v>18.75</v>
      </c>
      <c r="J107" s="7">
        <v>3.25</v>
      </c>
      <c r="K107" s="7">
        <f t="shared" si="21"/>
        <v>1.3</v>
      </c>
      <c r="L107" s="12">
        <f t="shared" si="19"/>
        <v>1.95</v>
      </c>
      <c r="M107" s="8">
        <v>0.14772727272727273</v>
      </c>
      <c r="N107" s="8">
        <f t="shared" si="20"/>
        <v>0.104</v>
      </c>
      <c r="O107" s="7">
        <f t="shared" si="14"/>
        <v>1.95</v>
      </c>
      <c r="P107" s="8">
        <v>0.14772727272727273</v>
      </c>
      <c r="Q107" s="8">
        <f t="shared" si="15"/>
        <v>5.7692307692307692</v>
      </c>
      <c r="R107" s="8">
        <f t="shared" si="16"/>
        <v>0.85227272727272729</v>
      </c>
      <c r="S107" s="9">
        <f t="shared" si="17"/>
        <v>5.1796568149846482E-5</v>
      </c>
      <c r="T107" s="2" t="s">
        <v>99</v>
      </c>
      <c r="U107" s="2" t="s">
        <v>31</v>
      </c>
      <c r="V107" s="2" t="s">
        <v>6101</v>
      </c>
      <c r="W107" s="2" t="s">
        <v>16</v>
      </c>
      <c r="X107" s="2">
        <v>79</v>
      </c>
      <c r="Y107" s="2">
        <v>93</v>
      </c>
      <c r="Z107" s="2">
        <f t="shared" si="23"/>
        <v>14</v>
      </c>
    </row>
    <row r="108" spans="1:26" x14ac:dyDescent="0.25">
      <c r="A108" s="2" t="s">
        <v>1499</v>
      </c>
      <c r="B108" s="2">
        <v>202280107</v>
      </c>
      <c r="C108" s="3">
        <v>44781</v>
      </c>
      <c r="D108" s="2" t="s">
        <v>108</v>
      </c>
      <c r="E108" s="2" t="s">
        <v>29</v>
      </c>
      <c r="F108" s="2" t="s">
        <v>1500</v>
      </c>
      <c r="G108" s="10">
        <f t="shared" si="18"/>
        <v>9.9701527615476414E-5</v>
      </c>
      <c r="H108" s="7">
        <v>22</v>
      </c>
      <c r="I108" s="7">
        <v>20</v>
      </c>
      <c r="J108" s="7">
        <v>2</v>
      </c>
      <c r="K108" s="7">
        <f t="shared" si="21"/>
        <v>0.8</v>
      </c>
      <c r="L108" s="12">
        <f t="shared" si="19"/>
        <v>1.2</v>
      </c>
      <c r="M108" s="8">
        <v>9.0909090909090912E-2</v>
      </c>
      <c r="N108" s="8">
        <f t="shared" si="20"/>
        <v>0.06</v>
      </c>
      <c r="O108" s="7">
        <f t="shared" si="14"/>
        <v>1.2</v>
      </c>
      <c r="P108" s="8">
        <v>9.0909090909090912E-2</v>
      </c>
      <c r="Q108" s="8">
        <f t="shared" si="15"/>
        <v>10</v>
      </c>
      <c r="R108" s="8">
        <f t="shared" si="16"/>
        <v>0.90909090909090906</v>
      </c>
      <c r="S108" s="9">
        <f t="shared" si="17"/>
        <v>3.1874811169136296E-5</v>
      </c>
      <c r="T108" s="2" t="s">
        <v>33</v>
      </c>
      <c r="U108" s="2" t="s">
        <v>31</v>
      </c>
      <c r="V108" s="2" t="s">
        <v>6101</v>
      </c>
      <c r="W108" s="2" t="s">
        <v>16</v>
      </c>
      <c r="X108" s="2">
        <v>79</v>
      </c>
      <c r="Y108" s="2">
        <v>93</v>
      </c>
      <c r="Z108" s="2">
        <f t="shared" si="23"/>
        <v>14</v>
      </c>
    </row>
    <row r="109" spans="1:26" x14ac:dyDescent="0.25">
      <c r="A109" s="2" t="s">
        <v>1501</v>
      </c>
      <c r="B109" s="2">
        <v>202280108</v>
      </c>
      <c r="C109" s="3">
        <v>44781</v>
      </c>
      <c r="D109" s="2" t="s">
        <v>108</v>
      </c>
      <c r="E109" s="2" t="s">
        <v>29</v>
      </c>
      <c r="F109" s="2" t="s">
        <v>1502</v>
      </c>
      <c r="G109" s="10">
        <f t="shared" si="18"/>
        <v>1.4048851618544403E-4</v>
      </c>
      <c r="H109" s="7">
        <v>31</v>
      </c>
      <c r="I109" s="7">
        <v>27.62</v>
      </c>
      <c r="J109" s="7">
        <v>3.379999999999999</v>
      </c>
      <c r="K109" s="7">
        <f t="shared" si="21"/>
        <v>1.3519999999999996</v>
      </c>
      <c r="L109" s="12">
        <f t="shared" si="19"/>
        <v>2.0279999999999996</v>
      </c>
      <c r="M109" s="8">
        <v>0.10903225806451609</v>
      </c>
      <c r="N109" s="8">
        <f t="shared" si="20"/>
        <v>7.3425054308472099E-2</v>
      </c>
      <c r="O109" s="7">
        <f t="shared" si="14"/>
        <v>2.0279999999999996</v>
      </c>
      <c r="P109" s="8">
        <v>0.10903225806451609</v>
      </c>
      <c r="Q109" s="8">
        <f t="shared" si="15"/>
        <v>8.1715976331360967</v>
      </c>
      <c r="R109" s="8">
        <f t="shared" si="16"/>
        <v>0.89096774193548389</v>
      </c>
      <c r="S109" s="9">
        <f t="shared" si="17"/>
        <v>5.3868430875840324E-5</v>
      </c>
      <c r="T109" s="2" t="s">
        <v>33</v>
      </c>
      <c r="U109" s="2" t="s">
        <v>31</v>
      </c>
      <c r="V109" s="2" t="s">
        <v>6101</v>
      </c>
      <c r="W109" s="2" t="s">
        <v>16</v>
      </c>
      <c r="X109" s="2">
        <v>79</v>
      </c>
      <c r="Y109" s="2">
        <v>93</v>
      </c>
      <c r="Z109" s="2">
        <f t="shared" si="23"/>
        <v>14</v>
      </c>
    </row>
    <row r="110" spans="1:26" x14ac:dyDescent="0.25">
      <c r="A110" s="2" t="s">
        <v>1503</v>
      </c>
      <c r="B110" s="2">
        <v>202280109</v>
      </c>
      <c r="C110" s="3">
        <v>44781</v>
      </c>
      <c r="D110" s="2" t="s">
        <v>108</v>
      </c>
      <c r="E110" s="2" t="s">
        <v>29</v>
      </c>
      <c r="F110" s="2" t="s">
        <v>1504</v>
      </c>
      <c r="G110" s="10">
        <f t="shared" si="18"/>
        <v>1.1329719047213228E-4</v>
      </c>
      <c r="H110" s="7">
        <v>25</v>
      </c>
      <c r="I110" s="7">
        <v>21.62</v>
      </c>
      <c r="J110" s="7">
        <v>3.379999999999999</v>
      </c>
      <c r="K110" s="7">
        <f t="shared" si="21"/>
        <v>1.3519999999999996</v>
      </c>
      <c r="L110" s="12">
        <f t="shared" si="19"/>
        <v>2.0279999999999996</v>
      </c>
      <c r="M110" s="8">
        <v>0.13519999999999996</v>
      </c>
      <c r="N110" s="8">
        <f t="shared" si="20"/>
        <v>9.3802035152636423E-2</v>
      </c>
      <c r="O110" s="7">
        <f t="shared" si="14"/>
        <v>2.0279999999999996</v>
      </c>
      <c r="P110" s="8">
        <v>0.13519999999999996</v>
      </c>
      <c r="Q110" s="8">
        <f t="shared" si="15"/>
        <v>6.3964497041420136</v>
      </c>
      <c r="R110" s="8">
        <f t="shared" si="16"/>
        <v>0.86480000000000001</v>
      </c>
      <c r="S110" s="9">
        <f t="shared" si="17"/>
        <v>5.3868430875840324E-5</v>
      </c>
      <c r="T110" s="2" t="s">
        <v>33</v>
      </c>
      <c r="U110" s="2" t="s">
        <v>31</v>
      </c>
      <c r="V110" s="2" t="s">
        <v>6101</v>
      </c>
      <c r="W110" s="2" t="s">
        <v>16</v>
      </c>
      <c r="X110" s="2">
        <v>79</v>
      </c>
      <c r="Y110" s="2">
        <v>93</v>
      </c>
      <c r="Z110" s="2">
        <f t="shared" si="23"/>
        <v>14</v>
      </c>
    </row>
    <row r="111" spans="1:26" x14ac:dyDescent="0.25">
      <c r="A111" s="2" t="s">
        <v>1505</v>
      </c>
      <c r="B111" s="2">
        <v>202280110</v>
      </c>
      <c r="C111" s="3">
        <v>44781</v>
      </c>
      <c r="D111" s="2" t="s">
        <v>17</v>
      </c>
      <c r="E111" s="2" t="s">
        <v>14</v>
      </c>
      <c r="F111" s="2" t="s">
        <v>1506</v>
      </c>
      <c r="G111" s="10">
        <f t="shared" si="18"/>
        <v>4.5318876188852913E-5</v>
      </c>
      <c r="H111" s="7">
        <v>10</v>
      </c>
      <c r="I111" s="7">
        <v>3</v>
      </c>
      <c r="J111" s="7">
        <v>7</v>
      </c>
      <c r="K111" s="7">
        <f t="shared" si="21"/>
        <v>2.8000000000000003</v>
      </c>
      <c r="L111" s="12">
        <f t="shared" si="19"/>
        <v>4.1999999999999993</v>
      </c>
      <c r="M111" s="8">
        <v>0.7</v>
      </c>
      <c r="N111" s="8">
        <f t="shared" si="20"/>
        <v>1.3999999999999997</v>
      </c>
      <c r="O111" s="7">
        <f t="shared" si="14"/>
        <v>4.1999999999999993</v>
      </c>
      <c r="P111" s="8">
        <v>0.7</v>
      </c>
      <c r="Q111" s="8">
        <f t="shared" si="15"/>
        <v>0.42857142857142855</v>
      </c>
      <c r="R111" s="8">
        <f t="shared" si="16"/>
        <v>0.3</v>
      </c>
      <c r="S111" s="9">
        <f t="shared" si="17"/>
        <v>1.1156183909197704E-4</v>
      </c>
      <c r="T111" s="2" t="s">
        <v>6151</v>
      </c>
      <c r="U111" s="2" t="s">
        <v>15</v>
      </c>
      <c r="V111" s="2" t="s">
        <v>6101</v>
      </c>
      <c r="W111" s="2" t="s">
        <v>16</v>
      </c>
      <c r="X111" s="2">
        <v>79</v>
      </c>
      <c r="Y111" s="2">
        <v>93</v>
      </c>
      <c r="Z111" s="2">
        <f t="shared" si="23"/>
        <v>14</v>
      </c>
    </row>
    <row r="112" spans="1:26" x14ac:dyDescent="0.25">
      <c r="A112" s="2" t="s">
        <v>1507</v>
      </c>
      <c r="B112" s="2">
        <v>202280111</v>
      </c>
      <c r="C112" s="3">
        <v>44781</v>
      </c>
      <c r="D112" s="2" t="s">
        <v>111</v>
      </c>
      <c r="E112" s="2" t="s">
        <v>29</v>
      </c>
      <c r="F112" s="2" t="s">
        <v>1508</v>
      </c>
      <c r="G112" s="10">
        <f t="shared" si="18"/>
        <v>1.9033927999318224E-4</v>
      </c>
      <c r="H112" s="7">
        <v>42</v>
      </c>
      <c r="I112" s="7">
        <v>37.5</v>
      </c>
      <c r="J112" s="7">
        <v>4.5</v>
      </c>
      <c r="K112" s="7">
        <f t="shared" si="21"/>
        <v>1.8</v>
      </c>
      <c r="L112" s="12">
        <f t="shared" si="19"/>
        <v>2.7</v>
      </c>
      <c r="M112" s="8">
        <v>0.10714285714285714</v>
      </c>
      <c r="N112" s="8">
        <f t="shared" si="20"/>
        <v>7.2000000000000008E-2</v>
      </c>
      <c r="O112" s="7">
        <f t="shared" si="14"/>
        <v>2.7</v>
      </c>
      <c r="P112" s="8">
        <v>0.10714285714285714</v>
      </c>
      <c r="Q112" s="8">
        <f t="shared" si="15"/>
        <v>8.3333333333333339</v>
      </c>
      <c r="R112" s="8">
        <f t="shared" si="16"/>
        <v>0.8928571428571429</v>
      </c>
      <c r="S112" s="9">
        <f t="shared" si="17"/>
        <v>7.1718325130556667E-5</v>
      </c>
      <c r="T112" s="2" t="s">
        <v>99</v>
      </c>
      <c r="U112" s="2" t="s">
        <v>31</v>
      </c>
      <c r="V112" s="2" t="s">
        <v>6101</v>
      </c>
      <c r="W112" s="2" t="s">
        <v>16</v>
      </c>
      <c r="X112" s="2">
        <v>79</v>
      </c>
      <c r="Y112" s="2">
        <v>93</v>
      </c>
      <c r="Z112" s="2">
        <f t="shared" si="23"/>
        <v>14</v>
      </c>
    </row>
    <row r="113" spans="1:26" x14ac:dyDescent="0.25">
      <c r="A113" s="2" t="s">
        <v>1509</v>
      </c>
      <c r="B113" s="2">
        <v>202280112</v>
      </c>
      <c r="C113" s="3">
        <v>44781</v>
      </c>
      <c r="D113" s="2" t="s">
        <v>112</v>
      </c>
      <c r="E113" s="2" t="s">
        <v>14</v>
      </c>
      <c r="F113" s="2" t="s">
        <v>1510</v>
      </c>
      <c r="G113" s="10">
        <f t="shared" si="18"/>
        <v>9.0637752377705825E-6</v>
      </c>
      <c r="H113" s="7">
        <v>2</v>
      </c>
      <c r="I113" s="7">
        <v>0</v>
      </c>
      <c r="J113" s="7">
        <v>2</v>
      </c>
      <c r="K113" s="7">
        <f t="shared" si="21"/>
        <v>0.8</v>
      </c>
      <c r="L113" s="12">
        <f t="shared" si="19"/>
        <v>1.2</v>
      </c>
      <c r="M113" s="8">
        <v>1</v>
      </c>
      <c r="N113" s="8" t="e">
        <f t="shared" si="20"/>
        <v>#DIV/0!</v>
      </c>
      <c r="O113" s="7">
        <f t="shared" si="14"/>
        <v>1.2</v>
      </c>
      <c r="P113" s="8">
        <v>1</v>
      </c>
      <c r="Q113" s="8">
        <f t="shared" si="15"/>
        <v>0</v>
      </c>
      <c r="R113" s="8">
        <f t="shared" si="16"/>
        <v>0</v>
      </c>
      <c r="S113" s="9">
        <f t="shared" si="17"/>
        <v>3.1874811169136296E-5</v>
      </c>
      <c r="T113" s="2" t="s">
        <v>6151</v>
      </c>
      <c r="U113" s="2" t="s">
        <v>15</v>
      </c>
      <c r="V113" s="2" t="s">
        <v>6101</v>
      </c>
      <c r="W113" s="2" t="s">
        <v>16</v>
      </c>
      <c r="X113" s="2">
        <v>79</v>
      </c>
      <c r="Y113" s="2">
        <v>93</v>
      </c>
      <c r="Z113" s="2">
        <f t="shared" si="23"/>
        <v>14</v>
      </c>
    </row>
    <row r="114" spans="1:26" x14ac:dyDescent="0.25">
      <c r="A114" s="2" t="s">
        <v>1511</v>
      </c>
      <c r="B114" s="2">
        <v>202280113</v>
      </c>
      <c r="C114" s="3">
        <v>44781</v>
      </c>
      <c r="D114" s="2" t="s">
        <v>108</v>
      </c>
      <c r="E114" s="2" t="s">
        <v>29</v>
      </c>
      <c r="F114" s="2" t="s">
        <v>1512</v>
      </c>
      <c r="G114" s="10">
        <f t="shared" si="18"/>
        <v>3.5348723427305277E-4</v>
      </c>
      <c r="H114" s="7">
        <v>78</v>
      </c>
      <c r="I114" s="7">
        <v>49.52</v>
      </c>
      <c r="J114" s="7">
        <v>28.479999999999997</v>
      </c>
      <c r="K114" s="7">
        <f t="shared" si="21"/>
        <v>11.391999999999999</v>
      </c>
      <c r="L114" s="12">
        <f t="shared" si="19"/>
        <v>17.087999999999997</v>
      </c>
      <c r="M114" s="8">
        <v>0.3651282051282051</v>
      </c>
      <c r="N114" s="8">
        <f t="shared" si="20"/>
        <v>0.34507269789983835</v>
      </c>
      <c r="O114" s="7">
        <f t="shared" si="14"/>
        <v>17.087999999999997</v>
      </c>
      <c r="P114" s="8">
        <v>0.3651282051282051</v>
      </c>
      <c r="Q114" s="8">
        <f t="shared" si="15"/>
        <v>1.7387640449438204</v>
      </c>
      <c r="R114" s="8">
        <f t="shared" si="16"/>
        <v>0.6348717948717949</v>
      </c>
      <c r="S114" s="9">
        <f t="shared" si="17"/>
        <v>4.5389731104850079E-4</v>
      </c>
      <c r="T114" s="2" t="s">
        <v>33</v>
      </c>
      <c r="U114" s="2" t="s">
        <v>31</v>
      </c>
      <c r="V114" s="2" t="s">
        <v>6101</v>
      </c>
      <c r="W114" s="2" t="s">
        <v>16</v>
      </c>
      <c r="X114" s="2">
        <v>79</v>
      </c>
      <c r="Y114" s="2">
        <v>93</v>
      </c>
      <c r="Z114" s="2">
        <f t="shared" si="23"/>
        <v>14</v>
      </c>
    </row>
    <row r="115" spans="1:26" x14ac:dyDescent="0.25">
      <c r="A115" s="2" t="s">
        <v>1513</v>
      </c>
      <c r="B115" s="2">
        <v>202280114</v>
      </c>
      <c r="C115" s="3">
        <v>44781</v>
      </c>
      <c r="D115" s="2" t="s">
        <v>113</v>
      </c>
      <c r="E115" s="2" t="s">
        <v>62</v>
      </c>
      <c r="F115" s="2" t="s">
        <v>1514</v>
      </c>
      <c r="G115" s="10">
        <f t="shared" si="18"/>
        <v>9.0637752377705828E-4</v>
      </c>
      <c r="H115" s="7">
        <v>200</v>
      </c>
      <c r="I115" s="7">
        <v>120</v>
      </c>
      <c r="J115" s="7">
        <v>80</v>
      </c>
      <c r="K115" s="7">
        <f t="shared" si="21"/>
        <v>32</v>
      </c>
      <c r="L115" s="12">
        <f t="shared" si="19"/>
        <v>48</v>
      </c>
      <c r="M115" s="8">
        <v>0.4</v>
      </c>
      <c r="N115" s="8">
        <f t="shared" si="20"/>
        <v>0.4</v>
      </c>
      <c r="O115" s="7">
        <f t="shared" si="14"/>
        <v>48</v>
      </c>
      <c r="P115" s="8">
        <v>0.4</v>
      </c>
      <c r="Q115" s="8">
        <f t="shared" si="15"/>
        <v>1.5</v>
      </c>
      <c r="R115" s="8">
        <f t="shared" si="16"/>
        <v>0.6</v>
      </c>
      <c r="S115" s="9">
        <f t="shared" si="17"/>
        <v>1.2749924467654519E-3</v>
      </c>
      <c r="T115" s="2" t="s">
        <v>113</v>
      </c>
      <c r="U115" s="2" t="s">
        <v>61</v>
      </c>
      <c r="V115" s="2" t="s">
        <v>6101</v>
      </c>
      <c r="W115" s="2" t="s">
        <v>16</v>
      </c>
      <c r="X115" s="2">
        <v>79</v>
      </c>
      <c r="Y115" s="2">
        <v>93</v>
      </c>
      <c r="Z115" s="2">
        <f t="shared" si="23"/>
        <v>14</v>
      </c>
    </row>
    <row r="116" spans="1:26" x14ac:dyDescent="0.25">
      <c r="A116" s="2" t="s">
        <v>1515</v>
      </c>
      <c r="B116" s="2">
        <v>202280115</v>
      </c>
      <c r="C116" s="3">
        <v>44782</v>
      </c>
      <c r="D116" s="2" t="s">
        <v>114</v>
      </c>
      <c r="E116" s="2" t="s">
        <v>14</v>
      </c>
      <c r="F116" s="2" t="s">
        <v>1516</v>
      </c>
      <c r="G116" s="10">
        <f t="shared" si="18"/>
        <v>1.2689285332878817E-4</v>
      </c>
      <c r="H116" s="7">
        <v>28</v>
      </c>
      <c r="I116" s="7">
        <v>8</v>
      </c>
      <c r="J116" s="7">
        <v>20</v>
      </c>
      <c r="K116" s="7">
        <f t="shared" si="21"/>
        <v>8</v>
      </c>
      <c r="L116" s="12">
        <f t="shared" si="19"/>
        <v>12</v>
      </c>
      <c r="M116" s="8">
        <v>0.7142857142857143</v>
      </c>
      <c r="N116" s="8">
        <f t="shared" si="20"/>
        <v>1.5</v>
      </c>
      <c r="O116" s="7">
        <f t="shared" si="14"/>
        <v>12</v>
      </c>
      <c r="P116" s="8">
        <v>0.7142857142857143</v>
      </c>
      <c r="Q116" s="8">
        <f t="shared" si="15"/>
        <v>0.4</v>
      </c>
      <c r="R116" s="8">
        <f t="shared" si="16"/>
        <v>0.2857142857142857</v>
      </c>
      <c r="S116" s="9">
        <f t="shared" si="17"/>
        <v>3.1874811169136296E-4</v>
      </c>
      <c r="T116" s="2" t="s">
        <v>6151</v>
      </c>
      <c r="U116" s="2" t="s">
        <v>15</v>
      </c>
      <c r="V116" s="2" t="s">
        <v>6101</v>
      </c>
      <c r="W116" s="2" t="s">
        <v>16</v>
      </c>
      <c r="X116" s="2">
        <v>81</v>
      </c>
      <c r="Y116" s="2">
        <v>95</v>
      </c>
      <c r="Z116" s="2">
        <f t="shared" si="23"/>
        <v>14</v>
      </c>
    </row>
    <row r="117" spans="1:26" x14ac:dyDescent="0.25">
      <c r="A117" s="2" t="s">
        <v>1517</v>
      </c>
      <c r="B117" s="2">
        <v>202280116</v>
      </c>
      <c r="C117" s="3">
        <v>44782</v>
      </c>
      <c r="D117" s="2" t="s">
        <v>115</v>
      </c>
      <c r="E117" s="2" t="s">
        <v>14</v>
      </c>
      <c r="F117" s="2" t="s">
        <v>1518</v>
      </c>
      <c r="G117" s="10">
        <f t="shared" si="18"/>
        <v>2.7191325713311752E-4</v>
      </c>
      <c r="H117" s="7">
        <v>60</v>
      </c>
      <c r="I117" s="7">
        <v>40</v>
      </c>
      <c r="J117" s="7">
        <v>20</v>
      </c>
      <c r="K117" s="7">
        <f t="shared" si="21"/>
        <v>8</v>
      </c>
      <c r="L117" s="12">
        <f t="shared" si="19"/>
        <v>12</v>
      </c>
      <c r="M117" s="8">
        <v>0.33333333333333331</v>
      </c>
      <c r="N117" s="8">
        <f t="shared" si="20"/>
        <v>0.3</v>
      </c>
      <c r="O117" s="7">
        <f t="shared" si="14"/>
        <v>12</v>
      </c>
      <c r="P117" s="8">
        <v>0.33333333333333331</v>
      </c>
      <c r="Q117" s="8">
        <f t="shared" si="15"/>
        <v>2</v>
      </c>
      <c r="R117" s="8">
        <f t="shared" si="16"/>
        <v>0.66666666666666663</v>
      </c>
      <c r="S117" s="9">
        <f t="shared" si="17"/>
        <v>3.1874811169136296E-4</v>
      </c>
      <c r="T117" s="2" t="s">
        <v>6151</v>
      </c>
      <c r="U117" s="2" t="s">
        <v>15</v>
      </c>
      <c r="V117" s="2" t="s">
        <v>6101</v>
      </c>
      <c r="W117" s="2" t="s">
        <v>16</v>
      </c>
      <c r="X117" s="2">
        <v>81</v>
      </c>
      <c r="Y117" s="2">
        <v>95</v>
      </c>
      <c r="Z117" s="2">
        <f t="shared" ref="Z117:Z126" si="24">Y117-X117</f>
        <v>14</v>
      </c>
    </row>
    <row r="118" spans="1:26" x14ac:dyDescent="0.25">
      <c r="A118" s="2" t="s">
        <v>1519</v>
      </c>
      <c r="B118" s="2">
        <v>202280117</v>
      </c>
      <c r="C118" s="3">
        <v>44782</v>
      </c>
      <c r="D118" s="2" t="s">
        <v>116</v>
      </c>
      <c r="E118" s="2" t="s">
        <v>29</v>
      </c>
      <c r="F118" s="2" t="s">
        <v>1520</v>
      </c>
      <c r="G118" s="10">
        <f t="shared" si="18"/>
        <v>9.0637752377705828E-4</v>
      </c>
      <c r="H118" s="7">
        <v>200</v>
      </c>
      <c r="I118" s="7">
        <v>166.5</v>
      </c>
      <c r="J118" s="7">
        <v>33.5</v>
      </c>
      <c r="K118" s="7">
        <f t="shared" si="21"/>
        <v>13.4</v>
      </c>
      <c r="L118" s="12">
        <f t="shared" si="19"/>
        <v>20.100000000000001</v>
      </c>
      <c r="M118" s="8">
        <v>0.16750000000000001</v>
      </c>
      <c r="N118" s="8">
        <f t="shared" si="20"/>
        <v>0.12072072072072072</v>
      </c>
      <c r="O118" s="7">
        <f t="shared" si="14"/>
        <v>20.100000000000001</v>
      </c>
      <c r="P118" s="8">
        <v>0.16750000000000001</v>
      </c>
      <c r="Q118" s="8">
        <f t="shared" si="15"/>
        <v>4.9701492537313436</v>
      </c>
      <c r="R118" s="8">
        <f t="shared" si="16"/>
        <v>0.83250000000000002</v>
      </c>
      <c r="S118" s="9">
        <f t="shared" si="17"/>
        <v>5.3390308708303291E-4</v>
      </c>
      <c r="T118" s="2" t="s">
        <v>30</v>
      </c>
      <c r="U118" s="2" t="s">
        <v>31</v>
      </c>
      <c r="V118" s="2" t="s">
        <v>6101</v>
      </c>
      <c r="W118" s="2" t="s">
        <v>16</v>
      </c>
      <c r="X118" s="2">
        <v>81</v>
      </c>
      <c r="Y118" s="2">
        <v>95</v>
      </c>
      <c r="Z118" s="2">
        <f t="shared" si="24"/>
        <v>14</v>
      </c>
    </row>
    <row r="119" spans="1:26" x14ac:dyDescent="0.25">
      <c r="A119" s="2" t="s">
        <v>1521</v>
      </c>
      <c r="B119" s="2">
        <v>202280118</v>
      </c>
      <c r="C119" s="3">
        <v>44782</v>
      </c>
      <c r="D119" s="2" t="s">
        <v>117</v>
      </c>
      <c r="E119" s="2" t="s">
        <v>24</v>
      </c>
      <c r="F119" s="2" t="s">
        <v>1522</v>
      </c>
      <c r="G119" s="10">
        <f t="shared" si="18"/>
        <v>7.251020190216466E-4</v>
      </c>
      <c r="H119" s="7">
        <v>160</v>
      </c>
      <c r="I119" s="7">
        <v>50</v>
      </c>
      <c r="J119" s="7">
        <v>110</v>
      </c>
      <c r="K119" s="7">
        <f t="shared" si="21"/>
        <v>44</v>
      </c>
      <c r="L119" s="12">
        <f t="shared" si="19"/>
        <v>66</v>
      </c>
      <c r="M119" s="8">
        <v>0.6875</v>
      </c>
      <c r="N119" s="8">
        <f t="shared" si="20"/>
        <v>1.32</v>
      </c>
      <c r="O119" s="7">
        <f t="shared" si="14"/>
        <v>66</v>
      </c>
      <c r="P119" s="8">
        <v>0.6875</v>
      </c>
      <c r="Q119" s="8">
        <f t="shared" si="15"/>
        <v>0.45454545454545453</v>
      </c>
      <c r="R119" s="8">
        <f t="shared" si="16"/>
        <v>0.3125</v>
      </c>
      <c r="S119" s="9">
        <f t="shared" si="17"/>
        <v>1.7531146143024963E-3</v>
      </c>
      <c r="T119" s="2" t="s">
        <v>25</v>
      </c>
      <c r="U119" s="2" t="s">
        <v>26</v>
      </c>
      <c r="V119" s="2" t="s">
        <v>6101</v>
      </c>
      <c r="W119" s="2" t="s">
        <v>16</v>
      </c>
      <c r="X119" s="2">
        <v>81</v>
      </c>
      <c r="Y119" s="2">
        <v>95</v>
      </c>
      <c r="Z119" s="2">
        <f t="shared" si="24"/>
        <v>14</v>
      </c>
    </row>
    <row r="120" spans="1:26" x14ac:dyDescent="0.25">
      <c r="A120" s="2" t="s">
        <v>1523</v>
      </c>
      <c r="B120" s="2">
        <v>202280119</v>
      </c>
      <c r="C120" s="3">
        <v>44782</v>
      </c>
      <c r="D120" s="2" t="s">
        <v>118</v>
      </c>
      <c r="E120" s="2" t="s">
        <v>14</v>
      </c>
      <c r="F120" s="2" t="s">
        <v>1524</v>
      </c>
      <c r="G120" s="10">
        <f t="shared" si="18"/>
        <v>9.0637752377705825E-5</v>
      </c>
      <c r="H120" s="7">
        <v>20</v>
      </c>
      <c r="I120" s="7">
        <v>2</v>
      </c>
      <c r="J120" s="7">
        <v>18</v>
      </c>
      <c r="K120" s="7">
        <f t="shared" si="21"/>
        <v>7.2</v>
      </c>
      <c r="L120" s="12">
        <f t="shared" si="19"/>
        <v>10.8</v>
      </c>
      <c r="M120" s="8">
        <v>0.9</v>
      </c>
      <c r="N120" s="8">
        <f t="shared" si="20"/>
        <v>5.4</v>
      </c>
      <c r="O120" s="7">
        <f t="shared" si="14"/>
        <v>10.8</v>
      </c>
      <c r="P120" s="8">
        <v>0.9</v>
      </c>
      <c r="Q120" s="8">
        <f t="shared" si="15"/>
        <v>0.1111111111111111</v>
      </c>
      <c r="R120" s="8">
        <f t="shared" si="16"/>
        <v>0.1</v>
      </c>
      <c r="S120" s="9">
        <f t="shared" si="17"/>
        <v>2.8687330052222667E-4</v>
      </c>
      <c r="T120" s="2" t="s">
        <v>6151</v>
      </c>
      <c r="U120" s="2" t="s">
        <v>15</v>
      </c>
      <c r="V120" s="2" t="s">
        <v>6101</v>
      </c>
      <c r="W120" s="2" t="s">
        <v>16</v>
      </c>
      <c r="X120" s="2">
        <v>81</v>
      </c>
      <c r="Y120" s="2">
        <v>95</v>
      </c>
      <c r="Z120" s="2">
        <f t="shared" si="24"/>
        <v>14</v>
      </c>
    </row>
    <row r="121" spans="1:26" x14ac:dyDescent="0.25">
      <c r="A121" s="2" t="s">
        <v>1525</v>
      </c>
      <c r="B121" s="2">
        <v>202280120</v>
      </c>
      <c r="C121" s="3">
        <v>44782</v>
      </c>
      <c r="D121" s="2" t="s">
        <v>119</v>
      </c>
      <c r="E121" s="2" t="s">
        <v>24</v>
      </c>
      <c r="F121" s="2" t="s">
        <v>1526</v>
      </c>
      <c r="G121" s="10">
        <f t="shared" si="18"/>
        <v>9.0637752377705828E-4</v>
      </c>
      <c r="H121" s="7">
        <v>200</v>
      </c>
      <c r="I121" s="7">
        <v>105</v>
      </c>
      <c r="J121" s="7">
        <v>95</v>
      </c>
      <c r="K121" s="7">
        <f t="shared" si="21"/>
        <v>38</v>
      </c>
      <c r="L121" s="12">
        <f t="shared" si="19"/>
        <v>57</v>
      </c>
      <c r="M121" s="8">
        <v>0.47499999999999998</v>
      </c>
      <c r="N121" s="8">
        <f t="shared" si="20"/>
        <v>0.54285714285714282</v>
      </c>
      <c r="O121" s="7">
        <f t="shared" si="14"/>
        <v>57</v>
      </c>
      <c r="P121" s="8">
        <v>0.47499999999999998</v>
      </c>
      <c r="Q121" s="8">
        <f t="shared" si="15"/>
        <v>1.1052631578947369</v>
      </c>
      <c r="R121" s="8">
        <f t="shared" si="16"/>
        <v>0.52500000000000002</v>
      </c>
      <c r="S121" s="9">
        <f t="shared" si="17"/>
        <v>1.514053530533974E-3</v>
      </c>
      <c r="T121" s="2" t="s">
        <v>19</v>
      </c>
      <c r="U121" s="2" t="s">
        <v>26</v>
      </c>
      <c r="V121" s="2" t="s">
        <v>6101</v>
      </c>
      <c r="W121" s="2" t="s">
        <v>37</v>
      </c>
      <c r="X121" s="2">
        <v>81</v>
      </c>
      <c r="Y121" s="2">
        <v>95</v>
      </c>
      <c r="Z121" s="2">
        <f t="shared" si="24"/>
        <v>14</v>
      </c>
    </row>
    <row r="122" spans="1:26" x14ac:dyDescent="0.25">
      <c r="A122" s="2" t="s">
        <v>1527</v>
      </c>
      <c r="B122" s="2">
        <v>202280121</v>
      </c>
      <c r="C122" s="3">
        <v>44782</v>
      </c>
      <c r="D122" s="2" t="s">
        <v>120</v>
      </c>
      <c r="E122" s="2" t="s">
        <v>21</v>
      </c>
      <c r="F122" s="2" t="s">
        <v>1528</v>
      </c>
      <c r="G122" s="10">
        <f t="shared" si="18"/>
        <v>9.0637752377705825E-5</v>
      </c>
      <c r="H122" s="7">
        <v>20</v>
      </c>
      <c r="I122" s="7">
        <v>0</v>
      </c>
      <c r="J122" s="7">
        <v>20</v>
      </c>
      <c r="K122" s="7">
        <f t="shared" si="21"/>
        <v>8</v>
      </c>
      <c r="L122" s="12">
        <f t="shared" si="19"/>
        <v>12</v>
      </c>
      <c r="M122" s="8">
        <v>1</v>
      </c>
      <c r="N122" s="8" t="e">
        <f t="shared" si="20"/>
        <v>#DIV/0!</v>
      </c>
      <c r="O122" s="7">
        <f t="shared" si="14"/>
        <v>12</v>
      </c>
      <c r="P122" s="8">
        <v>1</v>
      </c>
      <c r="Q122" s="8">
        <f t="shared" si="15"/>
        <v>0</v>
      </c>
      <c r="R122" s="8">
        <f t="shared" si="16"/>
        <v>0</v>
      </c>
      <c r="S122" s="9">
        <f t="shared" si="17"/>
        <v>3.1874811169136296E-4</v>
      </c>
      <c r="T122" s="2" t="s">
        <v>19</v>
      </c>
      <c r="U122" s="2" t="s">
        <v>22</v>
      </c>
      <c r="V122" s="2" t="s">
        <v>6101</v>
      </c>
      <c r="W122" s="2" t="s">
        <v>37</v>
      </c>
      <c r="X122" s="2">
        <v>81</v>
      </c>
      <c r="Y122" s="2">
        <v>95</v>
      </c>
      <c r="Z122" s="2">
        <f t="shared" si="24"/>
        <v>14</v>
      </c>
    </row>
    <row r="123" spans="1:26" x14ac:dyDescent="0.25">
      <c r="A123" s="2" t="s">
        <v>1529</v>
      </c>
      <c r="B123" s="2">
        <v>202280122</v>
      </c>
      <c r="C123" s="3">
        <v>44782</v>
      </c>
      <c r="D123" s="2" t="s">
        <v>121</v>
      </c>
      <c r="E123" s="2" t="s">
        <v>21</v>
      </c>
      <c r="F123" s="2" t="s">
        <v>1530</v>
      </c>
      <c r="G123" s="10">
        <f t="shared" si="18"/>
        <v>4.5318876188852913E-5</v>
      </c>
      <c r="H123" s="7">
        <v>10</v>
      </c>
      <c r="I123" s="7">
        <v>0</v>
      </c>
      <c r="J123" s="7">
        <v>10</v>
      </c>
      <c r="K123" s="7">
        <f t="shared" si="21"/>
        <v>4</v>
      </c>
      <c r="L123" s="12">
        <f t="shared" si="19"/>
        <v>6</v>
      </c>
      <c r="M123" s="8">
        <v>1</v>
      </c>
      <c r="N123" s="8" t="e">
        <f t="shared" si="20"/>
        <v>#DIV/0!</v>
      </c>
      <c r="O123" s="7">
        <f t="shared" si="14"/>
        <v>6</v>
      </c>
      <c r="P123" s="8">
        <v>1</v>
      </c>
      <c r="Q123" s="8">
        <f t="shared" si="15"/>
        <v>0</v>
      </c>
      <c r="R123" s="8">
        <f t="shared" si="16"/>
        <v>0</v>
      </c>
      <c r="S123" s="9">
        <f t="shared" si="17"/>
        <v>1.5937405584568148E-4</v>
      </c>
      <c r="T123" s="2" t="s">
        <v>19</v>
      </c>
      <c r="U123" s="2" t="s">
        <v>22</v>
      </c>
      <c r="V123" s="2" t="s">
        <v>6101</v>
      </c>
      <c r="W123" s="2" t="s">
        <v>37</v>
      </c>
      <c r="X123" s="2">
        <v>81</v>
      </c>
      <c r="Y123" s="2">
        <v>95</v>
      </c>
      <c r="Z123" s="2">
        <f t="shared" si="24"/>
        <v>14</v>
      </c>
    </row>
    <row r="124" spans="1:26" x14ac:dyDescent="0.25">
      <c r="A124" s="2" t="s">
        <v>1531</v>
      </c>
      <c r="B124" s="2">
        <v>202280123</v>
      </c>
      <c r="C124" s="3">
        <v>44782</v>
      </c>
      <c r="D124" s="2" t="s">
        <v>86</v>
      </c>
      <c r="E124" s="2" t="s">
        <v>29</v>
      </c>
      <c r="F124" s="2" t="s">
        <v>1532</v>
      </c>
      <c r="G124" s="10">
        <f t="shared" si="18"/>
        <v>4.5318876188852914E-4</v>
      </c>
      <c r="H124" s="7">
        <v>100</v>
      </c>
      <c r="I124" s="7">
        <v>75.14</v>
      </c>
      <c r="J124" s="7">
        <v>24.86</v>
      </c>
      <c r="K124" s="7">
        <f t="shared" si="21"/>
        <v>9.9440000000000008</v>
      </c>
      <c r="L124" s="12">
        <f t="shared" si="19"/>
        <v>14.915999999999999</v>
      </c>
      <c r="M124" s="8">
        <v>0.24859999999999999</v>
      </c>
      <c r="N124" s="8">
        <f t="shared" si="20"/>
        <v>0.19850944902848014</v>
      </c>
      <c r="O124" s="7">
        <f t="shared" si="14"/>
        <v>14.915999999999999</v>
      </c>
      <c r="P124" s="8">
        <v>0.24859999999999999</v>
      </c>
      <c r="Q124" s="8">
        <f t="shared" si="15"/>
        <v>3.0225261464199518</v>
      </c>
      <c r="R124" s="8">
        <f t="shared" si="16"/>
        <v>0.75139999999999996</v>
      </c>
      <c r="S124" s="9">
        <f t="shared" si="17"/>
        <v>3.9620390283236413E-4</v>
      </c>
      <c r="T124" s="2" t="s">
        <v>33</v>
      </c>
      <c r="U124" s="2" t="s">
        <v>31</v>
      </c>
      <c r="V124" s="2" t="s">
        <v>6101</v>
      </c>
      <c r="W124" s="2" t="s">
        <v>16</v>
      </c>
      <c r="X124" s="2">
        <v>81</v>
      </c>
      <c r="Y124" s="2">
        <v>95</v>
      </c>
      <c r="Z124" s="2">
        <f t="shared" si="24"/>
        <v>14</v>
      </c>
    </row>
    <row r="125" spans="1:26" x14ac:dyDescent="0.25">
      <c r="A125" s="2" t="s">
        <v>1533</v>
      </c>
      <c r="B125" s="2">
        <v>202280124</v>
      </c>
      <c r="C125" s="3">
        <v>44782</v>
      </c>
      <c r="D125" s="2" t="s">
        <v>17</v>
      </c>
      <c r="E125" s="2" t="s">
        <v>14</v>
      </c>
      <c r="F125" s="2" t="s">
        <v>1534</v>
      </c>
      <c r="G125" s="10">
        <f t="shared" si="18"/>
        <v>4.5318876188852913E-5</v>
      </c>
      <c r="H125" s="7">
        <v>10</v>
      </c>
      <c r="I125" s="7">
        <v>2</v>
      </c>
      <c r="J125" s="7">
        <v>8</v>
      </c>
      <c r="K125" s="7">
        <f t="shared" si="21"/>
        <v>3.2</v>
      </c>
      <c r="L125" s="12">
        <f t="shared" si="19"/>
        <v>4.8</v>
      </c>
      <c r="M125" s="8">
        <v>0.8</v>
      </c>
      <c r="N125" s="8">
        <f t="shared" si="20"/>
        <v>2.4</v>
      </c>
      <c r="O125" s="7">
        <f t="shared" si="14"/>
        <v>4.8</v>
      </c>
      <c r="P125" s="8">
        <v>0.8</v>
      </c>
      <c r="Q125" s="8">
        <f t="shared" si="15"/>
        <v>0.25</v>
      </c>
      <c r="R125" s="8">
        <f t="shared" si="16"/>
        <v>0.2</v>
      </c>
      <c r="S125" s="9">
        <f t="shared" si="17"/>
        <v>1.2749924467654519E-4</v>
      </c>
      <c r="T125" s="2" t="s">
        <v>6151</v>
      </c>
      <c r="U125" s="2" t="s">
        <v>15</v>
      </c>
      <c r="V125" s="2" t="s">
        <v>6101</v>
      </c>
      <c r="W125" s="2" t="s">
        <v>16</v>
      </c>
      <c r="X125" s="2">
        <v>81</v>
      </c>
      <c r="Y125" s="2">
        <v>95</v>
      </c>
      <c r="Z125" s="2">
        <f t="shared" si="24"/>
        <v>14</v>
      </c>
    </row>
    <row r="126" spans="1:26" x14ac:dyDescent="0.25">
      <c r="A126" s="2" t="s">
        <v>1535</v>
      </c>
      <c r="B126" s="2">
        <v>202280125</v>
      </c>
      <c r="C126" s="3">
        <v>44783</v>
      </c>
      <c r="D126" s="2" t="s">
        <v>122</v>
      </c>
      <c r="E126" s="2" t="s">
        <v>21</v>
      </c>
      <c r="F126" s="2" t="s">
        <v>1536</v>
      </c>
      <c r="G126" s="10">
        <f t="shared" si="18"/>
        <v>1.3595662856655876E-4</v>
      </c>
      <c r="H126" s="7">
        <v>30</v>
      </c>
      <c r="I126" s="7">
        <v>0</v>
      </c>
      <c r="J126" s="7">
        <v>30</v>
      </c>
      <c r="K126" s="7">
        <f t="shared" si="21"/>
        <v>12</v>
      </c>
      <c r="L126" s="12">
        <f t="shared" si="19"/>
        <v>18</v>
      </c>
      <c r="M126" s="8">
        <v>1</v>
      </c>
      <c r="N126" s="8" t="e">
        <f t="shared" si="20"/>
        <v>#DIV/0!</v>
      </c>
      <c r="O126" s="7">
        <f t="shared" si="14"/>
        <v>18</v>
      </c>
      <c r="P126" s="8">
        <v>1</v>
      </c>
      <c r="Q126" s="8">
        <f t="shared" si="15"/>
        <v>0</v>
      </c>
      <c r="R126" s="8">
        <f t="shared" si="16"/>
        <v>0</v>
      </c>
      <c r="S126" s="9">
        <f t="shared" si="17"/>
        <v>4.7812216753704445E-4</v>
      </c>
      <c r="T126" s="2" t="s">
        <v>19</v>
      </c>
      <c r="U126" s="2" t="s">
        <v>22</v>
      </c>
      <c r="V126" s="2" t="s">
        <v>6101</v>
      </c>
      <c r="W126" s="2" t="s">
        <v>16</v>
      </c>
      <c r="X126" s="2">
        <v>77</v>
      </c>
      <c r="Y126" s="2">
        <v>88</v>
      </c>
      <c r="Z126" s="2">
        <f t="shared" si="24"/>
        <v>11</v>
      </c>
    </row>
    <row r="127" spans="1:26" x14ac:dyDescent="0.25">
      <c r="A127" s="2" t="s">
        <v>1537</v>
      </c>
      <c r="B127" s="2">
        <v>202280126</v>
      </c>
      <c r="C127" s="3">
        <v>44783</v>
      </c>
      <c r="D127" s="2" t="s">
        <v>123</v>
      </c>
      <c r="E127" s="2" t="s">
        <v>14</v>
      </c>
      <c r="F127" s="2" t="s">
        <v>1538</v>
      </c>
      <c r="G127" s="10">
        <f t="shared" si="18"/>
        <v>3.625510095108233E-5</v>
      </c>
      <c r="H127" s="7">
        <v>8</v>
      </c>
      <c r="I127" s="7">
        <v>6</v>
      </c>
      <c r="J127" s="7">
        <v>2</v>
      </c>
      <c r="K127" s="7">
        <f t="shared" si="21"/>
        <v>0.8</v>
      </c>
      <c r="L127" s="12">
        <f t="shared" si="19"/>
        <v>1.2</v>
      </c>
      <c r="M127" s="8">
        <v>0.25</v>
      </c>
      <c r="N127" s="8">
        <f t="shared" si="20"/>
        <v>0.19999999999999998</v>
      </c>
      <c r="O127" s="7">
        <f t="shared" si="14"/>
        <v>1.2</v>
      </c>
      <c r="P127" s="8">
        <v>0.25</v>
      </c>
      <c r="Q127" s="8">
        <f t="shared" si="15"/>
        <v>3</v>
      </c>
      <c r="R127" s="8">
        <f t="shared" si="16"/>
        <v>0.75</v>
      </c>
      <c r="S127" s="9">
        <f t="shared" si="17"/>
        <v>3.1874811169136296E-5</v>
      </c>
      <c r="T127" s="2" t="s">
        <v>6151</v>
      </c>
      <c r="U127" s="2" t="s">
        <v>15</v>
      </c>
      <c r="V127" s="2" t="s">
        <v>6101</v>
      </c>
      <c r="W127" s="2" t="s">
        <v>16</v>
      </c>
      <c r="X127" s="2">
        <v>77</v>
      </c>
      <c r="Y127" s="2">
        <v>88</v>
      </c>
      <c r="Z127" s="2">
        <f t="shared" ref="Z127:Z132" si="25">Y127-X127</f>
        <v>11</v>
      </c>
    </row>
    <row r="128" spans="1:26" x14ac:dyDescent="0.25">
      <c r="A128" s="2" t="s">
        <v>1539</v>
      </c>
      <c r="B128" s="2">
        <v>202280127</v>
      </c>
      <c r="C128" s="3">
        <v>44783</v>
      </c>
      <c r="D128" s="2" t="s">
        <v>124</v>
      </c>
      <c r="E128" s="2" t="s">
        <v>29</v>
      </c>
      <c r="F128" s="2" t="s">
        <v>1540</v>
      </c>
      <c r="G128" s="10">
        <f t="shared" si="18"/>
        <v>4.5318876188852914E-4</v>
      </c>
      <c r="H128" s="7">
        <v>100</v>
      </c>
      <c r="I128" s="7">
        <v>75.14</v>
      </c>
      <c r="J128" s="7">
        <v>24.86</v>
      </c>
      <c r="K128" s="7">
        <f t="shared" si="21"/>
        <v>9.9440000000000008</v>
      </c>
      <c r="L128" s="12">
        <f t="shared" si="19"/>
        <v>14.915999999999999</v>
      </c>
      <c r="M128" s="8">
        <v>0.24859999999999999</v>
      </c>
      <c r="N128" s="8">
        <f t="shared" si="20"/>
        <v>0.19850944902848014</v>
      </c>
      <c r="O128" s="7">
        <f t="shared" si="14"/>
        <v>14.915999999999999</v>
      </c>
      <c r="P128" s="8">
        <v>0.24859999999999999</v>
      </c>
      <c r="Q128" s="8">
        <f t="shared" si="15"/>
        <v>3.0225261464199518</v>
      </c>
      <c r="R128" s="8">
        <f t="shared" si="16"/>
        <v>0.75139999999999996</v>
      </c>
      <c r="S128" s="9">
        <f t="shared" si="17"/>
        <v>3.9620390283236413E-4</v>
      </c>
      <c r="T128" s="2" t="s">
        <v>33</v>
      </c>
      <c r="U128" s="2" t="s">
        <v>31</v>
      </c>
      <c r="V128" s="2" t="s">
        <v>6101</v>
      </c>
      <c r="W128" s="2" t="s">
        <v>16</v>
      </c>
      <c r="X128" s="2">
        <v>77</v>
      </c>
      <c r="Y128" s="2">
        <v>88</v>
      </c>
      <c r="Z128" s="2">
        <f t="shared" si="25"/>
        <v>11</v>
      </c>
    </row>
    <row r="129" spans="1:26" x14ac:dyDescent="0.25">
      <c r="A129" s="2" t="s">
        <v>1541</v>
      </c>
      <c r="B129" s="2">
        <v>202280128</v>
      </c>
      <c r="C129" s="3">
        <v>44783</v>
      </c>
      <c r="D129" s="2" t="s">
        <v>125</v>
      </c>
      <c r="E129" s="2" t="s">
        <v>62</v>
      </c>
      <c r="F129" s="2" t="s">
        <v>1542</v>
      </c>
      <c r="G129" s="10">
        <f t="shared" si="18"/>
        <v>9.0637752377705828E-4</v>
      </c>
      <c r="H129" s="7">
        <v>200</v>
      </c>
      <c r="I129" s="7">
        <v>120</v>
      </c>
      <c r="J129" s="7">
        <v>80</v>
      </c>
      <c r="K129" s="7">
        <f t="shared" si="21"/>
        <v>32</v>
      </c>
      <c r="L129" s="12">
        <f t="shared" si="19"/>
        <v>48</v>
      </c>
      <c r="M129" s="8">
        <v>0.4</v>
      </c>
      <c r="N129" s="8">
        <f t="shared" si="20"/>
        <v>0.4</v>
      </c>
      <c r="O129" s="7">
        <f t="shared" si="14"/>
        <v>48</v>
      </c>
      <c r="P129" s="8">
        <v>0.4</v>
      </c>
      <c r="Q129" s="8">
        <f t="shared" si="15"/>
        <v>1.5</v>
      </c>
      <c r="R129" s="8">
        <f t="shared" si="16"/>
        <v>0.6</v>
      </c>
      <c r="S129" s="9">
        <f t="shared" si="17"/>
        <v>1.2749924467654519E-3</v>
      </c>
      <c r="T129" s="2" t="s">
        <v>113</v>
      </c>
      <c r="U129" s="2" t="s">
        <v>61</v>
      </c>
      <c r="V129" s="2" t="s">
        <v>6101</v>
      </c>
      <c r="W129" s="2" t="s">
        <v>16</v>
      </c>
      <c r="X129" s="2">
        <v>77</v>
      </c>
      <c r="Y129" s="2">
        <v>88</v>
      </c>
      <c r="Z129" s="2">
        <f t="shared" si="25"/>
        <v>11</v>
      </c>
    </row>
    <row r="130" spans="1:26" x14ac:dyDescent="0.25">
      <c r="A130" s="2" t="s">
        <v>1543</v>
      </c>
      <c r="B130" s="2">
        <v>202280129</v>
      </c>
      <c r="C130" s="3">
        <v>44783</v>
      </c>
      <c r="D130" s="2" t="s">
        <v>126</v>
      </c>
      <c r="E130" s="2" t="s">
        <v>24</v>
      </c>
      <c r="F130" s="2" t="s">
        <v>1544</v>
      </c>
      <c r="G130" s="10">
        <f t="shared" si="18"/>
        <v>2.7191325713311752E-4</v>
      </c>
      <c r="H130" s="7">
        <v>60</v>
      </c>
      <c r="I130" s="7">
        <v>20</v>
      </c>
      <c r="J130" s="7">
        <v>40</v>
      </c>
      <c r="K130" s="7">
        <f t="shared" si="21"/>
        <v>16</v>
      </c>
      <c r="L130" s="12">
        <f t="shared" si="19"/>
        <v>24</v>
      </c>
      <c r="M130" s="8">
        <v>0.66666666666666663</v>
      </c>
      <c r="N130" s="8">
        <f t="shared" si="20"/>
        <v>1.2</v>
      </c>
      <c r="O130" s="7">
        <f t="shared" ref="O130:O193" si="26">J130-K130</f>
        <v>24</v>
      </c>
      <c r="P130" s="8">
        <v>0.66666666666666663</v>
      </c>
      <c r="Q130" s="8">
        <f t="shared" ref="Q130:Q193" si="27">I130/J130</f>
        <v>0.5</v>
      </c>
      <c r="R130" s="8">
        <f t="shared" ref="R130:R193" si="28">I130/H130</f>
        <v>0.33333333333333331</v>
      </c>
      <c r="S130" s="9">
        <f t="shared" ref="S130:S193" si="29">J130/SUM($J$2:$J$2400)</f>
        <v>6.3749622338272593E-4</v>
      </c>
      <c r="T130" s="2" t="s">
        <v>25</v>
      </c>
      <c r="U130" s="2" t="s">
        <v>26</v>
      </c>
      <c r="V130" s="2" t="s">
        <v>6101</v>
      </c>
      <c r="W130" s="2" t="s">
        <v>16</v>
      </c>
      <c r="X130" s="2">
        <v>77</v>
      </c>
      <c r="Y130" s="2">
        <v>88</v>
      </c>
      <c r="Z130" s="2">
        <f t="shared" si="25"/>
        <v>11</v>
      </c>
    </row>
    <row r="131" spans="1:26" x14ac:dyDescent="0.25">
      <c r="A131" s="2" t="s">
        <v>1545</v>
      </c>
      <c r="B131" s="2">
        <v>202280130</v>
      </c>
      <c r="C131" s="3">
        <v>44783</v>
      </c>
      <c r="D131" s="2" t="s">
        <v>127</v>
      </c>
      <c r="E131" s="2" t="s">
        <v>14</v>
      </c>
      <c r="F131" s="2" t="s">
        <v>1546</v>
      </c>
      <c r="G131" s="10">
        <f t="shared" ref="G131:G194" si="30">H131/SUM($H$2:$H$2400)</f>
        <v>1.1782907809101758E-4</v>
      </c>
      <c r="H131" s="7">
        <v>26</v>
      </c>
      <c r="I131" s="7">
        <v>5</v>
      </c>
      <c r="J131" s="7">
        <v>21</v>
      </c>
      <c r="K131" s="7">
        <f t="shared" si="21"/>
        <v>8.4</v>
      </c>
      <c r="L131" s="12">
        <f t="shared" ref="L131:L194" si="31">J131-K131</f>
        <v>12.6</v>
      </c>
      <c r="M131" s="8">
        <v>0.80769230769230771</v>
      </c>
      <c r="N131" s="8">
        <f t="shared" ref="N131:N194" si="32">L131/I131</f>
        <v>2.52</v>
      </c>
      <c r="O131" s="7">
        <f t="shared" si="26"/>
        <v>12.6</v>
      </c>
      <c r="P131" s="8">
        <v>0.80769230769230771</v>
      </c>
      <c r="Q131" s="8">
        <f t="shared" si="27"/>
        <v>0.23809523809523808</v>
      </c>
      <c r="R131" s="8">
        <f t="shared" si="28"/>
        <v>0.19230769230769232</v>
      </c>
      <c r="S131" s="9">
        <f t="shared" si="29"/>
        <v>3.3468551727593111E-4</v>
      </c>
      <c r="T131" s="2" t="s">
        <v>6151</v>
      </c>
      <c r="U131" s="2" t="s">
        <v>15</v>
      </c>
      <c r="V131" s="2" t="s">
        <v>6101</v>
      </c>
      <c r="W131" s="2" t="s">
        <v>16</v>
      </c>
      <c r="X131" s="2">
        <v>77</v>
      </c>
      <c r="Y131" s="2">
        <v>88</v>
      </c>
      <c r="Z131" s="2">
        <f t="shared" si="25"/>
        <v>11</v>
      </c>
    </row>
    <row r="132" spans="1:26" x14ac:dyDescent="0.25">
      <c r="A132" s="2" t="s">
        <v>1547</v>
      </c>
      <c r="B132" s="2">
        <v>202280131</v>
      </c>
      <c r="C132" s="3">
        <v>44784</v>
      </c>
      <c r="D132" s="2" t="s">
        <v>13</v>
      </c>
      <c r="E132" s="2" t="s">
        <v>14</v>
      </c>
      <c r="F132" s="2" t="s">
        <v>1548</v>
      </c>
      <c r="G132" s="10">
        <f t="shared" si="30"/>
        <v>2.2659438094426456E-5</v>
      </c>
      <c r="H132" s="7">
        <v>5</v>
      </c>
      <c r="I132" s="7">
        <v>2</v>
      </c>
      <c r="J132" s="7">
        <v>3</v>
      </c>
      <c r="K132" s="7">
        <f t="shared" ref="K132:K195" si="33">J132*0.4</f>
        <v>1.2000000000000002</v>
      </c>
      <c r="L132" s="12">
        <f t="shared" si="31"/>
        <v>1.7999999999999998</v>
      </c>
      <c r="M132" s="8">
        <v>0.6</v>
      </c>
      <c r="N132" s="8">
        <f t="shared" si="32"/>
        <v>0.89999999999999991</v>
      </c>
      <c r="O132" s="7">
        <f t="shared" si="26"/>
        <v>1.7999999999999998</v>
      </c>
      <c r="P132" s="8">
        <v>0.6</v>
      </c>
      <c r="Q132" s="8">
        <f t="shared" si="27"/>
        <v>0.66666666666666663</v>
      </c>
      <c r="R132" s="8">
        <f t="shared" si="28"/>
        <v>0.4</v>
      </c>
      <c r="S132" s="9">
        <f t="shared" si="29"/>
        <v>4.7812216753704445E-5</v>
      </c>
      <c r="T132" s="2" t="s">
        <v>6151</v>
      </c>
      <c r="U132" s="2" t="s">
        <v>15</v>
      </c>
      <c r="V132" s="2" t="s">
        <v>6101</v>
      </c>
      <c r="W132" s="2" t="s">
        <v>16</v>
      </c>
      <c r="X132" s="2">
        <v>73</v>
      </c>
      <c r="Y132" s="2">
        <v>90</v>
      </c>
      <c r="Z132" s="2">
        <f t="shared" si="25"/>
        <v>17</v>
      </c>
    </row>
    <row r="133" spans="1:26" x14ac:dyDescent="0.25">
      <c r="A133" s="2" t="s">
        <v>1549</v>
      </c>
      <c r="B133" s="2">
        <v>202280132</v>
      </c>
      <c r="C133" s="3">
        <v>44784</v>
      </c>
      <c r="D133" s="2" t="s">
        <v>128</v>
      </c>
      <c r="E133" s="2" t="s">
        <v>14</v>
      </c>
      <c r="F133" s="2" t="s">
        <v>1550</v>
      </c>
      <c r="G133" s="10">
        <f t="shared" si="30"/>
        <v>2.2659438094426456E-5</v>
      </c>
      <c r="H133" s="7">
        <v>5</v>
      </c>
      <c r="I133" s="7">
        <v>2</v>
      </c>
      <c r="J133" s="7">
        <v>3</v>
      </c>
      <c r="K133" s="7">
        <f t="shared" si="33"/>
        <v>1.2000000000000002</v>
      </c>
      <c r="L133" s="12">
        <f t="shared" si="31"/>
        <v>1.7999999999999998</v>
      </c>
      <c r="M133" s="8">
        <v>0.6</v>
      </c>
      <c r="N133" s="8">
        <f t="shared" si="32"/>
        <v>0.89999999999999991</v>
      </c>
      <c r="O133" s="7">
        <f t="shared" si="26"/>
        <v>1.7999999999999998</v>
      </c>
      <c r="P133" s="8">
        <v>0.6</v>
      </c>
      <c r="Q133" s="8">
        <f t="shared" si="27"/>
        <v>0.66666666666666663</v>
      </c>
      <c r="R133" s="8">
        <f t="shared" si="28"/>
        <v>0.4</v>
      </c>
      <c r="S133" s="9">
        <f t="shared" si="29"/>
        <v>4.7812216753704445E-5</v>
      </c>
      <c r="T133" s="2" t="s">
        <v>6151</v>
      </c>
      <c r="U133" s="2" t="s">
        <v>15</v>
      </c>
      <c r="V133" s="2" t="s">
        <v>6101</v>
      </c>
      <c r="W133" s="2" t="s">
        <v>16</v>
      </c>
      <c r="X133" s="2">
        <v>73</v>
      </c>
      <c r="Y133" s="2">
        <v>90</v>
      </c>
      <c r="Z133" s="2">
        <f t="shared" ref="Z133:Z147" si="34">Y133-X133</f>
        <v>17</v>
      </c>
    </row>
    <row r="134" spans="1:26" x14ac:dyDescent="0.25">
      <c r="A134" s="2" t="s">
        <v>1551</v>
      </c>
      <c r="B134" s="2">
        <v>202280133</v>
      </c>
      <c r="C134" s="3">
        <v>44784</v>
      </c>
      <c r="D134" s="2" t="s">
        <v>129</v>
      </c>
      <c r="E134" s="2" t="s">
        <v>29</v>
      </c>
      <c r="F134" s="2" t="s">
        <v>1552</v>
      </c>
      <c r="G134" s="10">
        <f t="shared" si="30"/>
        <v>2.5378570665757634E-4</v>
      </c>
      <c r="H134" s="7">
        <v>56</v>
      </c>
      <c r="I134" s="7">
        <v>47.175000000000004</v>
      </c>
      <c r="J134" s="7">
        <v>8.8250000000000028</v>
      </c>
      <c r="K134" s="7">
        <f t="shared" si="33"/>
        <v>3.5300000000000011</v>
      </c>
      <c r="L134" s="12">
        <f t="shared" si="31"/>
        <v>5.2950000000000017</v>
      </c>
      <c r="M134" s="8">
        <v>0.15758928571428577</v>
      </c>
      <c r="N134" s="8">
        <f t="shared" si="32"/>
        <v>0.11224165341812403</v>
      </c>
      <c r="O134" s="7">
        <f t="shared" si="26"/>
        <v>5.2950000000000017</v>
      </c>
      <c r="P134" s="8">
        <v>0.15758928571428577</v>
      </c>
      <c r="Q134" s="8">
        <f t="shared" si="27"/>
        <v>5.3456090651558057</v>
      </c>
      <c r="R134" s="8">
        <f t="shared" si="28"/>
        <v>0.84241071428571435</v>
      </c>
      <c r="S134" s="9">
        <f t="shared" si="29"/>
        <v>1.4064760428381394E-4</v>
      </c>
      <c r="T134" s="2" t="s">
        <v>30</v>
      </c>
      <c r="U134" s="2" t="s">
        <v>31</v>
      </c>
      <c r="V134" s="2" t="s">
        <v>6101</v>
      </c>
      <c r="W134" s="2" t="s">
        <v>16</v>
      </c>
      <c r="X134" s="2">
        <v>73</v>
      </c>
      <c r="Y134" s="2">
        <v>90</v>
      </c>
      <c r="Z134" s="2">
        <f t="shared" si="34"/>
        <v>17</v>
      </c>
    </row>
    <row r="135" spans="1:26" x14ac:dyDescent="0.25">
      <c r="A135" s="2" t="s">
        <v>1553</v>
      </c>
      <c r="B135" s="2">
        <v>202280134</v>
      </c>
      <c r="C135" s="3">
        <v>44784</v>
      </c>
      <c r="D135" s="2" t="s">
        <v>129</v>
      </c>
      <c r="E135" s="2" t="s">
        <v>29</v>
      </c>
      <c r="F135" s="2" t="s">
        <v>1554</v>
      </c>
      <c r="G135" s="10">
        <f t="shared" si="30"/>
        <v>1.4502040380432932E-4</v>
      </c>
      <c r="H135" s="7">
        <v>32</v>
      </c>
      <c r="I135" s="7">
        <v>28.675000000000001</v>
      </c>
      <c r="J135" s="7">
        <v>3.3249999999999993</v>
      </c>
      <c r="K135" s="7">
        <f t="shared" si="33"/>
        <v>1.3299999999999998</v>
      </c>
      <c r="L135" s="12">
        <f t="shared" si="31"/>
        <v>1.9949999999999994</v>
      </c>
      <c r="M135" s="8">
        <v>0.10390624999999998</v>
      </c>
      <c r="N135" s="8">
        <f t="shared" si="32"/>
        <v>6.9572798605056649E-2</v>
      </c>
      <c r="O135" s="7">
        <f t="shared" si="26"/>
        <v>1.9949999999999994</v>
      </c>
      <c r="P135" s="8">
        <v>0.10390624999999998</v>
      </c>
      <c r="Q135" s="8">
        <f t="shared" si="27"/>
        <v>8.6240601503759411</v>
      </c>
      <c r="R135" s="8">
        <f t="shared" si="28"/>
        <v>0.89609375000000002</v>
      </c>
      <c r="S135" s="9">
        <f t="shared" si="29"/>
        <v>5.2991873568689081E-5</v>
      </c>
      <c r="T135" s="2" t="s">
        <v>30</v>
      </c>
      <c r="U135" s="2" t="s">
        <v>31</v>
      </c>
      <c r="V135" s="2" t="s">
        <v>6101</v>
      </c>
      <c r="W135" s="2" t="s">
        <v>16</v>
      </c>
      <c r="X135" s="2">
        <v>73</v>
      </c>
      <c r="Y135" s="2">
        <v>90</v>
      </c>
      <c r="Z135" s="2">
        <f t="shared" si="34"/>
        <v>17</v>
      </c>
    </row>
    <row r="136" spans="1:26" x14ac:dyDescent="0.25">
      <c r="A136" s="2" t="s">
        <v>1555</v>
      </c>
      <c r="B136" s="2">
        <v>202280135</v>
      </c>
      <c r="C136" s="3">
        <v>44784</v>
      </c>
      <c r="D136" s="2" t="s">
        <v>130</v>
      </c>
      <c r="E136" s="2" t="s">
        <v>14</v>
      </c>
      <c r="F136" s="2" t="s">
        <v>1556</v>
      </c>
      <c r="G136" s="10">
        <f t="shared" si="30"/>
        <v>2.2659438094426456E-5</v>
      </c>
      <c r="H136" s="7">
        <v>5</v>
      </c>
      <c r="I136" s="7">
        <v>2</v>
      </c>
      <c r="J136" s="7">
        <v>3</v>
      </c>
      <c r="K136" s="7">
        <f t="shared" si="33"/>
        <v>1.2000000000000002</v>
      </c>
      <c r="L136" s="12">
        <f t="shared" si="31"/>
        <v>1.7999999999999998</v>
      </c>
      <c r="M136" s="8">
        <v>0.6</v>
      </c>
      <c r="N136" s="8">
        <f t="shared" si="32"/>
        <v>0.89999999999999991</v>
      </c>
      <c r="O136" s="7">
        <f t="shared" si="26"/>
        <v>1.7999999999999998</v>
      </c>
      <c r="P136" s="8">
        <v>0.6</v>
      </c>
      <c r="Q136" s="8">
        <f t="shared" si="27"/>
        <v>0.66666666666666663</v>
      </c>
      <c r="R136" s="8">
        <f t="shared" si="28"/>
        <v>0.4</v>
      </c>
      <c r="S136" s="9">
        <f t="shared" si="29"/>
        <v>4.7812216753704445E-5</v>
      </c>
      <c r="T136" s="2" t="s">
        <v>6151</v>
      </c>
      <c r="U136" s="2" t="s">
        <v>15</v>
      </c>
      <c r="V136" s="2" t="s">
        <v>6101</v>
      </c>
      <c r="W136" s="2" t="s">
        <v>16</v>
      </c>
      <c r="X136" s="2">
        <v>73</v>
      </c>
      <c r="Y136" s="2">
        <v>90</v>
      </c>
      <c r="Z136" s="2">
        <f t="shared" si="34"/>
        <v>17</v>
      </c>
    </row>
    <row r="137" spans="1:26" x14ac:dyDescent="0.25">
      <c r="A137" s="2" t="s">
        <v>1557</v>
      </c>
      <c r="B137" s="2">
        <v>202280136</v>
      </c>
      <c r="C137" s="3">
        <v>44784</v>
      </c>
      <c r="D137" s="2" t="s">
        <v>131</v>
      </c>
      <c r="E137" s="2" t="s">
        <v>43</v>
      </c>
      <c r="F137" s="2" t="s">
        <v>1558</v>
      </c>
      <c r="G137" s="10">
        <f t="shared" si="30"/>
        <v>6.2086860378728495E-3</v>
      </c>
      <c r="H137" s="7">
        <v>1370</v>
      </c>
      <c r="I137" s="7">
        <v>1199</v>
      </c>
      <c r="J137" s="7">
        <v>171</v>
      </c>
      <c r="K137" s="7">
        <f t="shared" si="33"/>
        <v>68.400000000000006</v>
      </c>
      <c r="L137" s="12">
        <f t="shared" si="31"/>
        <v>102.6</v>
      </c>
      <c r="M137" s="8">
        <v>0.12481751824817518</v>
      </c>
      <c r="N137" s="8">
        <f t="shared" si="32"/>
        <v>8.5571309424520431E-2</v>
      </c>
      <c r="O137" s="7">
        <f t="shared" si="26"/>
        <v>102.6</v>
      </c>
      <c r="P137" s="8">
        <v>0.12481751824817518</v>
      </c>
      <c r="Q137" s="8">
        <f t="shared" si="27"/>
        <v>7.0116959064327489</v>
      </c>
      <c r="R137" s="8">
        <f t="shared" si="28"/>
        <v>0.87518248175182478</v>
      </c>
      <c r="S137" s="9">
        <f t="shared" si="29"/>
        <v>2.7252963549611532E-3</v>
      </c>
      <c r="T137" s="2" t="s">
        <v>19</v>
      </c>
      <c r="U137" s="2" t="s">
        <v>44</v>
      </c>
      <c r="V137" s="2" t="s">
        <v>6101</v>
      </c>
      <c r="W137" s="2" t="s">
        <v>16</v>
      </c>
      <c r="X137" s="2">
        <v>73</v>
      </c>
      <c r="Y137" s="2">
        <v>90</v>
      </c>
      <c r="Z137" s="2">
        <f t="shared" si="34"/>
        <v>17</v>
      </c>
    </row>
    <row r="138" spans="1:26" x14ac:dyDescent="0.25">
      <c r="A138" s="2" t="s">
        <v>1559</v>
      </c>
      <c r="B138" s="2">
        <v>202280137</v>
      </c>
      <c r="C138" s="3">
        <v>44784</v>
      </c>
      <c r="D138" s="2" t="s">
        <v>132</v>
      </c>
      <c r="E138" s="2" t="s">
        <v>29</v>
      </c>
      <c r="F138" s="2" t="s">
        <v>1560</v>
      </c>
      <c r="G138" s="10">
        <f t="shared" si="30"/>
        <v>2.5378570665757634E-4</v>
      </c>
      <c r="H138" s="7">
        <v>56</v>
      </c>
      <c r="I138" s="7">
        <v>47.175000000000004</v>
      </c>
      <c r="J138" s="7">
        <v>8.8250000000000028</v>
      </c>
      <c r="K138" s="7">
        <f t="shared" si="33"/>
        <v>3.5300000000000011</v>
      </c>
      <c r="L138" s="12">
        <f t="shared" si="31"/>
        <v>5.2950000000000017</v>
      </c>
      <c r="M138" s="8">
        <v>0.15758928571428577</v>
      </c>
      <c r="N138" s="8">
        <f t="shared" si="32"/>
        <v>0.11224165341812403</v>
      </c>
      <c r="O138" s="7">
        <f t="shared" si="26"/>
        <v>5.2950000000000017</v>
      </c>
      <c r="P138" s="8">
        <v>0.15758928571428577</v>
      </c>
      <c r="Q138" s="8">
        <f t="shared" si="27"/>
        <v>5.3456090651558057</v>
      </c>
      <c r="R138" s="8">
        <f t="shared" si="28"/>
        <v>0.84241071428571435</v>
      </c>
      <c r="S138" s="9">
        <f t="shared" si="29"/>
        <v>1.4064760428381394E-4</v>
      </c>
      <c r="T138" s="2" t="s">
        <v>30</v>
      </c>
      <c r="U138" s="2" t="s">
        <v>31</v>
      </c>
      <c r="V138" s="2" t="s">
        <v>6101</v>
      </c>
      <c r="W138" s="2" t="s">
        <v>16</v>
      </c>
      <c r="X138" s="2">
        <v>73</v>
      </c>
      <c r="Y138" s="2">
        <v>90</v>
      </c>
      <c r="Z138" s="2">
        <f t="shared" si="34"/>
        <v>17</v>
      </c>
    </row>
    <row r="139" spans="1:26" x14ac:dyDescent="0.25">
      <c r="A139" s="2" t="s">
        <v>1561</v>
      </c>
      <c r="B139" s="2">
        <v>202280138</v>
      </c>
      <c r="C139" s="3">
        <v>44784</v>
      </c>
      <c r="D139" s="2" t="s">
        <v>133</v>
      </c>
      <c r="E139" s="2" t="s">
        <v>29</v>
      </c>
      <c r="F139" s="2" t="s">
        <v>1562</v>
      </c>
      <c r="G139" s="10">
        <f t="shared" si="30"/>
        <v>1.586160666609852E-4</v>
      </c>
      <c r="H139" s="7">
        <v>35</v>
      </c>
      <c r="I139" s="7">
        <v>30.62</v>
      </c>
      <c r="J139" s="7">
        <v>4.379999999999999</v>
      </c>
      <c r="K139" s="7">
        <f t="shared" si="33"/>
        <v>1.7519999999999998</v>
      </c>
      <c r="L139" s="12">
        <f t="shared" si="31"/>
        <v>2.6279999999999992</v>
      </c>
      <c r="M139" s="8">
        <v>0.12514285714285711</v>
      </c>
      <c r="N139" s="8">
        <f t="shared" si="32"/>
        <v>8.5826257348138438E-2</v>
      </c>
      <c r="O139" s="7">
        <f t="shared" si="26"/>
        <v>2.6279999999999992</v>
      </c>
      <c r="P139" s="8">
        <v>0.12514285714285711</v>
      </c>
      <c r="Q139" s="8">
        <f t="shared" si="27"/>
        <v>6.9908675799086772</v>
      </c>
      <c r="R139" s="8">
        <f t="shared" si="28"/>
        <v>0.87485714285714289</v>
      </c>
      <c r="S139" s="9">
        <f t="shared" si="29"/>
        <v>6.9805836460408479E-5</v>
      </c>
      <c r="T139" s="2" t="s">
        <v>33</v>
      </c>
      <c r="U139" s="2" t="s">
        <v>31</v>
      </c>
      <c r="V139" s="2" t="s">
        <v>6101</v>
      </c>
      <c r="W139" s="2" t="s">
        <v>16</v>
      </c>
      <c r="X139" s="2">
        <v>73</v>
      </c>
      <c r="Y139" s="2">
        <v>90</v>
      </c>
      <c r="Z139" s="2">
        <f t="shared" si="34"/>
        <v>17</v>
      </c>
    </row>
    <row r="140" spans="1:26" x14ac:dyDescent="0.25">
      <c r="A140" s="2" t="s">
        <v>1563</v>
      </c>
      <c r="B140" s="2">
        <v>202280139</v>
      </c>
      <c r="C140" s="3">
        <v>44784</v>
      </c>
      <c r="D140" s="2" t="s">
        <v>58</v>
      </c>
      <c r="E140" s="2" t="s">
        <v>29</v>
      </c>
      <c r="F140" s="2" t="s">
        <v>1564</v>
      </c>
      <c r="G140" s="10">
        <f t="shared" si="30"/>
        <v>1.3595662856655876E-4</v>
      </c>
      <c r="H140" s="7">
        <v>30</v>
      </c>
      <c r="I140" s="7">
        <v>27.25</v>
      </c>
      <c r="J140" s="7">
        <v>2.75</v>
      </c>
      <c r="K140" s="7">
        <f t="shared" si="33"/>
        <v>1.1000000000000001</v>
      </c>
      <c r="L140" s="12">
        <f t="shared" si="31"/>
        <v>1.65</v>
      </c>
      <c r="M140" s="8">
        <v>9.166666666666666E-2</v>
      </c>
      <c r="N140" s="8">
        <f t="shared" si="32"/>
        <v>6.0550458715596327E-2</v>
      </c>
      <c r="O140" s="7">
        <f t="shared" si="26"/>
        <v>1.65</v>
      </c>
      <c r="P140" s="8">
        <v>9.166666666666666E-2</v>
      </c>
      <c r="Q140" s="8">
        <f t="shared" si="27"/>
        <v>9.9090909090909083</v>
      </c>
      <c r="R140" s="8">
        <f t="shared" si="28"/>
        <v>0.90833333333333333</v>
      </c>
      <c r="S140" s="9">
        <f t="shared" si="29"/>
        <v>4.3827865357562408E-5</v>
      </c>
      <c r="T140" s="2" t="s">
        <v>33</v>
      </c>
      <c r="U140" s="2" t="s">
        <v>31</v>
      </c>
      <c r="V140" s="2" t="s">
        <v>6101</v>
      </c>
      <c r="W140" s="2" t="s">
        <v>16</v>
      </c>
      <c r="X140" s="2">
        <v>73</v>
      </c>
      <c r="Y140" s="2">
        <v>90</v>
      </c>
      <c r="Z140" s="2">
        <f t="shared" si="34"/>
        <v>17</v>
      </c>
    </row>
    <row r="141" spans="1:26" x14ac:dyDescent="0.25">
      <c r="A141" s="2" t="s">
        <v>1565</v>
      </c>
      <c r="B141" s="2">
        <v>202280140</v>
      </c>
      <c r="C141" s="3">
        <v>44784</v>
      </c>
      <c r="D141" s="2" t="s">
        <v>58</v>
      </c>
      <c r="E141" s="2" t="s">
        <v>29</v>
      </c>
      <c r="F141" s="2" t="s">
        <v>1566</v>
      </c>
      <c r="G141" s="10">
        <f t="shared" si="30"/>
        <v>1.0423341523436171E-4</v>
      </c>
      <c r="H141" s="7">
        <v>23</v>
      </c>
      <c r="I141" s="7">
        <v>21</v>
      </c>
      <c r="J141" s="7">
        <v>2</v>
      </c>
      <c r="K141" s="7">
        <f t="shared" si="33"/>
        <v>0.8</v>
      </c>
      <c r="L141" s="12">
        <f t="shared" si="31"/>
        <v>1.2</v>
      </c>
      <c r="M141" s="8">
        <v>8.6956521739130432E-2</v>
      </c>
      <c r="N141" s="8">
        <f t="shared" si="32"/>
        <v>5.7142857142857141E-2</v>
      </c>
      <c r="O141" s="7">
        <f t="shared" si="26"/>
        <v>1.2</v>
      </c>
      <c r="P141" s="8">
        <v>8.6956521739130432E-2</v>
      </c>
      <c r="Q141" s="8">
        <f t="shared" si="27"/>
        <v>10.5</v>
      </c>
      <c r="R141" s="8">
        <f t="shared" si="28"/>
        <v>0.91304347826086951</v>
      </c>
      <c r="S141" s="9">
        <f t="shared" si="29"/>
        <v>3.1874811169136296E-5</v>
      </c>
      <c r="T141" s="2" t="s">
        <v>33</v>
      </c>
      <c r="U141" s="2" t="s">
        <v>31</v>
      </c>
      <c r="V141" s="2" t="s">
        <v>6101</v>
      </c>
      <c r="W141" s="2" t="s">
        <v>16</v>
      </c>
      <c r="X141" s="2">
        <v>73</v>
      </c>
      <c r="Y141" s="2">
        <v>90</v>
      </c>
      <c r="Z141" s="2">
        <f t="shared" si="34"/>
        <v>17</v>
      </c>
    </row>
    <row r="142" spans="1:26" x14ac:dyDescent="0.25">
      <c r="A142" s="2" t="s">
        <v>1567</v>
      </c>
      <c r="B142" s="2">
        <v>202280141</v>
      </c>
      <c r="C142" s="3">
        <v>44784</v>
      </c>
      <c r="D142" s="2" t="s">
        <v>134</v>
      </c>
      <c r="E142" s="2" t="s">
        <v>24</v>
      </c>
      <c r="F142" s="2" t="s">
        <v>1568</v>
      </c>
      <c r="G142" s="10">
        <f t="shared" si="30"/>
        <v>2.2659438094426457E-4</v>
      </c>
      <c r="H142" s="7">
        <v>50</v>
      </c>
      <c r="I142" s="7">
        <v>15</v>
      </c>
      <c r="J142" s="7">
        <v>35</v>
      </c>
      <c r="K142" s="7">
        <f t="shared" si="33"/>
        <v>14</v>
      </c>
      <c r="L142" s="12">
        <f t="shared" si="31"/>
        <v>21</v>
      </c>
      <c r="M142" s="8">
        <v>0.7</v>
      </c>
      <c r="N142" s="8">
        <f t="shared" si="32"/>
        <v>1.4</v>
      </c>
      <c r="O142" s="7">
        <f t="shared" si="26"/>
        <v>21</v>
      </c>
      <c r="P142" s="8">
        <v>0.7</v>
      </c>
      <c r="Q142" s="8">
        <f t="shared" si="27"/>
        <v>0.42857142857142855</v>
      </c>
      <c r="R142" s="8">
        <f t="shared" si="28"/>
        <v>0.3</v>
      </c>
      <c r="S142" s="9">
        <f t="shared" si="29"/>
        <v>5.5780919545988519E-4</v>
      </c>
      <c r="T142" s="2" t="s">
        <v>25</v>
      </c>
      <c r="U142" s="2" t="s">
        <v>26</v>
      </c>
      <c r="V142" s="2" t="s">
        <v>6101</v>
      </c>
      <c r="W142" s="2" t="s">
        <v>16</v>
      </c>
      <c r="X142" s="2">
        <v>73</v>
      </c>
      <c r="Y142" s="2">
        <v>90</v>
      </c>
      <c r="Z142" s="2">
        <f t="shared" si="34"/>
        <v>17</v>
      </c>
    </row>
    <row r="143" spans="1:26" x14ac:dyDescent="0.25">
      <c r="A143" s="2" t="s">
        <v>1569</v>
      </c>
      <c r="B143" s="2">
        <v>202280142</v>
      </c>
      <c r="C143" s="3">
        <v>44784</v>
      </c>
      <c r="D143" s="2" t="s">
        <v>135</v>
      </c>
      <c r="E143" s="2" t="s">
        <v>14</v>
      </c>
      <c r="F143" s="2" t="s">
        <v>1570</v>
      </c>
      <c r="G143" s="10">
        <f t="shared" si="30"/>
        <v>9.0637752377705825E-6</v>
      </c>
      <c r="H143" s="7">
        <v>2</v>
      </c>
      <c r="I143" s="7">
        <v>1</v>
      </c>
      <c r="J143" s="7">
        <v>1</v>
      </c>
      <c r="K143" s="7">
        <f t="shared" si="33"/>
        <v>0.4</v>
      </c>
      <c r="L143" s="12">
        <f t="shared" si="31"/>
        <v>0.6</v>
      </c>
      <c r="M143" s="8">
        <v>0.5</v>
      </c>
      <c r="N143" s="8">
        <f t="shared" si="32"/>
        <v>0.6</v>
      </c>
      <c r="O143" s="7">
        <f t="shared" si="26"/>
        <v>0.6</v>
      </c>
      <c r="P143" s="8">
        <v>0.5</v>
      </c>
      <c r="Q143" s="8">
        <f t="shared" si="27"/>
        <v>1</v>
      </c>
      <c r="R143" s="8">
        <f t="shared" si="28"/>
        <v>0.5</v>
      </c>
      <c r="S143" s="9">
        <f t="shared" si="29"/>
        <v>1.5937405584568148E-5</v>
      </c>
      <c r="T143" s="2" t="s">
        <v>6151</v>
      </c>
      <c r="U143" s="2" t="s">
        <v>15</v>
      </c>
      <c r="V143" s="2" t="s">
        <v>6101</v>
      </c>
      <c r="W143" s="2" t="s">
        <v>16</v>
      </c>
      <c r="X143" s="2">
        <v>73</v>
      </c>
      <c r="Y143" s="2">
        <v>90</v>
      </c>
      <c r="Z143" s="2">
        <f t="shared" si="34"/>
        <v>17</v>
      </c>
    </row>
    <row r="144" spans="1:26" x14ac:dyDescent="0.25">
      <c r="A144" s="2" t="s">
        <v>1571</v>
      </c>
      <c r="B144" s="2">
        <v>202280143</v>
      </c>
      <c r="C144" s="3">
        <v>44784</v>
      </c>
      <c r="D144" s="2" t="s">
        <v>136</v>
      </c>
      <c r="E144" s="2" t="s">
        <v>29</v>
      </c>
      <c r="F144" s="2" t="s">
        <v>1572</v>
      </c>
      <c r="G144" s="10">
        <f t="shared" si="30"/>
        <v>3.5801912189193801E-4</v>
      </c>
      <c r="H144" s="7">
        <v>79</v>
      </c>
      <c r="I144" s="7">
        <v>66.600000000000009</v>
      </c>
      <c r="J144" s="7">
        <v>12.400000000000006</v>
      </c>
      <c r="K144" s="7">
        <f t="shared" si="33"/>
        <v>4.9600000000000026</v>
      </c>
      <c r="L144" s="12">
        <f t="shared" si="31"/>
        <v>7.4400000000000031</v>
      </c>
      <c r="M144" s="8">
        <v>0.15696202531645576</v>
      </c>
      <c r="N144" s="8">
        <f t="shared" si="32"/>
        <v>0.11171171171171174</v>
      </c>
      <c r="O144" s="7">
        <f t="shared" si="26"/>
        <v>7.4400000000000031</v>
      </c>
      <c r="P144" s="8">
        <v>0.15696202531645576</v>
      </c>
      <c r="Q144" s="8">
        <f t="shared" si="27"/>
        <v>5.3709677419354822</v>
      </c>
      <c r="R144" s="8">
        <f t="shared" si="28"/>
        <v>0.84303797468354447</v>
      </c>
      <c r="S144" s="9">
        <f t="shared" si="29"/>
        <v>1.9762382924864514E-4</v>
      </c>
      <c r="T144" s="2" t="s">
        <v>30</v>
      </c>
      <c r="U144" s="2" t="s">
        <v>31</v>
      </c>
      <c r="V144" s="2" t="s">
        <v>6101</v>
      </c>
      <c r="W144" s="2" t="s">
        <v>16</v>
      </c>
      <c r="X144" s="2">
        <v>73</v>
      </c>
      <c r="Y144" s="2">
        <v>90</v>
      </c>
      <c r="Z144" s="2">
        <f t="shared" si="34"/>
        <v>17</v>
      </c>
    </row>
    <row r="145" spans="1:26" x14ac:dyDescent="0.25">
      <c r="A145" s="2" t="s">
        <v>1573</v>
      </c>
      <c r="B145" s="2">
        <v>202280144</v>
      </c>
      <c r="C145" s="3">
        <v>44784</v>
      </c>
      <c r="D145" s="2" t="s">
        <v>137</v>
      </c>
      <c r="E145" s="2" t="s">
        <v>29</v>
      </c>
      <c r="F145" s="2" t="s">
        <v>1574</v>
      </c>
      <c r="G145" s="10">
        <f t="shared" si="30"/>
        <v>4.3052932379410272E-4</v>
      </c>
      <c r="H145" s="7">
        <v>95</v>
      </c>
      <c r="I145" s="7">
        <v>83.475000000000009</v>
      </c>
      <c r="J145" s="7">
        <v>11.525000000000006</v>
      </c>
      <c r="K145" s="7">
        <f t="shared" si="33"/>
        <v>4.6100000000000021</v>
      </c>
      <c r="L145" s="12">
        <f t="shared" si="31"/>
        <v>6.9150000000000036</v>
      </c>
      <c r="M145" s="8">
        <v>0.12131578947368427</v>
      </c>
      <c r="N145" s="8">
        <f t="shared" si="32"/>
        <v>8.2839173405211172E-2</v>
      </c>
      <c r="O145" s="7">
        <f t="shared" si="26"/>
        <v>6.9150000000000036</v>
      </c>
      <c r="P145" s="8">
        <v>0.12131578947368427</v>
      </c>
      <c r="Q145" s="8">
        <f t="shared" si="27"/>
        <v>7.2429501084598673</v>
      </c>
      <c r="R145" s="8">
        <f t="shared" si="28"/>
        <v>0.87868421052631585</v>
      </c>
      <c r="S145" s="9">
        <f t="shared" si="29"/>
        <v>1.8367859936214799E-4</v>
      </c>
      <c r="T145" s="2" t="s">
        <v>30</v>
      </c>
      <c r="U145" s="2" t="s">
        <v>31</v>
      </c>
      <c r="V145" s="2" t="s">
        <v>6101</v>
      </c>
      <c r="W145" s="2" t="s">
        <v>16</v>
      </c>
      <c r="X145" s="2">
        <v>73</v>
      </c>
      <c r="Y145" s="2">
        <v>90</v>
      </c>
      <c r="Z145" s="2">
        <f t="shared" si="34"/>
        <v>17</v>
      </c>
    </row>
    <row r="146" spans="1:26" x14ac:dyDescent="0.25">
      <c r="A146" s="2" t="s">
        <v>1575</v>
      </c>
      <c r="B146" s="2">
        <v>202280145</v>
      </c>
      <c r="C146" s="3">
        <v>44784</v>
      </c>
      <c r="D146" s="2" t="s">
        <v>18</v>
      </c>
      <c r="E146" s="2" t="s">
        <v>14</v>
      </c>
      <c r="F146" s="2" t="s">
        <v>1576</v>
      </c>
      <c r="G146" s="10">
        <f t="shared" si="30"/>
        <v>4.5318876188852913E-5</v>
      </c>
      <c r="H146" s="7">
        <v>10</v>
      </c>
      <c r="I146" s="7">
        <v>6</v>
      </c>
      <c r="J146" s="7">
        <v>4</v>
      </c>
      <c r="K146" s="7">
        <f t="shared" si="33"/>
        <v>1.6</v>
      </c>
      <c r="L146" s="12">
        <f t="shared" si="31"/>
        <v>2.4</v>
      </c>
      <c r="M146" s="8">
        <v>0.4</v>
      </c>
      <c r="N146" s="8">
        <f t="shared" si="32"/>
        <v>0.39999999999999997</v>
      </c>
      <c r="O146" s="7">
        <f t="shared" si="26"/>
        <v>2.4</v>
      </c>
      <c r="P146" s="8">
        <v>0.4</v>
      </c>
      <c r="Q146" s="8">
        <f t="shared" si="27"/>
        <v>1.5</v>
      </c>
      <c r="R146" s="8">
        <f t="shared" si="28"/>
        <v>0.6</v>
      </c>
      <c r="S146" s="9">
        <f t="shared" si="29"/>
        <v>6.3749622338272593E-5</v>
      </c>
      <c r="T146" s="2" t="s">
        <v>6151</v>
      </c>
      <c r="U146" s="2" t="s">
        <v>15</v>
      </c>
      <c r="V146" s="2" t="s">
        <v>6101</v>
      </c>
      <c r="W146" s="2" t="s">
        <v>16</v>
      </c>
      <c r="X146" s="2">
        <v>73</v>
      </c>
      <c r="Y146" s="2">
        <v>90</v>
      </c>
      <c r="Z146" s="2">
        <f t="shared" si="34"/>
        <v>17</v>
      </c>
    </row>
    <row r="147" spans="1:26" x14ac:dyDescent="0.25">
      <c r="A147" s="2" t="s">
        <v>1577</v>
      </c>
      <c r="B147" s="2">
        <v>202280146</v>
      </c>
      <c r="C147" s="3">
        <v>44785</v>
      </c>
      <c r="D147" s="2" t="s">
        <v>32</v>
      </c>
      <c r="E147" s="2" t="s">
        <v>29</v>
      </c>
      <c r="F147" s="2" t="s">
        <v>1578</v>
      </c>
      <c r="G147" s="10">
        <f t="shared" si="30"/>
        <v>4.5318876188852914E-4</v>
      </c>
      <c r="H147" s="7">
        <v>100</v>
      </c>
      <c r="I147" s="7">
        <v>75.14</v>
      </c>
      <c r="J147" s="7">
        <v>24.86</v>
      </c>
      <c r="K147" s="7">
        <f t="shared" si="33"/>
        <v>9.9440000000000008</v>
      </c>
      <c r="L147" s="12">
        <f t="shared" si="31"/>
        <v>14.915999999999999</v>
      </c>
      <c r="M147" s="8">
        <v>0.24859999999999999</v>
      </c>
      <c r="N147" s="8">
        <f t="shared" si="32"/>
        <v>0.19850944902848014</v>
      </c>
      <c r="O147" s="7">
        <f t="shared" si="26"/>
        <v>14.915999999999999</v>
      </c>
      <c r="P147" s="8">
        <v>0.24859999999999999</v>
      </c>
      <c r="Q147" s="8">
        <f t="shared" si="27"/>
        <v>3.0225261464199518</v>
      </c>
      <c r="R147" s="8">
        <f t="shared" si="28"/>
        <v>0.75139999999999996</v>
      </c>
      <c r="S147" s="9">
        <f t="shared" si="29"/>
        <v>3.9620390283236413E-4</v>
      </c>
      <c r="T147" s="2" t="s">
        <v>33</v>
      </c>
      <c r="U147" s="2" t="s">
        <v>31</v>
      </c>
      <c r="V147" s="2" t="s">
        <v>6101</v>
      </c>
      <c r="W147" s="2" t="s">
        <v>16</v>
      </c>
      <c r="X147" s="2">
        <v>72</v>
      </c>
      <c r="Y147" s="2">
        <v>84</v>
      </c>
      <c r="Z147" s="2">
        <f t="shared" si="34"/>
        <v>12</v>
      </c>
    </row>
    <row r="148" spans="1:26" x14ac:dyDescent="0.25">
      <c r="A148" s="2" t="s">
        <v>1579</v>
      </c>
      <c r="B148" s="2">
        <v>202280147</v>
      </c>
      <c r="C148" s="3">
        <v>44785</v>
      </c>
      <c r="D148" s="2" t="s">
        <v>32</v>
      </c>
      <c r="E148" s="2" t="s">
        <v>29</v>
      </c>
      <c r="F148" s="2" t="s">
        <v>1580</v>
      </c>
      <c r="G148" s="10">
        <f t="shared" si="30"/>
        <v>4.5318876188852914E-4</v>
      </c>
      <c r="H148" s="7">
        <v>100</v>
      </c>
      <c r="I148" s="7">
        <v>75.14</v>
      </c>
      <c r="J148" s="7">
        <v>24.86</v>
      </c>
      <c r="K148" s="7">
        <f t="shared" si="33"/>
        <v>9.9440000000000008</v>
      </c>
      <c r="L148" s="12">
        <f t="shared" si="31"/>
        <v>14.915999999999999</v>
      </c>
      <c r="M148" s="8">
        <v>0.24859999999999999</v>
      </c>
      <c r="N148" s="8">
        <f t="shared" si="32"/>
        <v>0.19850944902848014</v>
      </c>
      <c r="O148" s="7">
        <f t="shared" si="26"/>
        <v>14.915999999999999</v>
      </c>
      <c r="P148" s="8">
        <v>0.24859999999999999</v>
      </c>
      <c r="Q148" s="8">
        <f t="shared" si="27"/>
        <v>3.0225261464199518</v>
      </c>
      <c r="R148" s="8">
        <f t="shared" si="28"/>
        <v>0.75139999999999996</v>
      </c>
      <c r="S148" s="9">
        <f t="shared" si="29"/>
        <v>3.9620390283236413E-4</v>
      </c>
      <c r="T148" s="2" t="s">
        <v>33</v>
      </c>
      <c r="U148" s="2" t="s">
        <v>31</v>
      </c>
      <c r="V148" s="2" t="s">
        <v>6101</v>
      </c>
      <c r="W148" s="2" t="s">
        <v>16</v>
      </c>
      <c r="X148" s="2">
        <v>72</v>
      </c>
      <c r="Y148" s="2">
        <v>84</v>
      </c>
      <c r="Z148" s="2">
        <f t="shared" ref="Z148:Z160" si="35">Y148-X148</f>
        <v>12</v>
      </c>
    </row>
    <row r="149" spans="1:26" x14ac:dyDescent="0.25">
      <c r="A149" s="2" t="s">
        <v>1581</v>
      </c>
      <c r="B149" s="2">
        <v>202280148</v>
      </c>
      <c r="C149" s="3">
        <v>44785</v>
      </c>
      <c r="D149" s="2" t="s">
        <v>32</v>
      </c>
      <c r="E149" s="2" t="s">
        <v>29</v>
      </c>
      <c r="F149" s="2" t="s">
        <v>1582</v>
      </c>
      <c r="G149" s="10">
        <f t="shared" si="30"/>
        <v>4.5318876188852914E-4</v>
      </c>
      <c r="H149" s="7">
        <v>100</v>
      </c>
      <c r="I149" s="7">
        <v>75.14</v>
      </c>
      <c r="J149" s="7">
        <v>24.86</v>
      </c>
      <c r="K149" s="7">
        <f t="shared" si="33"/>
        <v>9.9440000000000008</v>
      </c>
      <c r="L149" s="12">
        <f t="shared" si="31"/>
        <v>14.915999999999999</v>
      </c>
      <c r="M149" s="8">
        <v>0.24859999999999999</v>
      </c>
      <c r="N149" s="8">
        <f t="shared" si="32"/>
        <v>0.19850944902848014</v>
      </c>
      <c r="O149" s="7">
        <f t="shared" si="26"/>
        <v>14.915999999999999</v>
      </c>
      <c r="P149" s="8">
        <v>0.24859999999999999</v>
      </c>
      <c r="Q149" s="8">
        <f t="shared" si="27"/>
        <v>3.0225261464199518</v>
      </c>
      <c r="R149" s="8">
        <f t="shared" si="28"/>
        <v>0.75139999999999996</v>
      </c>
      <c r="S149" s="9">
        <f t="shared" si="29"/>
        <v>3.9620390283236413E-4</v>
      </c>
      <c r="T149" s="2" t="s">
        <v>33</v>
      </c>
      <c r="U149" s="2" t="s">
        <v>31</v>
      </c>
      <c r="V149" s="2" t="s">
        <v>6101</v>
      </c>
      <c r="W149" s="2" t="s">
        <v>16</v>
      </c>
      <c r="X149" s="2">
        <v>72</v>
      </c>
      <c r="Y149" s="2">
        <v>84</v>
      </c>
      <c r="Z149" s="2">
        <f t="shared" si="35"/>
        <v>12</v>
      </c>
    </row>
    <row r="150" spans="1:26" x14ac:dyDescent="0.25">
      <c r="A150" s="2" t="s">
        <v>1583</v>
      </c>
      <c r="B150" s="2">
        <v>202280149</v>
      </c>
      <c r="C150" s="3">
        <v>44785</v>
      </c>
      <c r="D150" s="2" t="s">
        <v>67</v>
      </c>
      <c r="E150" s="2" t="s">
        <v>29</v>
      </c>
      <c r="F150" s="2" t="s">
        <v>1584</v>
      </c>
      <c r="G150" s="10">
        <f t="shared" si="30"/>
        <v>2.3565815618203516E-4</v>
      </c>
      <c r="H150" s="7">
        <v>52</v>
      </c>
      <c r="I150" s="7">
        <v>47.25</v>
      </c>
      <c r="J150" s="7">
        <v>4.75</v>
      </c>
      <c r="K150" s="7">
        <f t="shared" si="33"/>
        <v>1.9000000000000001</v>
      </c>
      <c r="L150" s="12">
        <f t="shared" si="31"/>
        <v>2.8499999999999996</v>
      </c>
      <c r="M150" s="8">
        <v>9.1346153846153841E-2</v>
      </c>
      <c r="N150" s="8">
        <f t="shared" si="32"/>
        <v>6.0317460317460311E-2</v>
      </c>
      <c r="O150" s="7">
        <f t="shared" si="26"/>
        <v>2.8499999999999996</v>
      </c>
      <c r="P150" s="8">
        <v>9.1346153846153841E-2</v>
      </c>
      <c r="Q150" s="8">
        <f t="shared" si="27"/>
        <v>9.9473684210526319</v>
      </c>
      <c r="R150" s="8">
        <f t="shared" si="28"/>
        <v>0.90865384615384615</v>
      </c>
      <c r="S150" s="9">
        <f t="shared" si="29"/>
        <v>7.5702676526698704E-5</v>
      </c>
      <c r="T150" s="2" t="s">
        <v>56</v>
      </c>
      <c r="U150" s="2" t="s">
        <v>31</v>
      </c>
      <c r="V150" s="2" t="s">
        <v>6101</v>
      </c>
      <c r="W150" s="2" t="s">
        <v>16</v>
      </c>
      <c r="X150" s="2">
        <v>72</v>
      </c>
      <c r="Y150" s="2">
        <v>84</v>
      </c>
      <c r="Z150" s="2">
        <f t="shared" si="35"/>
        <v>12</v>
      </c>
    </row>
    <row r="151" spans="1:26" x14ac:dyDescent="0.25">
      <c r="A151" s="2" t="s">
        <v>1585</v>
      </c>
      <c r="B151" s="2">
        <v>202280150</v>
      </c>
      <c r="C151" s="3">
        <v>44785</v>
      </c>
      <c r="D151" s="2" t="s">
        <v>138</v>
      </c>
      <c r="E151" s="2" t="s">
        <v>24</v>
      </c>
      <c r="F151" s="2" t="s">
        <v>1586</v>
      </c>
      <c r="G151" s="10">
        <f t="shared" si="30"/>
        <v>4.5318876188852914E-4</v>
      </c>
      <c r="H151" s="7">
        <v>100</v>
      </c>
      <c r="I151" s="7">
        <v>50</v>
      </c>
      <c r="J151" s="7">
        <v>50</v>
      </c>
      <c r="K151" s="7">
        <f t="shared" si="33"/>
        <v>20</v>
      </c>
      <c r="L151" s="12">
        <f t="shared" si="31"/>
        <v>30</v>
      </c>
      <c r="M151" s="8">
        <v>0.5</v>
      </c>
      <c r="N151" s="8">
        <f t="shared" si="32"/>
        <v>0.6</v>
      </c>
      <c r="O151" s="7">
        <f t="shared" si="26"/>
        <v>30</v>
      </c>
      <c r="P151" s="8">
        <v>0.5</v>
      </c>
      <c r="Q151" s="8">
        <f t="shared" si="27"/>
        <v>1</v>
      </c>
      <c r="R151" s="8">
        <f t="shared" si="28"/>
        <v>0.5</v>
      </c>
      <c r="S151" s="9">
        <f t="shared" si="29"/>
        <v>7.9687027922840741E-4</v>
      </c>
      <c r="T151" s="2" t="s">
        <v>25</v>
      </c>
      <c r="U151" s="2" t="s">
        <v>26</v>
      </c>
      <c r="V151" s="2" t="s">
        <v>6101</v>
      </c>
      <c r="W151" s="2" t="s">
        <v>16</v>
      </c>
      <c r="X151" s="2">
        <v>72</v>
      </c>
      <c r="Y151" s="2">
        <v>84</v>
      </c>
      <c r="Z151" s="2">
        <f t="shared" si="35"/>
        <v>12</v>
      </c>
    </row>
    <row r="152" spans="1:26" x14ac:dyDescent="0.25">
      <c r="A152" s="2" t="s">
        <v>1587</v>
      </c>
      <c r="B152" s="2">
        <v>202280151</v>
      </c>
      <c r="C152" s="3">
        <v>44785</v>
      </c>
      <c r="D152" s="2" t="s">
        <v>139</v>
      </c>
      <c r="E152" s="2" t="s">
        <v>43</v>
      </c>
      <c r="F152" s="2" t="s">
        <v>1588</v>
      </c>
      <c r="G152" s="10">
        <f t="shared" si="30"/>
        <v>1.5635012285154257E-3</v>
      </c>
      <c r="H152" s="7">
        <v>345</v>
      </c>
      <c r="I152" s="7">
        <v>199</v>
      </c>
      <c r="J152" s="7">
        <v>146</v>
      </c>
      <c r="K152" s="7">
        <f t="shared" si="33"/>
        <v>58.400000000000006</v>
      </c>
      <c r="L152" s="12">
        <f t="shared" si="31"/>
        <v>87.6</v>
      </c>
      <c r="M152" s="8">
        <v>0.42318840579710143</v>
      </c>
      <c r="N152" s="8">
        <f t="shared" si="32"/>
        <v>0.4402010050251256</v>
      </c>
      <c r="O152" s="7">
        <f t="shared" si="26"/>
        <v>87.6</v>
      </c>
      <c r="P152" s="8">
        <v>0.42318840579710143</v>
      </c>
      <c r="Q152" s="8">
        <f t="shared" si="27"/>
        <v>1.3630136986301369</v>
      </c>
      <c r="R152" s="8">
        <f t="shared" si="28"/>
        <v>0.57681159420289851</v>
      </c>
      <c r="S152" s="9">
        <f t="shared" si="29"/>
        <v>2.3268612153469494E-3</v>
      </c>
      <c r="T152" s="2" t="s">
        <v>53</v>
      </c>
      <c r="U152" s="2" t="s">
        <v>44</v>
      </c>
      <c r="V152" s="2" t="s">
        <v>6101</v>
      </c>
      <c r="W152" s="2" t="s">
        <v>16</v>
      </c>
      <c r="X152" s="2">
        <v>72</v>
      </c>
      <c r="Y152" s="2">
        <v>84</v>
      </c>
      <c r="Z152" s="2">
        <f t="shared" si="35"/>
        <v>12</v>
      </c>
    </row>
    <row r="153" spans="1:26" x14ac:dyDescent="0.25">
      <c r="A153" s="2" t="s">
        <v>1589</v>
      </c>
      <c r="B153" s="2">
        <v>202280152</v>
      </c>
      <c r="C153" s="3">
        <v>44785</v>
      </c>
      <c r="D153" s="2" t="s">
        <v>140</v>
      </c>
      <c r="E153" s="2" t="s">
        <v>14</v>
      </c>
      <c r="F153" s="2" t="s">
        <v>1590</v>
      </c>
      <c r="G153" s="10">
        <f t="shared" si="30"/>
        <v>9.0637752377705825E-5</v>
      </c>
      <c r="H153" s="7">
        <v>20</v>
      </c>
      <c r="I153" s="7">
        <v>5</v>
      </c>
      <c r="J153" s="7">
        <v>15</v>
      </c>
      <c r="K153" s="7">
        <f t="shared" si="33"/>
        <v>6</v>
      </c>
      <c r="L153" s="12">
        <f t="shared" si="31"/>
        <v>9</v>
      </c>
      <c r="M153" s="8">
        <v>0.75</v>
      </c>
      <c r="N153" s="8">
        <f t="shared" si="32"/>
        <v>1.8</v>
      </c>
      <c r="O153" s="7">
        <f t="shared" si="26"/>
        <v>9</v>
      </c>
      <c r="P153" s="8">
        <v>0.75</v>
      </c>
      <c r="Q153" s="8">
        <f t="shared" si="27"/>
        <v>0.33333333333333331</v>
      </c>
      <c r="R153" s="8">
        <f t="shared" si="28"/>
        <v>0.25</v>
      </c>
      <c r="S153" s="9">
        <f t="shared" si="29"/>
        <v>2.3906108376852222E-4</v>
      </c>
      <c r="T153" s="2" t="s">
        <v>6151</v>
      </c>
      <c r="U153" s="2" t="s">
        <v>15</v>
      </c>
      <c r="V153" s="2" t="s">
        <v>6101</v>
      </c>
      <c r="W153" s="2" t="s">
        <v>16</v>
      </c>
      <c r="X153" s="2">
        <v>72</v>
      </c>
      <c r="Y153" s="2">
        <v>84</v>
      </c>
      <c r="Z153" s="2">
        <f t="shared" si="35"/>
        <v>12</v>
      </c>
    </row>
    <row r="154" spans="1:26" x14ac:dyDescent="0.25">
      <c r="A154" s="2" t="s">
        <v>1591</v>
      </c>
      <c r="B154" s="2">
        <v>202280153</v>
      </c>
      <c r="C154" s="3">
        <v>44785</v>
      </c>
      <c r="D154" s="2" t="s">
        <v>141</v>
      </c>
      <c r="E154" s="2" t="s">
        <v>14</v>
      </c>
      <c r="F154" s="2" t="s">
        <v>1592</v>
      </c>
      <c r="G154" s="10">
        <f t="shared" si="30"/>
        <v>4.5318876188852913E-5</v>
      </c>
      <c r="H154" s="7">
        <v>10</v>
      </c>
      <c r="I154" s="7">
        <v>5</v>
      </c>
      <c r="J154" s="7">
        <v>5</v>
      </c>
      <c r="K154" s="7">
        <f t="shared" si="33"/>
        <v>2</v>
      </c>
      <c r="L154" s="12">
        <f t="shared" si="31"/>
        <v>3</v>
      </c>
      <c r="M154" s="8">
        <v>0.5</v>
      </c>
      <c r="N154" s="8">
        <f t="shared" si="32"/>
        <v>0.6</v>
      </c>
      <c r="O154" s="7">
        <f t="shared" si="26"/>
        <v>3</v>
      </c>
      <c r="P154" s="8">
        <v>0.5</v>
      </c>
      <c r="Q154" s="8">
        <f t="shared" si="27"/>
        <v>1</v>
      </c>
      <c r="R154" s="8">
        <f t="shared" si="28"/>
        <v>0.5</v>
      </c>
      <c r="S154" s="9">
        <f t="shared" si="29"/>
        <v>7.9687027922840741E-5</v>
      </c>
      <c r="T154" s="2" t="s">
        <v>6151</v>
      </c>
      <c r="U154" s="2" t="s">
        <v>15</v>
      </c>
      <c r="V154" s="2" t="s">
        <v>6101</v>
      </c>
      <c r="W154" s="2" t="s">
        <v>16</v>
      </c>
      <c r="X154" s="2">
        <v>72</v>
      </c>
      <c r="Y154" s="2">
        <v>84</v>
      </c>
      <c r="Z154" s="2">
        <f t="shared" si="35"/>
        <v>12</v>
      </c>
    </row>
    <row r="155" spans="1:26" x14ac:dyDescent="0.25">
      <c r="A155" s="2" t="s">
        <v>1593</v>
      </c>
      <c r="B155" s="2">
        <v>202280154</v>
      </c>
      <c r="C155" s="3">
        <v>44785</v>
      </c>
      <c r="D155" s="2" t="s">
        <v>94</v>
      </c>
      <c r="E155" s="2" t="s">
        <v>21</v>
      </c>
      <c r="F155" s="2" t="s">
        <v>1594</v>
      </c>
      <c r="G155" s="10">
        <f t="shared" si="30"/>
        <v>4.5318876188852913E-5</v>
      </c>
      <c r="H155" s="7">
        <v>10</v>
      </c>
      <c r="I155" s="7">
        <v>0</v>
      </c>
      <c r="J155" s="7">
        <v>10</v>
      </c>
      <c r="K155" s="7">
        <f t="shared" si="33"/>
        <v>4</v>
      </c>
      <c r="L155" s="12">
        <f t="shared" si="31"/>
        <v>6</v>
      </c>
      <c r="M155" s="8">
        <v>1</v>
      </c>
      <c r="N155" s="8" t="e">
        <f t="shared" si="32"/>
        <v>#DIV/0!</v>
      </c>
      <c r="O155" s="7">
        <f t="shared" si="26"/>
        <v>6</v>
      </c>
      <c r="P155" s="8">
        <v>1</v>
      </c>
      <c r="Q155" s="8">
        <f t="shared" si="27"/>
        <v>0</v>
      </c>
      <c r="R155" s="8">
        <f t="shared" si="28"/>
        <v>0</v>
      </c>
      <c r="S155" s="9">
        <f t="shared" si="29"/>
        <v>1.5937405584568148E-4</v>
      </c>
      <c r="T155" s="2" t="s">
        <v>19</v>
      </c>
      <c r="U155" s="2" t="s">
        <v>22</v>
      </c>
      <c r="V155" s="2" t="s">
        <v>6101</v>
      </c>
      <c r="W155" s="2" t="s">
        <v>16</v>
      </c>
      <c r="X155" s="2">
        <v>72</v>
      </c>
      <c r="Y155" s="2">
        <v>84</v>
      </c>
      <c r="Z155" s="2">
        <f t="shared" si="35"/>
        <v>12</v>
      </c>
    </row>
    <row r="156" spans="1:26" x14ac:dyDescent="0.25">
      <c r="A156" s="2" t="s">
        <v>1595</v>
      </c>
      <c r="B156" s="2">
        <v>202280155</v>
      </c>
      <c r="C156" s="3">
        <v>44785</v>
      </c>
      <c r="D156" s="2" t="s">
        <v>133</v>
      </c>
      <c r="E156" s="2" t="s">
        <v>29</v>
      </c>
      <c r="F156" s="2" t="s">
        <v>1596</v>
      </c>
      <c r="G156" s="10">
        <f t="shared" si="30"/>
        <v>9.516963999659112E-5</v>
      </c>
      <c r="H156" s="7">
        <v>21</v>
      </c>
      <c r="I156" s="7">
        <v>17.62</v>
      </c>
      <c r="J156" s="7">
        <v>3.379999999999999</v>
      </c>
      <c r="K156" s="7">
        <f t="shared" si="33"/>
        <v>1.3519999999999996</v>
      </c>
      <c r="L156" s="12">
        <f t="shared" si="31"/>
        <v>2.0279999999999996</v>
      </c>
      <c r="M156" s="8">
        <v>0.1609523809523809</v>
      </c>
      <c r="N156" s="8">
        <f t="shared" si="32"/>
        <v>0.11509648127128261</v>
      </c>
      <c r="O156" s="7">
        <f t="shared" si="26"/>
        <v>2.0279999999999996</v>
      </c>
      <c r="P156" s="8">
        <v>0.1609523809523809</v>
      </c>
      <c r="Q156" s="8">
        <f t="shared" si="27"/>
        <v>5.2130177514792919</v>
      </c>
      <c r="R156" s="8">
        <f t="shared" si="28"/>
        <v>0.83904761904761904</v>
      </c>
      <c r="S156" s="9">
        <f t="shared" si="29"/>
        <v>5.3868430875840324E-5</v>
      </c>
      <c r="T156" s="2" t="s">
        <v>33</v>
      </c>
      <c r="U156" s="2" t="s">
        <v>31</v>
      </c>
      <c r="V156" s="2" t="s">
        <v>6101</v>
      </c>
      <c r="W156" s="2" t="s">
        <v>16</v>
      </c>
      <c r="X156" s="2">
        <v>72</v>
      </c>
      <c r="Y156" s="2">
        <v>84</v>
      </c>
      <c r="Z156" s="2">
        <f t="shared" si="35"/>
        <v>12</v>
      </c>
    </row>
    <row r="157" spans="1:26" x14ac:dyDescent="0.25">
      <c r="A157" s="2" t="s">
        <v>1597</v>
      </c>
      <c r="B157" s="2">
        <v>202280156</v>
      </c>
      <c r="C157" s="3">
        <v>44785</v>
      </c>
      <c r="D157" s="2" t="s">
        <v>133</v>
      </c>
      <c r="E157" s="2" t="s">
        <v>29</v>
      </c>
      <c r="F157" s="2" t="s">
        <v>1598</v>
      </c>
      <c r="G157" s="10">
        <f t="shared" si="30"/>
        <v>1.3595662856655876E-4</v>
      </c>
      <c r="H157" s="7">
        <v>30</v>
      </c>
      <c r="I157" s="7">
        <v>26.62</v>
      </c>
      <c r="J157" s="7">
        <v>3.379999999999999</v>
      </c>
      <c r="K157" s="7">
        <f t="shared" si="33"/>
        <v>1.3519999999999996</v>
      </c>
      <c r="L157" s="12">
        <f t="shared" si="31"/>
        <v>2.0279999999999996</v>
      </c>
      <c r="M157" s="8">
        <v>0.11266666666666664</v>
      </c>
      <c r="N157" s="8">
        <f t="shared" si="32"/>
        <v>7.6183320811419972E-2</v>
      </c>
      <c r="O157" s="7">
        <f t="shared" si="26"/>
        <v>2.0279999999999996</v>
      </c>
      <c r="P157" s="8">
        <v>0.11266666666666664</v>
      </c>
      <c r="Q157" s="8">
        <f t="shared" si="27"/>
        <v>7.8757396449704169</v>
      </c>
      <c r="R157" s="8">
        <f t="shared" si="28"/>
        <v>0.88733333333333342</v>
      </c>
      <c r="S157" s="9">
        <f t="shared" si="29"/>
        <v>5.3868430875840324E-5</v>
      </c>
      <c r="T157" s="2" t="s">
        <v>33</v>
      </c>
      <c r="U157" s="2" t="s">
        <v>31</v>
      </c>
      <c r="V157" s="2" t="s">
        <v>6101</v>
      </c>
      <c r="W157" s="2" t="s">
        <v>16</v>
      </c>
      <c r="X157" s="2">
        <v>72</v>
      </c>
      <c r="Y157" s="2">
        <v>84</v>
      </c>
      <c r="Z157" s="2">
        <f t="shared" si="35"/>
        <v>12</v>
      </c>
    </row>
    <row r="158" spans="1:26" x14ac:dyDescent="0.25">
      <c r="A158" s="2" t="s">
        <v>1599</v>
      </c>
      <c r="B158" s="2">
        <v>202280157</v>
      </c>
      <c r="C158" s="3">
        <v>44785</v>
      </c>
      <c r="D158" s="2" t="s">
        <v>58</v>
      </c>
      <c r="E158" s="2" t="s">
        <v>29</v>
      </c>
      <c r="F158" s="2" t="s">
        <v>1600</v>
      </c>
      <c r="G158" s="10">
        <f t="shared" si="30"/>
        <v>1.4048851618544403E-4</v>
      </c>
      <c r="H158" s="7">
        <v>31</v>
      </c>
      <c r="I158" s="7">
        <v>27.62</v>
      </c>
      <c r="J158" s="7">
        <v>3.379999999999999</v>
      </c>
      <c r="K158" s="7">
        <f t="shared" si="33"/>
        <v>1.3519999999999996</v>
      </c>
      <c r="L158" s="12">
        <f t="shared" si="31"/>
        <v>2.0279999999999996</v>
      </c>
      <c r="M158" s="8">
        <v>0.10903225806451609</v>
      </c>
      <c r="N158" s="8">
        <f t="shared" si="32"/>
        <v>7.3425054308472099E-2</v>
      </c>
      <c r="O158" s="7">
        <f t="shared" si="26"/>
        <v>2.0279999999999996</v>
      </c>
      <c r="P158" s="8">
        <v>0.10903225806451609</v>
      </c>
      <c r="Q158" s="8">
        <f t="shared" si="27"/>
        <v>8.1715976331360967</v>
      </c>
      <c r="R158" s="8">
        <f t="shared" si="28"/>
        <v>0.89096774193548389</v>
      </c>
      <c r="S158" s="9">
        <f t="shared" si="29"/>
        <v>5.3868430875840324E-5</v>
      </c>
      <c r="T158" s="2" t="s">
        <v>33</v>
      </c>
      <c r="U158" s="2" t="s">
        <v>31</v>
      </c>
      <c r="V158" s="2" t="s">
        <v>6101</v>
      </c>
      <c r="W158" s="2" t="s">
        <v>16</v>
      </c>
      <c r="X158" s="2">
        <v>72</v>
      </c>
      <c r="Y158" s="2">
        <v>84</v>
      </c>
      <c r="Z158" s="2">
        <f t="shared" si="35"/>
        <v>12</v>
      </c>
    </row>
    <row r="159" spans="1:26" x14ac:dyDescent="0.25">
      <c r="A159" s="2" t="s">
        <v>1601</v>
      </c>
      <c r="B159" s="2">
        <v>202280158</v>
      </c>
      <c r="C159" s="3">
        <v>44785</v>
      </c>
      <c r="D159" s="2" t="s">
        <v>94</v>
      </c>
      <c r="E159" s="2" t="s">
        <v>21</v>
      </c>
      <c r="F159" s="2" t="s">
        <v>1602</v>
      </c>
      <c r="G159" s="10">
        <f t="shared" si="30"/>
        <v>4.5318876188852913E-5</v>
      </c>
      <c r="H159" s="7">
        <v>10</v>
      </c>
      <c r="I159" s="7">
        <v>0</v>
      </c>
      <c r="J159" s="7">
        <v>10</v>
      </c>
      <c r="K159" s="7">
        <f t="shared" si="33"/>
        <v>4</v>
      </c>
      <c r="L159" s="12">
        <f t="shared" si="31"/>
        <v>6</v>
      </c>
      <c r="M159" s="8">
        <v>1</v>
      </c>
      <c r="N159" s="8" t="e">
        <f t="shared" si="32"/>
        <v>#DIV/0!</v>
      </c>
      <c r="O159" s="7">
        <f t="shared" si="26"/>
        <v>6</v>
      </c>
      <c r="P159" s="8">
        <v>1</v>
      </c>
      <c r="Q159" s="8">
        <f t="shared" si="27"/>
        <v>0</v>
      </c>
      <c r="R159" s="8">
        <f t="shared" si="28"/>
        <v>0</v>
      </c>
      <c r="S159" s="9">
        <f t="shared" si="29"/>
        <v>1.5937405584568148E-4</v>
      </c>
      <c r="T159" s="2" t="s">
        <v>19</v>
      </c>
      <c r="U159" s="2" t="s">
        <v>22</v>
      </c>
      <c r="V159" s="2" t="s">
        <v>6101</v>
      </c>
      <c r="W159" s="2" t="s">
        <v>16</v>
      </c>
      <c r="X159" s="2">
        <v>72</v>
      </c>
      <c r="Y159" s="2">
        <v>84</v>
      </c>
      <c r="Z159" s="2">
        <f t="shared" si="35"/>
        <v>12</v>
      </c>
    </row>
    <row r="160" spans="1:26" x14ac:dyDescent="0.25">
      <c r="A160" s="2" t="s">
        <v>1603</v>
      </c>
      <c r="B160" s="2">
        <v>202280159</v>
      </c>
      <c r="C160" s="3">
        <v>44786</v>
      </c>
      <c r="D160" s="2" t="s">
        <v>102</v>
      </c>
      <c r="E160" s="2" t="s">
        <v>29</v>
      </c>
      <c r="F160" s="2" t="s">
        <v>1604</v>
      </c>
      <c r="G160" s="10">
        <f t="shared" si="30"/>
        <v>9.516963999659112E-5</v>
      </c>
      <c r="H160" s="7">
        <v>21</v>
      </c>
      <c r="I160" s="7">
        <v>17.62</v>
      </c>
      <c r="J160" s="7">
        <v>3.379999999999999</v>
      </c>
      <c r="K160" s="7">
        <f t="shared" si="33"/>
        <v>1.3519999999999996</v>
      </c>
      <c r="L160" s="12">
        <f t="shared" si="31"/>
        <v>2.0279999999999996</v>
      </c>
      <c r="M160" s="8">
        <v>0.1609523809523809</v>
      </c>
      <c r="N160" s="8">
        <f t="shared" si="32"/>
        <v>0.11509648127128261</v>
      </c>
      <c r="O160" s="7">
        <f t="shared" si="26"/>
        <v>2.0279999999999996</v>
      </c>
      <c r="P160" s="8">
        <v>0.1609523809523809</v>
      </c>
      <c r="Q160" s="8">
        <f t="shared" si="27"/>
        <v>5.2130177514792919</v>
      </c>
      <c r="R160" s="8">
        <f t="shared" si="28"/>
        <v>0.83904761904761904</v>
      </c>
      <c r="S160" s="9">
        <f t="shared" si="29"/>
        <v>5.3868430875840324E-5</v>
      </c>
      <c r="T160" s="2" t="s">
        <v>33</v>
      </c>
      <c r="U160" s="2" t="s">
        <v>31</v>
      </c>
      <c r="V160" s="2" t="s">
        <v>6101</v>
      </c>
      <c r="W160" s="2" t="s">
        <v>16</v>
      </c>
      <c r="X160" s="2">
        <v>66</v>
      </c>
      <c r="Y160" s="2">
        <v>79</v>
      </c>
      <c r="Z160" s="2">
        <f t="shared" si="35"/>
        <v>13</v>
      </c>
    </row>
    <row r="161" spans="1:26" x14ac:dyDescent="0.25">
      <c r="A161" s="2" t="s">
        <v>1605</v>
      </c>
      <c r="B161" s="2">
        <v>202280160</v>
      </c>
      <c r="C161" s="3">
        <v>44786</v>
      </c>
      <c r="D161" s="2" t="s">
        <v>102</v>
      </c>
      <c r="E161" s="2" t="s">
        <v>29</v>
      </c>
      <c r="F161" s="2" t="s">
        <v>1606</v>
      </c>
      <c r="G161" s="10">
        <f t="shared" si="30"/>
        <v>1.1329719047213228E-4</v>
      </c>
      <c r="H161" s="7">
        <v>25</v>
      </c>
      <c r="I161" s="7">
        <v>21.62</v>
      </c>
      <c r="J161" s="7">
        <v>7.379999999999999</v>
      </c>
      <c r="K161" s="7">
        <f t="shared" si="33"/>
        <v>2.952</v>
      </c>
      <c r="L161" s="12">
        <f t="shared" si="31"/>
        <v>4.427999999999999</v>
      </c>
      <c r="M161" s="8">
        <v>0.29519999999999996</v>
      </c>
      <c r="N161" s="8">
        <f t="shared" si="32"/>
        <v>0.20481036077705822</v>
      </c>
      <c r="O161" s="7">
        <f t="shared" si="26"/>
        <v>4.427999999999999</v>
      </c>
      <c r="P161" s="8">
        <v>0.29519999999999996</v>
      </c>
      <c r="Q161" s="8">
        <f t="shared" si="27"/>
        <v>2.9295392953929547</v>
      </c>
      <c r="R161" s="8">
        <f t="shared" si="28"/>
        <v>0.86480000000000001</v>
      </c>
      <c r="S161" s="9">
        <f t="shared" si="29"/>
        <v>1.1761805321411291E-4</v>
      </c>
      <c r="T161" s="2" t="s">
        <v>33</v>
      </c>
      <c r="U161" s="2" t="s">
        <v>31</v>
      </c>
      <c r="V161" s="2" t="s">
        <v>6101</v>
      </c>
      <c r="W161" s="2" t="s">
        <v>16</v>
      </c>
      <c r="X161" s="2">
        <v>66</v>
      </c>
      <c r="Y161" s="2">
        <v>79</v>
      </c>
      <c r="Z161" s="2">
        <f t="shared" ref="Z161:Z169" si="36">Y161-X161</f>
        <v>13</v>
      </c>
    </row>
    <row r="162" spans="1:26" x14ac:dyDescent="0.25">
      <c r="A162" s="2" t="s">
        <v>1607</v>
      </c>
      <c r="B162" s="2">
        <v>202280161</v>
      </c>
      <c r="C162" s="3">
        <v>44786</v>
      </c>
      <c r="D162" s="2" t="s">
        <v>13</v>
      </c>
      <c r="E162" s="2" t="s">
        <v>14</v>
      </c>
      <c r="F162" s="2" t="s">
        <v>1608</v>
      </c>
      <c r="G162" s="10">
        <f t="shared" si="30"/>
        <v>9.0637752377705825E-5</v>
      </c>
      <c r="H162" s="7">
        <v>20</v>
      </c>
      <c r="I162" s="7">
        <v>6</v>
      </c>
      <c r="J162" s="7">
        <v>14</v>
      </c>
      <c r="K162" s="7">
        <f t="shared" si="33"/>
        <v>5.6000000000000005</v>
      </c>
      <c r="L162" s="12">
        <f t="shared" si="31"/>
        <v>8.3999999999999986</v>
      </c>
      <c r="M162" s="8">
        <v>0.7</v>
      </c>
      <c r="N162" s="8">
        <f t="shared" si="32"/>
        <v>1.3999999999999997</v>
      </c>
      <c r="O162" s="7">
        <f t="shared" si="26"/>
        <v>8.3999999999999986</v>
      </c>
      <c r="P162" s="8">
        <v>0.7</v>
      </c>
      <c r="Q162" s="8">
        <f t="shared" si="27"/>
        <v>0.42857142857142855</v>
      </c>
      <c r="R162" s="8">
        <f t="shared" si="28"/>
        <v>0.3</v>
      </c>
      <c r="S162" s="9">
        <f t="shared" si="29"/>
        <v>2.2312367818395407E-4</v>
      </c>
      <c r="T162" s="2" t="s">
        <v>6151</v>
      </c>
      <c r="U162" s="2" t="s">
        <v>15</v>
      </c>
      <c r="V162" s="2" t="s">
        <v>6101</v>
      </c>
      <c r="W162" s="2" t="s">
        <v>16</v>
      </c>
      <c r="X162" s="2">
        <v>66</v>
      </c>
      <c r="Y162" s="2">
        <v>79</v>
      </c>
      <c r="Z162" s="2">
        <f t="shared" si="36"/>
        <v>13</v>
      </c>
    </row>
    <row r="163" spans="1:26" x14ac:dyDescent="0.25">
      <c r="A163" s="2" t="s">
        <v>1609</v>
      </c>
      <c r="B163" s="2">
        <v>202280162</v>
      </c>
      <c r="C163" s="3">
        <v>44786</v>
      </c>
      <c r="D163" s="2" t="s">
        <v>142</v>
      </c>
      <c r="E163" s="2" t="s">
        <v>29</v>
      </c>
      <c r="F163" s="2" t="s">
        <v>1610</v>
      </c>
      <c r="G163" s="10">
        <f t="shared" si="30"/>
        <v>6.2540049140617023E-4</v>
      </c>
      <c r="H163" s="7">
        <v>138</v>
      </c>
      <c r="I163" s="7">
        <v>119.52</v>
      </c>
      <c r="J163" s="7">
        <v>18.480000000000004</v>
      </c>
      <c r="K163" s="7">
        <f t="shared" si="33"/>
        <v>7.3920000000000021</v>
      </c>
      <c r="L163" s="12">
        <f t="shared" si="31"/>
        <v>11.088000000000001</v>
      </c>
      <c r="M163" s="8">
        <v>0.13391304347826088</v>
      </c>
      <c r="N163" s="8">
        <f t="shared" si="32"/>
        <v>9.2771084337349402E-2</v>
      </c>
      <c r="O163" s="7">
        <f t="shared" si="26"/>
        <v>11.088000000000001</v>
      </c>
      <c r="P163" s="8">
        <v>0.13391304347826088</v>
      </c>
      <c r="Q163" s="8">
        <f t="shared" si="27"/>
        <v>6.4675324675324664</v>
      </c>
      <c r="R163" s="8">
        <f t="shared" si="28"/>
        <v>0.86608695652173906</v>
      </c>
      <c r="S163" s="9">
        <f t="shared" si="29"/>
        <v>2.9452325520281942E-4</v>
      </c>
      <c r="T163" s="2" t="s">
        <v>33</v>
      </c>
      <c r="U163" s="2" t="s">
        <v>31</v>
      </c>
      <c r="V163" s="2" t="s">
        <v>6101</v>
      </c>
      <c r="W163" s="2" t="s">
        <v>16</v>
      </c>
      <c r="X163" s="2">
        <v>66</v>
      </c>
      <c r="Y163" s="2">
        <v>79</v>
      </c>
      <c r="Z163" s="2">
        <f t="shared" si="36"/>
        <v>13</v>
      </c>
    </row>
    <row r="164" spans="1:26" x14ac:dyDescent="0.25">
      <c r="A164" s="2" t="s">
        <v>1611</v>
      </c>
      <c r="B164" s="2">
        <v>202280163</v>
      </c>
      <c r="C164" s="3">
        <v>44786</v>
      </c>
      <c r="D164" s="2" t="s">
        <v>143</v>
      </c>
      <c r="E164" s="2" t="s">
        <v>14</v>
      </c>
      <c r="F164" s="2" t="s">
        <v>1612</v>
      </c>
      <c r="G164" s="10">
        <f t="shared" si="30"/>
        <v>2.7191325713311752E-4</v>
      </c>
      <c r="H164" s="7">
        <v>60</v>
      </c>
      <c r="I164" s="7">
        <v>20</v>
      </c>
      <c r="J164" s="7">
        <v>40</v>
      </c>
      <c r="K164" s="7">
        <f t="shared" si="33"/>
        <v>16</v>
      </c>
      <c r="L164" s="12">
        <f t="shared" si="31"/>
        <v>24</v>
      </c>
      <c r="M164" s="8">
        <v>0.66666666666666663</v>
      </c>
      <c r="N164" s="8">
        <f t="shared" si="32"/>
        <v>1.2</v>
      </c>
      <c r="O164" s="7">
        <f t="shared" si="26"/>
        <v>24</v>
      </c>
      <c r="P164" s="8">
        <v>0.66666666666666663</v>
      </c>
      <c r="Q164" s="8">
        <f t="shared" si="27"/>
        <v>0.5</v>
      </c>
      <c r="R164" s="8">
        <f t="shared" si="28"/>
        <v>0.33333333333333331</v>
      </c>
      <c r="S164" s="9">
        <f t="shared" si="29"/>
        <v>6.3749622338272593E-4</v>
      </c>
      <c r="T164" s="2" t="s">
        <v>25</v>
      </c>
      <c r="U164" s="2" t="s">
        <v>15</v>
      </c>
      <c r="V164" s="2" t="s">
        <v>6101</v>
      </c>
      <c r="W164" s="2" t="s">
        <v>16</v>
      </c>
      <c r="X164" s="2">
        <v>66</v>
      </c>
      <c r="Y164" s="2">
        <v>79</v>
      </c>
      <c r="Z164" s="2">
        <f t="shared" si="36"/>
        <v>13</v>
      </c>
    </row>
    <row r="165" spans="1:26" x14ac:dyDescent="0.25">
      <c r="A165" s="2" t="s">
        <v>1613</v>
      </c>
      <c r="B165" s="2">
        <v>202280164</v>
      </c>
      <c r="C165" s="3">
        <v>44786</v>
      </c>
      <c r="D165" s="2" t="s">
        <v>13</v>
      </c>
      <c r="E165" s="2" t="s">
        <v>14</v>
      </c>
      <c r="F165" s="2" t="s">
        <v>1614</v>
      </c>
      <c r="G165" s="10">
        <f t="shared" si="30"/>
        <v>3.625510095108233E-5</v>
      </c>
      <c r="H165" s="7">
        <v>8</v>
      </c>
      <c r="I165" s="7">
        <v>3</v>
      </c>
      <c r="J165" s="7">
        <v>5</v>
      </c>
      <c r="K165" s="7">
        <f t="shared" si="33"/>
        <v>2</v>
      </c>
      <c r="L165" s="12">
        <f t="shared" si="31"/>
        <v>3</v>
      </c>
      <c r="M165" s="8">
        <v>0.625</v>
      </c>
      <c r="N165" s="8">
        <f t="shared" si="32"/>
        <v>1</v>
      </c>
      <c r="O165" s="7">
        <f t="shared" si="26"/>
        <v>3</v>
      </c>
      <c r="P165" s="8">
        <v>0.625</v>
      </c>
      <c r="Q165" s="8">
        <f t="shared" si="27"/>
        <v>0.6</v>
      </c>
      <c r="R165" s="8">
        <f t="shared" si="28"/>
        <v>0.375</v>
      </c>
      <c r="S165" s="9">
        <f t="shared" si="29"/>
        <v>7.9687027922840741E-5</v>
      </c>
      <c r="T165" s="2" t="s">
        <v>6151</v>
      </c>
      <c r="U165" s="2" t="s">
        <v>15</v>
      </c>
      <c r="V165" s="2" t="s">
        <v>6101</v>
      </c>
      <c r="W165" s="2" t="s">
        <v>16</v>
      </c>
      <c r="X165" s="2">
        <v>66</v>
      </c>
      <c r="Y165" s="2">
        <v>79</v>
      </c>
      <c r="Z165" s="2">
        <f t="shared" si="36"/>
        <v>13</v>
      </c>
    </row>
    <row r="166" spans="1:26" x14ac:dyDescent="0.25">
      <c r="A166" s="2" t="s">
        <v>1615</v>
      </c>
      <c r="B166" s="2">
        <v>202280165</v>
      </c>
      <c r="C166" s="3">
        <v>44786</v>
      </c>
      <c r="D166" s="2" t="s">
        <v>144</v>
      </c>
      <c r="E166" s="2" t="s">
        <v>21</v>
      </c>
      <c r="F166" s="2" t="s">
        <v>1616</v>
      </c>
      <c r="G166" s="10">
        <f t="shared" si="30"/>
        <v>2.7191325713311752E-4</v>
      </c>
      <c r="H166" s="7">
        <v>60</v>
      </c>
      <c r="I166" s="7">
        <v>20</v>
      </c>
      <c r="J166" s="7">
        <v>40</v>
      </c>
      <c r="K166" s="7">
        <f t="shared" si="33"/>
        <v>16</v>
      </c>
      <c r="L166" s="12">
        <f t="shared" si="31"/>
        <v>24</v>
      </c>
      <c r="M166" s="8">
        <v>0.66666666666666663</v>
      </c>
      <c r="N166" s="8">
        <f t="shared" si="32"/>
        <v>1.2</v>
      </c>
      <c r="O166" s="7">
        <f t="shared" si="26"/>
        <v>24</v>
      </c>
      <c r="P166" s="8">
        <v>0.66666666666666663</v>
      </c>
      <c r="Q166" s="8">
        <f t="shared" si="27"/>
        <v>0.5</v>
      </c>
      <c r="R166" s="8">
        <f t="shared" si="28"/>
        <v>0.33333333333333331</v>
      </c>
      <c r="S166" s="9">
        <f t="shared" si="29"/>
        <v>6.3749622338272593E-4</v>
      </c>
      <c r="T166" s="2" t="s">
        <v>19</v>
      </c>
      <c r="U166" s="2" t="s">
        <v>22</v>
      </c>
      <c r="V166" s="2" t="s">
        <v>6101</v>
      </c>
      <c r="W166" s="2" t="s">
        <v>16</v>
      </c>
      <c r="X166" s="2">
        <v>66</v>
      </c>
      <c r="Y166" s="2">
        <v>79</v>
      </c>
      <c r="Z166" s="2">
        <f t="shared" si="36"/>
        <v>13</v>
      </c>
    </row>
    <row r="167" spans="1:26" x14ac:dyDescent="0.25">
      <c r="A167" s="2" t="s">
        <v>1617</v>
      </c>
      <c r="B167" s="2">
        <v>202280166</v>
      </c>
      <c r="C167" s="3">
        <v>44786</v>
      </c>
      <c r="D167" s="2" t="s">
        <v>76</v>
      </c>
      <c r="E167" s="2" t="s">
        <v>29</v>
      </c>
      <c r="F167" s="2" t="s">
        <v>1618</v>
      </c>
      <c r="G167" s="10">
        <f t="shared" si="30"/>
        <v>1.586160666609852E-4</v>
      </c>
      <c r="H167" s="7">
        <v>35</v>
      </c>
      <c r="I167" s="7">
        <v>31.62</v>
      </c>
      <c r="J167" s="7">
        <v>3.379999999999999</v>
      </c>
      <c r="K167" s="7">
        <f t="shared" si="33"/>
        <v>1.3519999999999996</v>
      </c>
      <c r="L167" s="12">
        <f t="shared" si="31"/>
        <v>2.0279999999999996</v>
      </c>
      <c r="M167" s="8">
        <v>9.6571428571428544E-2</v>
      </c>
      <c r="N167" s="8">
        <f t="shared" si="32"/>
        <v>6.4136622390891823E-2</v>
      </c>
      <c r="O167" s="7">
        <f t="shared" si="26"/>
        <v>2.0279999999999996</v>
      </c>
      <c r="P167" s="8">
        <v>9.6571428571428544E-2</v>
      </c>
      <c r="Q167" s="8">
        <f t="shared" si="27"/>
        <v>9.3550295857988193</v>
      </c>
      <c r="R167" s="8">
        <f t="shared" si="28"/>
        <v>0.90342857142857147</v>
      </c>
      <c r="S167" s="9">
        <f t="shared" si="29"/>
        <v>5.3868430875840324E-5</v>
      </c>
      <c r="T167" s="2" t="s">
        <v>33</v>
      </c>
      <c r="U167" s="2" t="s">
        <v>31</v>
      </c>
      <c r="V167" s="2" t="s">
        <v>6101</v>
      </c>
      <c r="W167" s="2" t="s">
        <v>16</v>
      </c>
      <c r="X167" s="2">
        <v>66</v>
      </c>
      <c r="Y167" s="2">
        <v>79</v>
      </c>
      <c r="Z167" s="2">
        <f t="shared" si="36"/>
        <v>13</v>
      </c>
    </row>
    <row r="168" spans="1:26" x14ac:dyDescent="0.25">
      <c r="A168" s="2" t="s">
        <v>1619</v>
      </c>
      <c r="B168" s="2">
        <v>202280167</v>
      </c>
      <c r="C168" s="3">
        <v>44786</v>
      </c>
      <c r="D168" s="2" t="s">
        <v>145</v>
      </c>
      <c r="E168" s="2" t="s">
        <v>24</v>
      </c>
      <c r="F168" s="2" t="s">
        <v>1620</v>
      </c>
      <c r="G168" s="10">
        <f t="shared" si="30"/>
        <v>4.5318876188852913E-5</v>
      </c>
      <c r="H168" s="7">
        <v>10</v>
      </c>
      <c r="I168" s="7">
        <v>0</v>
      </c>
      <c r="J168" s="7">
        <v>10</v>
      </c>
      <c r="K168" s="7">
        <f t="shared" si="33"/>
        <v>4</v>
      </c>
      <c r="L168" s="12">
        <f t="shared" si="31"/>
        <v>6</v>
      </c>
      <c r="M168" s="8">
        <v>1</v>
      </c>
      <c r="N168" s="8" t="e">
        <f t="shared" si="32"/>
        <v>#DIV/0!</v>
      </c>
      <c r="O168" s="7">
        <f t="shared" si="26"/>
        <v>6</v>
      </c>
      <c r="P168" s="8">
        <v>1</v>
      </c>
      <c r="Q168" s="8">
        <f t="shared" si="27"/>
        <v>0</v>
      </c>
      <c r="R168" s="8">
        <f t="shared" si="28"/>
        <v>0</v>
      </c>
      <c r="S168" s="9">
        <f t="shared" si="29"/>
        <v>1.5937405584568148E-4</v>
      </c>
      <c r="T168" s="2" t="s">
        <v>6150</v>
      </c>
      <c r="U168" s="2" t="s">
        <v>26</v>
      </c>
      <c r="V168" s="2" t="s">
        <v>6101</v>
      </c>
      <c r="W168" s="2" t="s">
        <v>16</v>
      </c>
      <c r="X168" s="2">
        <v>66</v>
      </c>
      <c r="Y168" s="2">
        <v>79</v>
      </c>
      <c r="Z168" s="2">
        <f t="shared" si="36"/>
        <v>13</v>
      </c>
    </row>
    <row r="169" spans="1:26" x14ac:dyDescent="0.25">
      <c r="A169" s="2" t="s">
        <v>1621</v>
      </c>
      <c r="B169" s="2">
        <v>202280168</v>
      </c>
      <c r="C169" s="3">
        <v>44787</v>
      </c>
      <c r="D169" s="2" t="s">
        <v>146</v>
      </c>
      <c r="E169" s="2" t="s">
        <v>29</v>
      </c>
      <c r="F169" s="2" t="s">
        <v>1622</v>
      </c>
      <c r="G169" s="10">
        <f t="shared" si="30"/>
        <v>4.1693366093744684E-4</v>
      </c>
      <c r="H169" s="7">
        <v>92</v>
      </c>
      <c r="I169" s="7">
        <v>18.22</v>
      </c>
      <c r="J169" s="7">
        <v>73.78</v>
      </c>
      <c r="K169" s="7">
        <f t="shared" si="33"/>
        <v>29.512</v>
      </c>
      <c r="L169" s="12">
        <f t="shared" si="31"/>
        <v>44.268000000000001</v>
      </c>
      <c r="M169" s="8">
        <v>0.80195652173913046</v>
      </c>
      <c r="N169" s="8">
        <f t="shared" si="32"/>
        <v>2.429637760702525</v>
      </c>
      <c r="O169" s="7">
        <f t="shared" si="26"/>
        <v>44.268000000000001</v>
      </c>
      <c r="P169" s="8">
        <v>0.80195652173913046</v>
      </c>
      <c r="Q169" s="8">
        <f t="shared" si="27"/>
        <v>0.24695039306044997</v>
      </c>
      <c r="R169" s="8">
        <f t="shared" si="28"/>
        <v>0.19804347826086954</v>
      </c>
      <c r="S169" s="9">
        <f t="shared" si="29"/>
        <v>1.175861784029438E-3</v>
      </c>
      <c r="T169" s="2" t="s">
        <v>147</v>
      </c>
      <c r="U169" s="2" t="s">
        <v>31</v>
      </c>
      <c r="V169" s="2" t="s">
        <v>6101</v>
      </c>
      <c r="W169" s="2" t="s">
        <v>16</v>
      </c>
      <c r="X169" s="2">
        <v>66</v>
      </c>
      <c r="Y169" s="2">
        <v>81</v>
      </c>
      <c r="Z169" s="2">
        <f t="shared" si="36"/>
        <v>15</v>
      </c>
    </row>
    <row r="170" spans="1:26" x14ac:dyDescent="0.25">
      <c r="A170" s="2" t="s">
        <v>1623</v>
      </c>
      <c r="B170" s="2">
        <v>202280169</v>
      </c>
      <c r="C170" s="3">
        <v>44787</v>
      </c>
      <c r="D170" s="2" t="s">
        <v>148</v>
      </c>
      <c r="E170" s="2" t="s">
        <v>29</v>
      </c>
      <c r="F170" s="2" t="s">
        <v>1624</v>
      </c>
      <c r="G170" s="10">
        <f t="shared" si="30"/>
        <v>2.0393494284983812E-4</v>
      </c>
      <c r="H170" s="7">
        <v>45</v>
      </c>
      <c r="I170" s="7">
        <v>21.75</v>
      </c>
      <c r="J170" s="7">
        <v>23.25</v>
      </c>
      <c r="K170" s="7">
        <f t="shared" si="33"/>
        <v>9.3000000000000007</v>
      </c>
      <c r="L170" s="12">
        <f t="shared" si="31"/>
        <v>13.95</v>
      </c>
      <c r="M170" s="8">
        <v>0.51666666666666672</v>
      </c>
      <c r="N170" s="8">
        <f t="shared" si="32"/>
        <v>0.64137931034482754</v>
      </c>
      <c r="O170" s="7">
        <f t="shared" si="26"/>
        <v>13.95</v>
      </c>
      <c r="P170" s="8">
        <v>0.51666666666666672</v>
      </c>
      <c r="Q170" s="8">
        <f t="shared" si="27"/>
        <v>0.93548387096774188</v>
      </c>
      <c r="R170" s="8">
        <f t="shared" si="28"/>
        <v>0.48333333333333334</v>
      </c>
      <c r="S170" s="9">
        <f t="shared" si="29"/>
        <v>3.7054467984120942E-4</v>
      </c>
      <c r="T170" s="2" t="s">
        <v>147</v>
      </c>
      <c r="U170" s="2" t="s">
        <v>31</v>
      </c>
      <c r="V170" s="2" t="s">
        <v>6101</v>
      </c>
      <c r="W170" s="2" t="s">
        <v>16</v>
      </c>
      <c r="X170" s="2">
        <v>66</v>
      </c>
      <c r="Y170" s="2">
        <v>81</v>
      </c>
      <c r="Z170" s="2">
        <f t="shared" ref="Z170:Z182" si="37">Y170-X170</f>
        <v>15</v>
      </c>
    </row>
    <row r="171" spans="1:26" x14ac:dyDescent="0.25">
      <c r="A171" s="2" t="s">
        <v>1625</v>
      </c>
      <c r="B171" s="2">
        <v>202280170</v>
      </c>
      <c r="C171" s="3">
        <v>44787</v>
      </c>
      <c r="D171" s="2" t="s">
        <v>87</v>
      </c>
      <c r="E171" s="2" t="s">
        <v>29</v>
      </c>
      <c r="F171" s="2" t="s">
        <v>1626</v>
      </c>
      <c r="G171" s="10">
        <f t="shared" si="30"/>
        <v>2.4925381903869104E-4</v>
      </c>
      <c r="H171" s="7">
        <v>55</v>
      </c>
      <c r="I171" s="7">
        <v>46.25</v>
      </c>
      <c r="J171" s="7">
        <v>8.75</v>
      </c>
      <c r="K171" s="7">
        <f t="shared" si="33"/>
        <v>3.5</v>
      </c>
      <c r="L171" s="12">
        <f t="shared" si="31"/>
        <v>5.25</v>
      </c>
      <c r="M171" s="8">
        <v>0.15909090909090909</v>
      </c>
      <c r="N171" s="8">
        <f t="shared" si="32"/>
        <v>0.11351351351351352</v>
      </c>
      <c r="O171" s="7">
        <f t="shared" si="26"/>
        <v>5.25</v>
      </c>
      <c r="P171" s="8">
        <v>0.15909090909090909</v>
      </c>
      <c r="Q171" s="8">
        <f t="shared" si="27"/>
        <v>5.2857142857142856</v>
      </c>
      <c r="R171" s="8">
        <f t="shared" si="28"/>
        <v>0.84090909090909094</v>
      </c>
      <c r="S171" s="9">
        <f t="shared" si="29"/>
        <v>1.394522988649713E-4</v>
      </c>
      <c r="T171" s="2" t="s">
        <v>30</v>
      </c>
      <c r="U171" s="2" t="s">
        <v>31</v>
      </c>
      <c r="V171" s="2" t="s">
        <v>6101</v>
      </c>
      <c r="W171" s="2" t="s">
        <v>16</v>
      </c>
      <c r="X171" s="2">
        <v>66</v>
      </c>
      <c r="Y171" s="2">
        <v>81</v>
      </c>
      <c r="Z171" s="2">
        <f t="shared" si="37"/>
        <v>15</v>
      </c>
    </row>
    <row r="172" spans="1:26" x14ac:dyDescent="0.25">
      <c r="A172" s="2" t="s">
        <v>1627</v>
      </c>
      <c r="B172" s="2">
        <v>202280171</v>
      </c>
      <c r="C172" s="3">
        <v>44787</v>
      </c>
      <c r="D172" s="2" t="s">
        <v>149</v>
      </c>
      <c r="E172" s="2" t="s">
        <v>43</v>
      </c>
      <c r="F172" s="2" t="s">
        <v>1628</v>
      </c>
      <c r="G172" s="10">
        <f t="shared" si="30"/>
        <v>4.373271552224306E-3</v>
      </c>
      <c r="H172" s="7">
        <v>965</v>
      </c>
      <c r="I172" s="7">
        <v>904</v>
      </c>
      <c r="J172" s="7">
        <v>61</v>
      </c>
      <c r="K172" s="7">
        <f t="shared" si="33"/>
        <v>24.400000000000002</v>
      </c>
      <c r="L172" s="12">
        <f t="shared" si="31"/>
        <v>36.599999999999994</v>
      </c>
      <c r="M172" s="8">
        <v>6.3212435233160627E-2</v>
      </c>
      <c r="N172" s="8">
        <f t="shared" si="32"/>
        <v>4.0486725663716805E-2</v>
      </c>
      <c r="O172" s="7">
        <f t="shared" si="26"/>
        <v>36.599999999999994</v>
      </c>
      <c r="P172" s="8">
        <v>6.3212435233160627E-2</v>
      </c>
      <c r="Q172" s="8">
        <f t="shared" si="27"/>
        <v>14.819672131147541</v>
      </c>
      <c r="R172" s="8">
        <f t="shared" si="28"/>
        <v>0.93678756476683933</v>
      </c>
      <c r="S172" s="9">
        <f t="shared" si="29"/>
        <v>9.7218174065865704E-4</v>
      </c>
      <c r="T172" s="2" t="s">
        <v>19</v>
      </c>
      <c r="U172" s="2" t="s">
        <v>44</v>
      </c>
      <c r="V172" s="2" t="s">
        <v>6101</v>
      </c>
      <c r="W172" s="2" t="s">
        <v>16</v>
      </c>
      <c r="X172" s="2">
        <v>66</v>
      </c>
      <c r="Y172" s="2">
        <v>81</v>
      </c>
      <c r="Z172" s="2">
        <f t="shared" si="37"/>
        <v>15</v>
      </c>
    </row>
    <row r="173" spans="1:26" x14ac:dyDescent="0.25">
      <c r="A173" s="2" t="s">
        <v>1629</v>
      </c>
      <c r="B173" s="2">
        <v>202280172</v>
      </c>
      <c r="C173" s="3">
        <v>44787</v>
      </c>
      <c r="D173" s="2" t="s">
        <v>51</v>
      </c>
      <c r="E173" s="2" t="s">
        <v>29</v>
      </c>
      <c r="F173" s="2" t="s">
        <v>1630</v>
      </c>
      <c r="G173" s="10">
        <f t="shared" si="30"/>
        <v>5.5289028950400551E-4</v>
      </c>
      <c r="H173" s="7">
        <v>122</v>
      </c>
      <c r="I173" s="7">
        <v>90.52</v>
      </c>
      <c r="J173" s="7">
        <v>31.480000000000004</v>
      </c>
      <c r="K173" s="7">
        <f t="shared" si="33"/>
        <v>12.592000000000002</v>
      </c>
      <c r="L173" s="12">
        <f t="shared" si="31"/>
        <v>18.888000000000002</v>
      </c>
      <c r="M173" s="8">
        <v>0.25803278688524595</v>
      </c>
      <c r="N173" s="8">
        <f t="shared" si="32"/>
        <v>0.20866106937693329</v>
      </c>
      <c r="O173" s="7">
        <f t="shared" si="26"/>
        <v>18.888000000000002</v>
      </c>
      <c r="P173" s="8">
        <v>0.25803278688524595</v>
      </c>
      <c r="Q173" s="8">
        <f t="shared" si="27"/>
        <v>2.8754764930114352</v>
      </c>
      <c r="R173" s="8">
        <f t="shared" si="28"/>
        <v>0.74196721311475411</v>
      </c>
      <c r="S173" s="9">
        <f t="shared" si="29"/>
        <v>5.017095278022054E-4</v>
      </c>
      <c r="T173" s="2" t="s">
        <v>33</v>
      </c>
      <c r="U173" s="2" t="s">
        <v>31</v>
      </c>
      <c r="V173" s="2" t="s">
        <v>6101</v>
      </c>
      <c r="W173" s="2" t="s">
        <v>16</v>
      </c>
      <c r="X173" s="2">
        <v>66</v>
      </c>
      <c r="Y173" s="2">
        <v>81</v>
      </c>
      <c r="Z173" s="2">
        <f t="shared" si="37"/>
        <v>15</v>
      </c>
    </row>
    <row r="174" spans="1:26" x14ac:dyDescent="0.25">
      <c r="A174" s="2" t="s">
        <v>1631</v>
      </c>
      <c r="B174" s="2">
        <v>202280173</v>
      </c>
      <c r="C174" s="3">
        <v>44787</v>
      </c>
      <c r="D174" s="2" t="s">
        <v>67</v>
      </c>
      <c r="E174" s="2" t="s">
        <v>29</v>
      </c>
      <c r="F174" s="2" t="s">
        <v>1632</v>
      </c>
      <c r="G174" s="10">
        <f t="shared" si="30"/>
        <v>4.894438628396115E-4</v>
      </c>
      <c r="H174" s="7">
        <v>108</v>
      </c>
      <c r="I174" s="7">
        <v>95</v>
      </c>
      <c r="J174" s="7">
        <v>13</v>
      </c>
      <c r="K174" s="7">
        <f t="shared" si="33"/>
        <v>5.2</v>
      </c>
      <c r="L174" s="12">
        <f t="shared" si="31"/>
        <v>7.8</v>
      </c>
      <c r="M174" s="8">
        <v>0.12037037037037036</v>
      </c>
      <c r="N174" s="8">
        <f t="shared" si="32"/>
        <v>8.2105263157894737E-2</v>
      </c>
      <c r="O174" s="7">
        <f t="shared" si="26"/>
        <v>7.8</v>
      </c>
      <c r="P174" s="8">
        <v>0.12037037037037036</v>
      </c>
      <c r="Q174" s="8">
        <f t="shared" si="27"/>
        <v>7.3076923076923075</v>
      </c>
      <c r="R174" s="8">
        <f t="shared" si="28"/>
        <v>0.87962962962962965</v>
      </c>
      <c r="S174" s="9">
        <f t="shared" si="29"/>
        <v>2.0718627259938593E-4</v>
      </c>
      <c r="T174" s="2" t="s">
        <v>56</v>
      </c>
      <c r="U174" s="2" t="s">
        <v>31</v>
      </c>
      <c r="V174" s="2" t="s">
        <v>6101</v>
      </c>
      <c r="W174" s="2" t="s">
        <v>16</v>
      </c>
      <c r="X174" s="2">
        <v>66</v>
      </c>
      <c r="Y174" s="2">
        <v>81</v>
      </c>
      <c r="Z174" s="2">
        <f t="shared" si="37"/>
        <v>15</v>
      </c>
    </row>
    <row r="175" spans="1:26" x14ac:dyDescent="0.25">
      <c r="A175" s="2" t="s">
        <v>1633</v>
      </c>
      <c r="B175" s="2">
        <v>202280174</v>
      </c>
      <c r="C175" s="3">
        <v>44787</v>
      </c>
      <c r="D175" s="2" t="s">
        <v>150</v>
      </c>
      <c r="E175" s="2" t="s">
        <v>29</v>
      </c>
      <c r="F175" s="2" t="s">
        <v>1634</v>
      </c>
      <c r="G175" s="10">
        <f t="shared" si="30"/>
        <v>9.516963999659112E-5</v>
      </c>
      <c r="H175" s="7">
        <v>21</v>
      </c>
      <c r="I175" s="7">
        <v>19</v>
      </c>
      <c r="J175" s="7">
        <v>2</v>
      </c>
      <c r="K175" s="7">
        <f t="shared" si="33"/>
        <v>0.8</v>
      </c>
      <c r="L175" s="12">
        <f t="shared" si="31"/>
        <v>1.2</v>
      </c>
      <c r="M175" s="8">
        <v>9.5238095238095233E-2</v>
      </c>
      <c r="N175" s="8">
        <f t="shared" si="32"/>
        <v>6.3157894736842107E-2</v>
      </c>
      <c r="O175" s="7">
        <f t="shared" si="26"/>
        <v>1.2</v>
      </c>
      <c r="P175" s="8">
        <v>9.5238095238095233E-2</v>
      </c>
      <c r="Q175" s="8">
        <f t="shared" si="27"/>
        <v>9.5</v>
      </c>
      <c r="R175" s="8">
        <f t="shared" si="28"/>
        <v>0.90476190476190477</v>
      </c>
      <c r="S175" s="9">
        <f t="shared" si="29"/>
        <v>3.1874811169136296E-5</v>
      </c>
      <c r="T175" s="2" t="s">
        <v>30</v>
      </c>
      <c r="U175" s="2" t="s">
        <v>31</v>
      </c>
      <c r="V175" s="2" t="s">
        <v>6101</v>
      </c>
      <c r="W175" s="2" t="s">
        <v>16</v>
      </c>
      <c r="X175" s="2">
        <v>66</v>
      </c>
      <c r="Y175" s="2">
        <v>81</v>
      </c>
      <c r="Z175" s="2">
        <f t="shared" si="37"/>
        <v>15</v>
      </c>
    </row>
    <row r="176" spans="1:26" x14ac:dyDescent="0.25">
      <c r="A176" s="2" t="s">
        <v>1635</v>
      </c>
      <c r="B176" s="2">
        <v>202280175</v>
      </c>
      <c r="C176" s="3">
        <v>44787</v>
      </c>
      <c r="D176" s="2" t="s">
        <v>143</v>
      </c>
      <c r="E176" s="2" t="s">
        <v>24</v>
      </c>
      <c r="F176" s="2" t="s">
        <v>1636</v>
      </c>
      <c r="G176" s="10">
        <f t="shared" si="30"/>
        <v>1.8127550475541165E-4</v>
      </c>
      <c r="H176" s="7">
        <v>40</v>
      </c>
      <c r="I176" s="7">
        <v>20</v>
      </c>
      <c r="J176" s="7">
        <v>20</v>
      </c>
      <c r="K176" s="7">
        <f t="shared" si="33"/>
        <v>8</v>
      </c>
      <c r="L176" s="12">
        <f t="shared" si="31"/>
        <v>12</v>
      </c>
      <c r="M176" s="8">
        <v>0.5</v>
      </c>
      <c r="N176" s="8">
        <f t="shared" si="32"/>
        <v>0.6</v>
      </c>
      <c r="O176" s="7">
        <f t="shared" si="26"/>
        <v>12</v>
      </c>
      <c r="P176" s="8">
        <v>0.5</v>
      </c>
      <c r="Q176" s="8">
        <f t="shared" si="27"/>
        <v>1</v>
      </c>
      <c r="R176" s="8">
        <f t="shared" si="28"/>
        <v>0.5</v>
      </c>
      <c r="S176" s="9">
        <f t="shared" si="29"/>
        <v>3.1874811169136296E-4</v>
      </c>
      <c r="T176" s="2" t="s">
        <v>25</v>
      </c>
      <c r="U176" s="2" t="s">
        <v>26</v>
      </c>
      <c r="V176" s="2" t="s">
        <v>6101</v>
      </c>
      <c r="W176" s="2" t="s">
        <v>37</v>
      </c>
      <c r="X176" s="2">
        <v>66</v>
      </c>
      <c r="Y176" s="2">
        <v>81</v>
      </c>
      <c r="Z176" s="2">
        <f t="shared" si="37"/>
        <v>15</v>
      </c>
    </row>
    <row r="177" spans="1:26" x14ac:dyDescent="0.25">
      <c r="A177" s="2" t="s">
        <v>1637</v>
      </c>
      <c r="B177" s="2">
        <v>202280176</v>
      </c>
      <c r="C177" s="3">
        <v>44787</v>
      </c>
      <c r="D177" s="2" t="s">
        <v>13</v>
      </c>
      <c r="E177" s="2" t="s">
        <v>14</v>
      </c>
      <c r="F177" s="2" t="s">
        <v>1638</v>
      </c>
      <c r="G177" s="10">
        <f t="shared" si="30"/>
        <v>2.2659438094426456E-5</v>
      </c>
      <c r="H177" s="7">
        <v>5</v>
      </c>
      <c r="I177" s="7">
        <v>2</v>
      </c>
      <c r="J177" s="7">
        <v>3</v>
      </c>
      <c r="K177" s="7">
        <f t="shared" si="33"/>
        <v>1.2000000000000002</v>
      </c>
      <c r="L177" s="12">
        <f t="shared" si="31"/>
        <v>1.7999999999999998</v>
      </c>
      <c r="M177" s="8">
        <v>0.6</v>
      </c>
      <c r="N177" s="8">
        <f t="shared" si="32"/>
        <v>0.89999999999999991</v>
      </c>
      <c r="O177" s="7">
        <f t="shared" si="26"/>
        <v>1.7999999999999998</v>
      </c>
      <c r="P177" s="8">
        <v>0.6</v>
      </c>
      <c r="Q177" s="8">
        <f t="shared" si="27"/>
        <v>0.66666666666666663</v>
      </c>
      <c r="R177" s="8">
        <f t="shared" si="28"/>
        <v>0.4</v>
      </c>
      <c r="S177" s="9">
        <f t="shared" si="29"/>
        <v>4.7812216753704445E-5</v>
      </c>
      <c r="T177" s="2" t="s">
        <v>6151</v>
      </c>
      <c r="U177" s="2" t="s">
        <v>15</v>
      </c>
      <c r="V177" s="2" t="s">
        <v>6101</v>
      </c>
      <c r="W177" s="2" t="s">
        <v>37</v>
      </c>
      <c r="X177" s="2">
        <v>66</v>
      </c>
      <c r="Y177" s="2">
        <v>81</v>
      </c>
      <c r="Z177" s="2">
        <f t="shared" si="37"/>
        <v>15</v>
      </c>
    </row>
    <row r="178" spans="1:26" x14ac:dyDescent="0.25">
      <c r="A178" s="2" t="s">
        <v>1639</v>
      </c>
      <c r="B178" s="2">
        <v>202280177</v>
      </c>
      <c r="C178" s="3">
        <v>44787</v>
      </c>
      <c r="D178" s="2" t="s">
        <v>108</v>
      </c>
      <c r="E178" s="2" t="s">
        <v>29</v>
      </c>
      <c r="F178" s="2" t="s">
        <v>1640</v>
      </c>
      <c r="G178" s="10">
        <f t="shared" si="30"/>
        <v>2.3112626856314986E-4</v>
      </c>
      <c r="H178" s="7">
        <v>51</v>
      </c>
      <c r="I178" s="7">
        <v>44.519999999999996</v>
      </c>
      <c r="J178" s="7">
        <v>6.4799999999999969</v>
      </c>
      <c r="K178" s="7">
        <f t="shared" si="33"/>
        <v>2.5919999999999987</v>
      </c>
      <c r="L178" s="12">
        <f t="shared" si="31"/>
        <v>3.8879999999999981</v>
      </c>
      <c r="M178" s="8">
        <v>0.1270588235294117</v>
      </c>
      <c r="N178" s="8">
        <f t="shared" si="32"/>
        <v>8.7331536388140132E-2</v>
      </c>
      <c r="O178" s="7">
        <f t="shared" si="26"/>
        <v>3.8879999999999981</v>
      </c>
      <c r="P178" s="8">
        <v>0.1270588235294117</v>
      </c>
      <c r="Q178" s="8">
        <f t="shared" si="27"/>
        <v>6.8703703703703729</v>
      </c>
      <c r="R178" s="8">
        <f t="shared" si="28"/>
        <v>0.87294117647058811</v>
      </c>
      <c r="S178" s="9">
        <f t="shared" si="29"/>
        <v>1.0327438818800155E-4</v>
      </c>
      <c r="T178" s="2" t="s">
        <v>33</v>
      </c>
      <c r="U178" s="2" t="s">
        <v>31</v>
      </c>
      <c r="V178" s="2" t="s">
        <v>6101</v>
      </c>
      <c r="W178" s="2" t="s">
        <v>37</v>
      </c>
      <c r="X178" s="2">
        <v>66</v>
      </c>
      <c r="Y178" s="2">
        <v>81</v>
      </c>
      <c r="Z178" s="2">
        <f t="shared" si="37"/>
        <v>15</v>
      </c>
    </row>
    <row r="179" spans="1:26" x14ac:dyDescent="0.25">
      <c r="A179" s="2" t="s">
        <v>1641</v>
      </c>
      <c r="B179" s="2">
        <v>202280178</v>
      </c>
      <c r="C179" s="3">
        <v>44787</v>
      </c>
      <c r="D179" s="2" t="s">
        <v>151</v>
      </c>
      <c r="E179" s="2" t="s">
        <v>29</v>
      </c>
      <c r="F179" s="2" t="s">
        <v>1642</v>
      </c>
      <c r="G179" s="10">
        <f t="shared" si="30"/>
        <v>1.631479542798705E-4</v>
      </c>
      <c r="H179" s="7">
        <v>36</v>
      </c>
      <c r="I179" s="7">
        <v>28.2</v>
      </c>
      <c r="J179" s="7">
        <v>7.8000000000000007</v>
      </c>
      <c r="K179" s="7">
        <f t="shared" si="33"/>
        <v>3.1200000000000006</v>
      </c>
      <c r="L179" s="12">
        <f t="shared" si="31"/>
        <v>4.68</v>
      </c>
      <c r="M179" s="8">
        <v>0.21666666666666667</v>
      </c>
      <c r="N179" s="8">
        <f t="shared" si="32"/>
        <v>0.16595744680851063</v>
      </c>
      <c r="O179" s="7">
        <f t="shared" si="26"/>
        <v>4.68</v>
      </c>
      <c r="P179" s="8">
        <v>0.21666666666666667</v>
      </c>
      <c r="Q179" s="8">
        <f t="shared" si="27"/>
        <v>3.615384615384615</v>
      </c>
      <c r="R179" s="8">
        <f t="shared" si="28"/>
        <v>0.78333333333333333</v>
      </c>
      <c r="S179" s="9">
        <f t="shared" si="29"/>
        <v>1.2431176355963156E-4</v>
      </c>
      <c r="T179" s="2" t="s">
        <v>33</v>
      </c>
      <c r="U179" s="2" t="s">
        <v>31</v>
      </c>
      <c r="V179" s="2" t="s">
        <v>6101</v>
      </c>
      <c r="W179" s="2" t="s">
        <v>16</v>
      </c>
      <c r="X179" s="2">
        <v>66</v>
      </c>
      <c r="Y179" s="2">
        <v>81</v>
      </c>
      <c r="Z179" s="2">
        <f t="shared" si="37"/>
        <v>15</v>
      </c>
    </row>
    <row r="180" spans="1:26" x14ac:dyDescent="0.25">
      <c r="A180" s="2" t="s">
        <v>1643</v>
      </c>
      <c r="B180" s="2">
        <v>202280179</v>
      </c>
      <c r="C180" s="3">
        <v>44787</v>
      </c>
      <c r="D180" s="2" t="s">
        <v>152</v>
      </c>
      <c r="E180" s="2" t="s">
        <v>29</v>
      </c>
      <c r="F180" s="2" t="s">
        <v>1644</v>
      </c>
      <c r="G180" s="10">
        <f t="shared" si="30"/>
        <v>9.0637752377705828E-4</v>
      </c>
      <c r="H180" s="7">
        <v>200</v>
      </c>
      <c r="I180" s="7">
        <v>75</v>
      </c>
      <c r="J180" s="7">
        <v>125</v>
      </c>
      <c r="K180" s="7">
        <f t="shared" si="33"/>
        <v>50</v>
      </c>
      <c r="L180" s="12">
        <f t="shared" si="31"/>
        <v>75</v>
      </c>
      <c r="M180" s="8">
        <v>0.625</v>
      </c>
      <c r="N180" s="8">
        <f t="shared" si="32"/>
        <v>1</v>
      </c>
      <c r="O180" s="7">
        <f t="shared" si="26"/>
        <v>75</v>
      </c>
      <c r="P180" s="8">
        <v>0.625</v>
      </c>
      <c r="Q180" s="8">
        <f t="shared" si="27"/>
        <v>0.6</v>
      </c>
      <c r="R180" s="8">
        <f t="shared" si="28"/>
        <v>0.375</v>
      </c>
      <c r="S180" s="9">
        <f t="shared" si="29"/>
        <v>1.9921756980710186E-3</v>
      </c>
      <c r="T180" s="2" t="s">
        <v>33</v>
      </c>
      <c r="U180" s="2" t="s">
        <v>31</v>
      </c>
      <c r="V180" s="2" t="s">
        <v>6101</v>
      </c>
      <c r="W180" s="2" t="s">
        <v>16</v>
      </c>
      <c r="X180" s="2">
        <v>66</v>
      </c>
      <c r="Y180" s="2">
        <v>81</v>
      </c>
      <c r="Z180" s="2">
        <f t="shared" si="37"/>
        <v>15</v>
      </c>
    </row>
    <row r="181" spans="1:26" x14ac:dyDescent="0.25">
      <c r="A181" s="2" t="s">
        <v>1645</v>
      </c>
      <c r="B181" s="2">
        <v>202280180</v>
      </c>
      <c r="C181" s="3">
        <v>44787</v>
      </c>
      <c r="D181" s="2" t="s">
        <v>153</v>
      </c>
      <c r="E181" s="2" t="s">
        <v>24</v>
      </c>
      <c r="F181" s="2" t="s">
        <v>1646</v>
      </c>
      <c r="G181" s="10">
        <f t="shared" si="30"/>
        <v>6.1180482854951434E-4</v>
      </c>
      <c r="H181" s="7">
        <v>135</v>
      </c>
      <c r="I181" s="7">
        <v>45</v>
      </c>
      <c r="J181" s="7">
        <v>90</v>
      </c>
      <c r="K181" s="7">
        <f t="shared" si="33"/>
        <v>36</v>
      </c>
      <c r="L181" s="12">
        <f t="shared" si="31"/>
        <v>54</v>
      </c>
      <c r="M181" s="8">
        <v>0.66666666666666663</v>
      </c>
      <c r="N181" s="8">
        <f t="shared" si="32"/>
        <v>1.2</v>
      </c>
      <c r="O181" s="7">
        <f t="shared" si="26"/>
        <v>54</v>
      </c>
      <c r="P181" s="8">
        <v>0.66666666666666663</v>
      </c>
      <c r="Q181" s="8">
        <f t="shared" si="27"/>
        <v>0.5</v>
      </c>
      <c r="R181" s="8">
        <f t="shared" si="28"/>
        <v>0.33333333333333331</v>
      </c>
      <c r="S181" s="9">
        <f t="shared" si="29"/>
        <v>1.4343665026111333E-3</v>
      </c>
      <c r="T181" s="2" t="s">
        <v>25</v>
      </c>
      <c r="U181" s="2" t="s">
        <v>26</v>
      </c>
      <c r="V181" s="2" t="s">
        <v>6101</v>
      </c>
      <c r="W181" s="2" t="s">
        <v>37</v>
      </c>
      <c r="X181" s="2">
        <v>66</v>
      </c>
      <c r="Y181" s="2">
        <v>81</v>
      </c>
      <c r="Z181" s="2">
        <f t="shared" si="37"/>
        <v>15</v>
      </c>
    </row>
    <row r="182" spans="1:26" x14ac:dyDescent="0.25">
      <c r="A182" s="2" t="s">
        <v>1647</v>
      </c>
      <c r="B182" s="2">
        <v>202280181</v>
      </c>
      <c r="C182" s="3">
        <v>44788</v>
      </c>
      <c r="D182" s="2" t="s">
        <v>154</v>
      </c>
      <c r="E182" s="2" t="s">
        <v>14</v>
      </c>
      <c r="F182" s="2" t="s">
        <v>1648</v>
      </c>
      <c r="G182" s="10">
        <f t="shared" si="30"/>
        <v>4.5318876188852913E-5</v>
      </c>
      <c r="H182" s="7">
        <v>10</v>
      </c>
      <c r="I182" s="7">
        <v>3</v>
      </c>
      <c r="J182" s="7">
        <v>7</v>
      </c>
      <c r="K182" s="7">
        <f t="shared" si="33"/>
        <v>2.8000000000000003</v>
      </c>
      <c r="L182" s="12">
        <f t="shared" si="31"/>
        <v>4.1999999999999993</v>
      </c>
      <c r="M182" s="8">
        <v>0.7</v>
      </c>
      <c r="N182" s="8">
        <f t="shared" si="32"/>
        <v>1.3999999999999997</v>
      </c>
      <c r="O182" s="7">
        <f t="shared" si="26"/>
        <v>4.1999999999999993</v>
      </c>
      <c r="P182" s="8">
        <v>0.7</v>
      </c>
      <c r="Q182" s="8">
        <f t="shared" si="27"/>
        <v>0.42857142857142855</v>
      </c>
      <c r="R182" s="8">
        <f t="shared" si="28"/>
        <v>0.3</v>
      </c>
      <c r="S182" s="9">
        <f t="shared" si="29"/>
        <v>1.1156183909197704E-4</v>
      </c>
      <c r="T182" s="2" t="s">
        <v>6151</v>
      </c>
      <c r="U182" s="2" t="s">
        <v>15</v>
      </c>
      <c r="V182" s="2" t="s">
        <v>6101</v>
      </c>
      <c r="W182" s="2" t="s">
        <v>37</v>
      </c>
      <c r="X182" s="2">
        <v>68</v>
      </c>
      <c r="Y182" s="2">
        <v>82</v>
      </c>
      <c r="Z182" s="2">
        <f t="shared" si="37"/>
        <v>14</v>
      </c>
    </row>
    <row r="183" spans="1:26" x14ac:dyDescent="0.25">
      <c r="A183" s="2" t="s">
        <v>1649</v>
      </c>
      <c r="B183" s="2">
        <v>202280182</v>
      </c>
      <c r="C183" s="3">
        <v>44788</v>
      </c>
      <c r="D183" s="2" t="s">
        <v>155</v>
      </c>
      <c r="E183" s="2" t="s">
        <v>29</v>
      </c>
      <c r="F183" s="2" t="s">
        <v>1650</v>
      </c>
      <c r="G183" s="10">
        <f t="shared" si="30"/>
        <v>2.3112626856314986E-4</v>
      </c>
      <c r="H183" s="7">
        <v>51</v>
      </c>
      <c r="I183" s="7">
        <v>12.5</v>
      </c>
      <c r="J183" s="7">
        <v>38.5</v>
      </c>
      <c r="K183" s="7">
        <f t="shared" si="33"/>
        <v>15.4</v>
      </c>
      <c r="L183" s="12">
        <f t="shared" si="31"/>
        <v>23.1</v>
      </c>
      <c r="M183" s="8">
        <v>0.75490196078431371</v>
      </c>
      <c r="N183" s="8">
        <f t="shared" si="32"/>
        <v>1.8480000000000001</v>
      </c>
      <c r="O183" s="7">
        <f t="shared" si="26"/>
        <v>23.1</v>
      </c>
      <c r="P183" s="8">
        <v>0.75490196078431371</v>
      </c>
      <c r="Q183" s="8">
        <f t="shared" si="27"/>
        <v>0.32467532467532467</v>
      </c>
      <c r="R183" s="8">
        <f t="shared" si="28"/>
        <v>0.24509803921568626</v>
      </c>
      <c r="S183" s="9">
        <f t="shared" si="29"/>
        <v>6.1359011500587365E-4</v>
      </c>
      <c r="T183" s="2" t="s">
        <v>147</v>
      </c>
      <c r="U183" s="2" t="s">
        <v>31</v>
      </c>
      <c r="V183" s="2" t="s">
        <v>6101</v>
      </c>
      <c r="W183" s="2" t="s">
        <v>37</v>
      </c>
      <c r="X183" s="2">
        <v>68</v>
      </c>
      <c r="Y183" s="2">
        <v>82</v>
      </c>
      <c r="Z183" s="2">
        <f t="shared" ref="Z183:Z192" si="38">Y183-X183</f>
        <v>14</v>
      </c>
    </row>
    <row r="184" spans="1:26" x14ac:dyDescent="0.25">
      <c r="A184" s="2" t="s">
        <v>1651</v>
      </c>
      <c r="B184" s="2">
        <v>202280183</v>
      </c>
      <c r="C184" s="3">
        <v>44788</v>
      </c>
      <c r="D184" s="2" t="s">
        <v>156</v>
      </c>
      <c r="E184" s="2" t="s">
        <v>29</v>
      </c>
      <c r="F184" s="2" t="s">
        <v>1652</v>
      </c>
      <c r="G184" s="10">
        <f t="shared" si="30"/>
        <v>6.5259181711948199E-4</v>
      </c>
      <c r="H184" s="7">
        <v>144</v>
      </c>
      <c r="I184" s="7">
        <v>121</v>
      </c>
      <c r="J184" s="7">
        <v>23</v>
      </c>
      <c r="K184" s="7">
        <f t="shared" si="33"/>
        <v>9.2000000000000011</v>
      </c>
      <c r="L184" s="12">
        <f t="shared" si="31"/>
        <v>13.799999999999999</v>
      </c>
      <c r="M184" s="8">
        <v>0.15972222222222221</v>
      </c>
      <c r="N184" s="8">
        <f t="shared" si="32"/>
        <v>0.1140495867768595</v>
      </c>
      <c r="O184" s="7">
        <f t="shared" si="26"/>
        <v>13.799999999999999</v>
      </c>
      <c r="P184" s="8">
        <v>0.15972222222222221</v>
      </c>
      <c r="Q184" s="8">
        <f t="shared" si="27"/>
        <v>5.2608695652173916</v>
      </c>
      <c r="R184" s="8">
        <f t="shared" si="28"/>
        <v>0.84027777777777779</v>
      </c>
      <c r="S184" s="9">
        <f t="shared" si="29"/>
        <v>3.6656032844506741E-4</v>
      </c>
      <c r="T184" s="2" t="s">
        <v>30</v>
      </c>
      <c r="U184" s="2" t="s">
        <v>31</v>
      </c>
      <c r="V184" s="2" t="s">
        <v>6101</v>
      </c>
      <c r="W184" s="2" t="s">
        <v>16</v>
      </c>
      <c r="X184" s="2">
        <v>68</v>
      </c>
      <c r="Y184" s="2">
        <v>82</v>
      </c>
      <c r="Z184" s="2">
        <f t="shared" si="38"/>
        <v>14</v>
      </c>
    </row>
    <row r="185" spans="1:26" x14ac:dyDescent="0.25">
      <c r="A185" s="2" t="s">
        <v>1653</v>
      </c>
      <c r="B185" s="2">
        <v>202280184</v>
      </c>
      <c r="C185" s="3">
        <v>44788</v>
      </c>
      <c r="D185" s="2" t="s">
        <v>157</v>
      </c>
      <c r="E185" s="2" t="s">
        <v>29</v>
      </c>
      <c r="F185" s="2" t="s">
        <v>1654</v>
      </c>
      <c r="G185" s="10">
        <f t="shared" si="30"/>
        <v>2.3112626856314986E-4</v>
      </c>
      <c r="H185" s="7">
        <v>51</v>
      </c>
      <c r="I185" s="7">
        <v>46.52</v>
      </c>
      <c r="J185" s="7">
        <v>4.4799999999999969</v>
      </c>
      <c r="K185" s="7">
        <f t="shared" si="33"/>
        <v>1.7919999999999989</v>
      </c>
      <c r="L185" s="12">
        <f t="shared" si="31"/>
        <v>2.6879999999999979</v>
      </c>
      <c r="M185" s="8">
        <v>8.7843137254901893E-2</v>
      </c>
      <c r="N185" s="8">
        <f t="shared" si="32"/>
        <v>5.7781599312123767E-2</v>
      </c>
      <c r="O185" s="7">
        <f t="shared" si="26"/>
        <v>2.6879999999999979</v>
      </c>
      <c r="P185" s="8">
        <v>8.7843137254901893E-2</v>
      </c>
      <c r="Q185" s="8">
        <f t="shared" si="27"/>
        <v>10.38392857142858</v>
      </c>
      <c r="R185" s="8">
        <f t="shared" si="28"/>
        <v>0.91215686274509811</v>
      </c>
      <c r="S185" s="9">
        <f t="shared" si="29"/>
        <v>7.139957701886525E-5</v>
      </c>
      <c r="T185" s="2" t="s">
        <v>30</v>
      </c>
      <c r="U185" s="2" t="s">
        <v>31</v>
      </c>
      <c r="V185" s="2" t="s">
        <v>6101</v>
      </c>
      <c r="W185" s="2" t="s">
        <v>16</v>
      </c>
      <c r="X185" s="2">
        <v>68</v>
      </c>
      <c r="Y185" s="2">
        <v>82</v>
      </c>
      <c r="Z185" s="2">
        <f t="shared" si="38"/>
        <v>14</v>
      </c>
    </row>
    <row r="186" spans="1:26" x14ac:dyDescent="0.25">
      <c r="A186" s="2" t="s">
        <v>1655</v>
      </c>
      <c r="B186" s="2">
        <v>202280185</v>
      </c>
      <c r="C186" s="3">
        <v>44788</v>
      </c>
      <c r="D186" s="2" t="s">
        <v>33</v>
      </c>
      <c r="E186" s="2" t="s">
        <v>29</v>
      </c>
      <c r="F186" s="2" t="s">
        <v>1656</v>
      </c>
      <c r="G186" s="10">
        <f t="shared" si="30"/>
        <v>2.8550891998977335E-4</v>
      </c>
      <c r="H186" s="7">
        <v>63</v>
      </c>
      <c r="I186" s="7">
        <v>56.52</v>
      </c>
      <c r="J186" s="7">
        <v>6.4799999999999969</v>
      </c>
      <c r="K186" s="7">
        <f t="shared" si="33"/>
        <v>2.5919999999999987</v>
      </c>
      <c r="L186" s="12">
        <f t="shared" si="31"/>
        <v>3.8879999999999981</v>
      </c>
      <c r="M186" s="8">
        <v>0.10285714285714281</v>
      </c>
      <c r="N186" s="8">
        <f t="shared" si="32"/>
        <v>6.8789808917197409E-2</v>
      </c>
      <c r="O186" s="7">
        <f t="shared" si="26"/>
        <v>3.8879999999999981</v>
      </c>
      <c r="P186" s="8">
        <v>0.10285714285714281</v>
      </c>
      <c r="Q186" s="8">
        <f t="shared" si="27"/>
        <v>8.7222222222222268</v>
      </c>
      <c r="R186" s="8">
        <f t="shared" si="28"/>
        <v>0.89714285714285724</v>
      </c>
      <c r="S186" s="9">
        <f t="shared" si="29"/>
        <v>1.0327438818800155E-4</v>
      </c>
      <c r="T186" s="2" t="s">
        <v>33</v>
      </c>
      <c r="U186" s="2" t="s">
        <v>31</v>
      </c>
      <c r="V186" s="2" t="s">
        <v>6101</v>
      </c>
      <c r="W186" s="2" t="s">
        <v>16</v>
      </c>
      <c r="X186" s="2">
        <v>68</v>
      </c>
      <c r="Y186" s="2">
        <v>82</v>
      </c>
      <c r="Z186" s="2">
        <f t="shared" si="38"/>
        <v>14</v>
      </c>
    </row>
    <row r="187" spans="1:26" x14ac:dyDescent="0.25">
      <c r="A187" s="2" t="s">
        <v>1657</v>
      </c>
      <c r="B187" s="2">
        <v>202280186</v>
      </c>
      <c r="C187" s="3">
        <v>44788</v>
      </c>
      <c r="D187" s="2" t="s">
        <v>158</v>
      </c>
      <c r="E187" s="2" t="s">
        <v>14</v>
      </c>
      <c r="F187" s="2" t="s">
        <v>1658</v>
      </c>
      <c r="G187" s="10">
        <f t="shared" si="30"/>
        <v>6.7978314283279379E-5</v>
      </c>
      <c r="H187" s="7">
        <v>15</v>
      </c>
      <c r="I187" s="7">
        <v>5</v>
      </c>
      <c r="J187" s="7">
        <v>10</v>
      </c>
      <c r="K187" s="7">
        <f t="shared" si="33"/>
        <v>4</v>
      </c>
      <c r="L187" s="12">
        <f t="shared" si="31"/>
        <v>6</v>
      </c>
      <c r="M187" s="8">
        <v>0.66666666666666663</v>
      </c>
      <c r="N187" s="8">
        <f t="shared" si="32"/>
        <v>1.2</v>
      </c>
      <c r="O187" s="7">
        <f t="shared" si="26"/>
        <v>6</v>
      </c>
      <c r="P187" s="8">
        <v>0.66666666666666663</v>
      </c>
      <c r="Q187" s="8">
        <f t="shared" si="27"/>
        <v>0.5</v>
      </c>
      <c r="R187" s="8">
        <f t="shared" si="28"/>
        <v>0.33333333333333331</v>
      </c>
      <c r="S187" s="9">
        <f t="shared" si="29"/>
        <v>1.5937405584568148E-4</v>
      </c>
      <c r="T187" s="2" t="s">
        <v>6151</v>
      </c>
      <c r="U187" s="2" t="s">
        <v>15</v>
      </c>
      <c r="V187" s="2" t="s">
        <v>6101</v>
      </c>
      <c r="W187" s="2" t="s">
        <v>16</v>
      </c>
      <c r="X187" s="2">
        <v>68</v>
      </c>
      <c r="Y187" s="2">
        <v>82</v>
      </c>
      <c r="Z187" s="2">
        <f t="shared" si="38"/>
        <v>14</v>
      </c>
    </row>
    <row r="188" spans="1:26" x14ac:dyDescent="0.25">
      <c r="A188" s="2" t="s">
        <v>1659</v>
      </c>
      <c r="B188" s="2">
        <v>202280187</v>
      </c>
      <c r="C188" s="3">
        <v>44788</v>
      </c>
      <c r="D188" s="2" t="s">
        <v>159</v>
      </c>
      <c r="E188" s="2" t="s">
        <v>24</v>
      </c>
      <c r="F188" s="2" t="s">
        <v>1660</v>
      </c>
      <c r="G188" s="10">
        <f t="shared" si="30"/>
        <v>3.1723213332197041E-4</v>
      </c>
      <c r="H188" s="7">
        <v>70</v>
      </c>
      <c r="I188" s="7">
        <v>40</v>
      </c>
      <c r="J188" s="7">
        <v>30</v>
      </c>
      <c r="K188" s="7">
        <f t="shared" si="33"/>
        <v>12</v>
      </c>
      <c r="L188" s="12">
        <f t="shared" si="31"/>
        <v>18</v>
      </c>
      <c r="M188" s="8">
        <v>0.42857142857142855</v>
      </c>
      <c r="N188" s="8">
        <f t="shared" si="32"/>
        <v>0.45</v>
      </c>
      <c r="O188" s="7">
        <f t="shared" si="26"/>
        <v>18</v>
      </c>
      <c r="P188" s="8">
        <v>0.42857142857142855</v>
      </c>
      <c r="Q188" s="8">
        <f t="shared" si="27"/>
        <v>1.3333333333333333</v>
      </c>
      <c r="R188" s="8">
        <f t="shared" si="28"/>
        <v>0.5714285714285714</v>
      </c>
      <c r="S188" s="9">
        <f t="shared" si="29"/>
        <v>4.7812216753704445E-4</v>
      </c>
      <c r="T188" s="2" t="s">
        <v>25</v>
      </c>
      <c r="U188" s="2" t="s">
        <v>26</v>
      </c>
      <c r="V188" s="2" t="s">
        <v>6101</v>
      </c>
      <c r="W188" s="2" t="s">
        <v>37</v>
      </c>
      <c r="X188" s="2">
        <v>68</v>
      </c>
      <c r="Y188" s="2">
        <v>82</v>
      </c>
      <c r="Z188" s="2">
        <f t="shared" si="38"/>
        <v>14</v>
      </c>
    </row>
    <row r="189" spans="1:26" x14ac:dyDescent="0.25">
      <c r="A189" s="2" t="s">
        <v>1661</v>
      </c>
      <c r="B189" s="2">
        <v>202280188</v>
      </c>
      <c r="C189" s="3">
        <v>44788</v>
      </c>
      <c r="D189" s="2" t="s">
        <v>13</v>
      </c>
      <c r="E189" s="2" t="s">
        <v>14</v>
      </c>
      <c r="F189" s="2" t="s">
        <v>1662</v>
      </c>
      <c r="G189" s="10">
        <f t="shared" si="30"/>
        <v>4.5318876188852913E-5</v>
      </c>
      <c r="H189" s="7">
        <v>10</v>
      </c>
      <c r="I189" s="7">
        <v>3</v>
      </c>
      <c r="J189" s="7">
        <v>7</v>
      </c>
      <c r="K189" s="7">
        <f t="shared" si="33"/>
        <v>2.8000000000000003</v>
      </c>
      <c r="L189" s="12">
        <f t="shared" si="31"/>
        <v>4.1999999999999993</v>
      </c>
      <c r="M189" s="8">
        <v>0.7</v>
      </c>
      <c r="N189" s="8">
        <f t="shared" si="32"/>
        <v>1.3999999999999997</v>
      </c>
      <c r="O189" s="7">
        <f t="shared" si="26"/>
        <v>4.1999999999999993</v>
      </c>
      <c r="P189" s="8">
        <v>0.7</v>
      </c>
      <c r="Q189" s="8">
        <f t="shared" si="27"/>
        <v>0.42857142857142855</v>
      </c>
      <c r="R189" s="8">
        <f t="shared" si="28"/>
        <v>0.3</v>
      </c>
      <c r="S189" s="9">
        <f t="shared" si="29"/>
        <v>1.1156183909197704E-4</v>
      </c>
      <c r="T189" s="2" t="s">
        <v>6151</v>
      </c>
      <c r="U189" s="2" t="s">
        <v>15</v>
      </c>
      <c r="V189" s="2" t="s">
        <v>6101</v>
      </c>
      <c r="W189" s="2" t="s">
        <v>37</v>
      </c>
      <c r="X189" s="2">
        <v>68</v>
      </c>
      <c r="Y189" s="2">
        <v>82</v>
      </c>
      <c r="Z189" s="2">
        <f t="shared" si="38"/>
        <v>14</v>
      </c>
    </row>
    <row r="190" spans="1:26" x14ac:dyDescent="0.25">
      <c r="A190" s="2" t="s">
        <v>1663</v>
      </c>
      <c r="B190" s="2">
        <v>202280189</v>
      </c>
      <c r="C190" s="3">
        <v>44788</v>
      </c>
      <c r="D190" s="2" t="s">
        <v>160</v>
      </c>
      <c r="E190" s="2" t="s">
        <v>24</v>
      </c>
      <c r="F190" s="2" t="s">
        <v>1664</v>
      </c>
      <c r="G190" s="10">
        <f t="shared" si="30"/>
        <v>2.7191325713311752E-4</v>
      </c>
      <c r="H190" s="7">
        <v>60</v>
      </c>
      <c r="I190" s="7">
        <v>20</v>
      </c>
      <c r="J190" s="7">
        <v>40</v>
      </c>
      <c r="K190" s="7">
        <f t="shared" si="33"/>
        <v>16</v>
      </c>
      <c r="L190" s="12">
        <f t="shared" si="31"/>
        <v>24</v>
      </c>
      <c r="M190" s="8">
        <v>0.66666666666666663</v>
      </c>
      <c r="N190" s="8">
        <f t="shared" si="32"/>
        <v>1.2</v>
      </c>
      <c r="O190" s="7">
        <f t="shared" si="26"/>
        <v>24</v>
      </c>
      <c r="P190" s="8">
        <v>0.66666666666666663</v>
      </c>
      <c r="Q190" s="8">
        <f t="shared" si="27"/>
        <v>0.5</v>
      </c>
      <c r="R190" s="8">
        <f t="shared" si="28"/>
        <v>0.33333333333333331</v>
      </c>
      <c r="S190" s="9">
        <f t="shared" si="29"/>
        <v>6.3749622338272593E-4</v>
      </c>
      <c r="T190" s="2" t="s">
        <v>25</v>
      </c>
      <c r="U190" s="2" t="s">
        <v>26</v>
      </c>
      <c r="V190" s="2" t="s">
        <v>6101</v>
      </c>
      <c r="W190" s="2" t="s">
        <v>37</v>
      </c>
      <c r="X190" s="2">
        <v>68</v>
      </c>
      <c r="Y190" s="2">
        <v>82</v>
      </c>
      <c r="Z190" s="2">
        <f t="shared" si="38"/>
        <v>14</v>
      </c>
    </row>
    <row r="191" spans="1:26" x14ac:dyDescent="0.25">
      <c r="A191" s="2" t="s">
        <v>1665</v>
      </c>
      <c r="B191" s="2">
        <v>202280190</v>
      </c>
      <c r="C191" s="3">
        <v>44788</v>
      </c>
      <c r="D191" s="2" t="s">
        <v>161</v>
      </c>
      <c r="E191" s="2" t="s">
        <v>14</v>
      </c>
      <c r="F191" s="2" t="s">
        <v>1666</v>
      </c>
      <c r="G191" s="10">
        <f t="shared" si="30"/>
        <v>6.7978314283279379E-5</v>
      </c>
      <c r="H191" s="7">
        <v>15</v>
      </c>
      <c r="I191" s="7">
        <v>10</v>
      </c>
      <c r="J191" s="7">
        <v>5</v>
      </c>
      <c r="K191" s="7">
        <f t="shared" si="33"/>
        <v>2</v>
      </c>
      <c r="L191" s="12">
        <f t="shared" si="31"/>
        <v>3</v>
      </c>
      <c r="M191" s="8">
        <v>0.33333333333333331</v>
      </c>
      <c r="N191" s="8">
        <f t="shared" si="32"/>
        <v>0.3</v>
      </c>
      <c r="O191" s="7">
        <f t="shared" si="26"/>
        <v>3</v>
      </c>
      <c r="P191" s="8">
        <v>0.33333333333333331</v>
      </c>
      <c r="Q191" s="8">
        <f t="shared" si="27"/>
        <v>2</v>
      </c>
      <c r="R191" s="8">
        <f t="shared" si="28"/>
        <v>0.66666666666666663</v>
      </c>
      <c r="S191" s="9">
        <f t="shared" si="29"/>
        <v>7.9687027922840741E-5</v>
      </c>
      <c r="T191" s="2" t="s">
        <v>6152</v>
      </c>
      <c r="U191" s="2" t="s">
        <v>15</v>
      </c>
      <c r="V191" s="2" t="s">
        <v>6101</v>
      </c>
      <c r="W191" s="2" t="s">
        <v>16</v>
      </c>
      <c r="X191" s="2">
        <v>68</v>
      </c>
      <c r="Y191" s="2">
        <v>82</v>
      </c>
      <c r="Z191" s="2">
        <f t="shared" si="38"/>
        <v>14</v>
      </c>
    </row>
    <row r="192" spans="1:26" x14ac:dyDescent="0.25">
      <c r="A192" s="2" t="s">
        <v>1667</v>
      </c>
      <c r="B192" s="2">
        <v>202280191</v>
      </c>
      <c r="C192" s="3">
        <v>44789</v>
      </c>
      <c r="D192" s="2" t="s">
        <v>17</v>
      </c>
      <c r="E192" s="2" t="s">
        <v>14</v>
      </c>
      <c r="F192" s="2" t="s">
        <v>1668</v>
      </c>
      <c r="G192" s="10">
        <f t="shared" si="30"/>
        <v>4.5318876188852913E-5</v>
      </c>
      <c r="H192" s="7">
        <v>10</v>
      </c>
      <c r="I192" s="7">
        <v>3</v>
      </c>
      <c r="J192" s="7">
        <v>7</v>
      </c>
      <c r="K192" s="7">
        <f t="shared" si="33"/>
        <v>2.8000000000000003</v>
      </c>
      <c r="L192" s="12">
        <f t="shared" si="31"/>
        <v>4.1999999999999993</v>
      </c>
      <c r="M192" s="8">
        <v>0.7</v>
      </c>
      <c r="N192" s="8">
        <f t="shared" si="32"/>
        <v>1.3999999999999997</v>
      </c>
      <c r="O192" s="7">
        <f t="shared" si="26"/>
        <v>4.1999999999999993</v>
      </c>
      <c r="P192" s="8">
        <v>0.7</v>
      </c>
      <c r="Q192" s="8">
        <f t="shared" si="27"/>
        <v>0.42857142857142855</v>
      </c>
      <c r="R192" s="8">
        <f t="shared" si="28"/>
        <v>0.3</v>
      </c>
      <c r="S192" s="9">
        <f t="shared" si="29"/>
        <v>1.1156183909197704E-4</v>
      </c>
      <c r="T192" s="2" t="s">
        <v>6152</v>
      </c>
      <c r="U192" s="2" t="s">
        <v>15</v>
      </c>
      <c r="V192" s="2" t="s">
        <v>6101</v>
      </c>
      <c r="W192" s="2" t="s">
        <v>16</v>
      </c>
      <c r="X192" s="2">
        <v>66</v>
      </c>
      <c r="Y192" s="2">
        <v>82</v>
      </c>
      <c r="Z192" s="2">
        <f t="shared" si="38"/>
        <v>16</v>
      </c>
    </row>
    <row r="193" spans="1:26" x14ac:dyDescent="0.25">
      <c r="A193" s="2" t="s">
        <v>1669</v>
      </c>
      <c r="B193" s="2">
        <v>202280192</v>
      </c>
      <c r="C193" s="3">
        <v>44789</v>
      </c>
      <c r="D193" s="2" t="s">
        <v>109</v>
      </c>
      <c r="E193" s="2" t="s">
        <v>21</v>
      </c>
      <c r="F193" s="2" t="s">
        <v>1670</v>
      </c>
      <c r="G193" s="10">
        <f t="shared" si="30"/>
        <v>4.5318876188852913E-5</v>
      </c>
      <c r="H193" s="7">
        <v>10</v>
      </c>
      <c r="I193" s="7">
        <v>0</v>
      </c>
      <c r="J193" s="7">
        <v>10</v>
      </c>
      <c r="K193" s="7">
        <f t="shared" si="33"/>
        <v>4</v>
      </c>
      <c r="L193" s="12">
        <f t="shared" si="31"/>
        <v>6</v>
      </c>
      <c r="M193" s="8">
        <v>1</v>
      </c>
      <c r="N193" s="8" t="e">
        <f t="shared" si="32"/>
        <v>#DIV/0!</v>
      </c>
      <c r="O193" s="7">
        <f t="shared" si="26"/>
        <v>6</v>
      </c>
      <c r="P193" s="8">
        <v>1</v>
      </c>
      <c r="Q193" s="8">
        <f t="shared" si="27"/>
        <v>0</v>
      </c>
      <c r="R193" s="8">
        <f t="shared" si="28"/>
        <v>0</v>
      </c>
      <c r="S193" s="9">
        <f t="shared" si="29"/>
        <v>1.5937405584568148E-4</v>
      </c>
      <c r="T193" s="2" t="s">
        <v>19</v>
      </c>
      <c r="U193" s="2" t="s">
        <v>22</v>
      </c>
      <c r="V193" s="2" t="s">
        <v>6101</v>
      </c>
      <c r="W193" s="2" t="s">
        <v>16</v>
      </c>
      <c r="X193" s="2">
        <v>66</v>
      </c>
      <c r="Y193" s="2">
        <v>82</v>
      </c>
      <c r="Z193" s="2">
        <f t="shared" ref="Z193:Z207" si="39">Y193-X193</f>
        <v>16</v>
      </c>
    </row>
    <row r="194" spans="1:26" x14ac:dyDescent="0.25">
      <c r="A194" s="2" t="s">
        <v>1671</v>
      </c>
      <c r="B194" s="2">
        <v>202280193</v>
      </c>
      <c r="C194" s="3">
        <v>44789</v>
      </c>
      <c r="D194" s="2" t="s">
        <v>162</v>
      </c>
      <c r="E194" s="2" t="s">
        <v>21</v>
      </c>
      <c r="F194" s="2" t="s">
        <v>1672</v>
      </c>
      <c r="G194" s="10">
        <f t="shared" si="30"/>
        <v>6.7978314283279379E-5</v>
      </c>
      <c r="H194" s="7">
        <v>15</v>
      </c>
      <c r="I194" s="7">
        <v>0</v>
      </c>
      <c r="J194" s="7">
        <v>15</v>
      </c>
      <c r="K194" s="7">
        <f t="shared" si="33"/>
        <v>6</v>
      </c>
      <c r="L194" s="12">
        <f t="shared" si="31"/>
        <v>9</v>
      </c>
      <c r="M194" s="8">
        <v>1</v>
      </c>
      <c r="N194" s="8" t="e">
        <f t="shared" si="32"/>
        <v>#DIV/0!</v>
      </c>
      <c r="O194" s="7">
        <f t="shared" ref="O194:O257" si="40">J194-K194</f>
        <v>9</v>
      </c>
      <c r="P194" s="8">
        <v>1</v>
      </c>
      <c r="Q194" s="8">
        <f t="shared" ref="Q194:Q257" si="41">I194/J194</f>
        <v>0</v>
      </c>
      <c r="R194" s="8">
        <f t="shared" ref="R194:R257" si="42">I194/H194</f>
        <v>0</v>
      </c>
      <c r="S194" s="9">
        <f t="shared" ref="S194:S257" si="43">J194/SUM($J$2:$J$2400)</f>
        <v>2.3906108376852222E-4</v>
      </c>
      <c r="T194" s="2" t="s">
        <v>19</v>
      </c>
      <c r="U194" s="2" t="s">
        <v>22</v>
      </c>
      <c r="V194" s="2" t="s">
        <v>6101</v>
      </c>
      <c r="W194" s="2" t="s">
        <v>16</v>
      </c>
      <c r="X194" s="2">
        <v>66</v>
      </c>
      <c r="Y194" s="2">
        <v>82</v>
      </c>
      <c r="Z194" s="2">
        <f t="shared" si="39"/>
        <v>16</v>
      </c>
    </row>
    <row r="195" spans="1:26" x14ac:dyDescent="0.25">
      <c r="A195" s="2" t="s">
        <v>1673</v>
      </c>
      <c r="B195" s="2">
        <v>202280194</v>
      </c>
      <c r="C195" s="3">
        <v>44789</v>
      </c>
      <c r="D195" s="2" t="s">
        <v>163</v>
      </c>
      <c r="E195" s="2" t="s">
        <v>43</v>
      </c>
      <c r="F195" s="2" t="s">
        <v>1674</v>
      </c>
      <c r="G195" s="10">
        <f t="shared" ref="G195:G258" si="44">H195/SUM($H$2:$H$2400)</f>
        <v>4.1693366093744685E-3</v>
      </c>
      <c r="H195" s="7">
        <v>920</v>
      </c>
      <c r="I195" s="7">
        <v>830</v>
      </c>
      <c r="J195" s="7">
        <v>90</v>
      </c>
      <c r="K195" s="7">
        <f t="shared" si="33"/>
        <v>36</v>
      </c>
      <c r="L195" s="12">
        <f t="shared" ref="L195:L258" si="45">J195-K195</f>
        <v>54</v>
      </c>
      <c r="M195" s="8">
        <v>9.7826086956521743E-2</v>
      </c>
      <c r="N195" s="8">
        <f t="shared" ref="N195:N258" si="46">L195/I195</f>
        <v>6.5060240963855417E-2</v>
      </c>
      <c r="O195" s="7">
        <f t="shared" si="40"/>
        <v>54</v>
      </c>
      <c r="P195" s="8">
        <v>9.7826086956521743E-2</v>
      </c>
      <c r="Q195" s="8">
        <f t="shared" si="41"/>
        <v>9.2222222222222214</v>
      </c>
      <c r="R195" s="8">
        <f t="shared" si="42"/>
        <v>0.90217391304347827</v>
      </c>
      <c r="S195" s="9">
        <f t="shared" si="43"/>
        <v>1.4343665026111333E-3</v>
      </c>
      <c r="T195" s="2" t="s">
        <v>19</v>
      </c>
      <c r="U195" s="2" t="s">
        <v>44</v>
      </c>
      <c r="V195" s="2" t="s">
        <v>6101</v>
      </c>
      <c r="W195" s="2" t="s">
        <v>16</v>
      </c>
      <c r="X195" s="2">
        <v>66</v>
      </c>
      <c r="Y195" s="2">
        <v>82</v>
      </c>
      <c r="Z195" s="2">
        <f t="shared" si="39"/>
        <v>16</v>
      </c>
    </row>
    <row r="196" spans="1:26" x14ac:dyDescent="0.25">
      <c r="A196" s="2" t="s">
        <v>1675</v>
      </c>
      <c r="B196" s="2">
        <v>202280195</v>
      </c>
      <c r="C196" s="3">
        <v>44789</v>
      </c>
      <c r="D196" s="2" t="s">
        <v>164</v>
      </c>
      <c r="E196" s="2" t="s">
        <v>14</v>
      </c>
      <c r="F196" s="2" t="s">
        <v>1676</v>
      </c>
      <c r="G196" s="10">
        <f t="shared" si="44"/>
        <v>1.1329719047213228E-4</v>
      </c>
      <c r="H196" s="7">
        <v>25</v>
      </c>
      <c r="I196" s="7">
        <v>21</v>
      </c>
      <c r="J196" s="7">
        <v>4</v>
      </c>
      <c r="K196" s="7">
        <f t="shared" ref="K196:K259" si="47">J196*0.4</f>
        <v>1.6</v>
      </c>
      <c r="L196" s="12">
        <f t="shared" si="45"/>
        <v>2.4</v>
      </c>
      <c r="M196" s="8">
        <v>0.16</v>
      </c>
      <c r="N196" s="8">
        <f t="shared" si="46"/>
        <v>0.11428571428571428</v>
      </c>
      <c r="O196" s="7">
        <f t="shared" si="40"/>
        <v>2.4</v>
      </c>
      <c r="P196" s="8">
        <v>0.16</v>
      </c>
      <c r="Q196" s="8">
        <f t="shared" si="41"/>
        <v>5.25</v>
      </c>
      <c r="R196" s="8">
        <f t="shared" si="42"/>
        <v>0.84</v>
      </c>
      <c r="S196" s="9">
        <f t="shared" si="43"/>
        <v>6.3749622338272593E-5</v>
      </c>
      <c r="T196" s="2" t="s">
        <v>19</v>
      </c>
      <c r="U196" s="2" t="s">
        <v>15</v>
      </c>
      <c r="V196" s="2" t="s">
        <v>6101</v>
      </c>
      <c r="W196" s="2" t="s">
        <v>16</v>
      </c>
      <c r="X196" s="2">
        <v>66</v>
      </c>
      <c r="Y196" s="2">
        <v>82</v>
      </c>
      <c r="Z196" s="2">
        <f t="shared" si="39"/>
        <v>16</v>
      </c>
    </row>
    <row r="197" spans="1:26" x14ac:dyDescent="0.25">
      <c r="A197" s="2" t="s">
        <v>1677</v>
      </c>
      <c r="B197" s="2">
        <v>202280196</v>
      </c>
      <c r="C197" s="3">
        <v>44789</v>
      </c>
      <c r="D197" s="2" t="s">
        <v>165</v>
      </c>
      <c r="E197" s="2" t="s">
        <v>29</v>
      </c>
      <c r="F197" s="2" t="s">
        <v>1678</v>
      </c>
      <c r="G197" s="10">
        <f t="shared" si="44"/>
        <v>2.5378570665757634E-4</v>
      </c>
      <c r="H197" s="7">
        <v>56</v>
      </c>
      <c r="I197" s="7">
        <v>47.175000000000004</v>
      </c>
      <c r="J197" s="7">
        <v>8.8249999999999957</v>
      </c>
      <c r="K197" s="7">
        <f t="shared" si="47"/>
        <v>3.5299999999999985</v>
      </c>
      <c r="L197" s="12">
        <f t="shared" si="45"/>
        <v>5.2949999999999973</v>
      </c>
      <c r="M197" s="8">
        <v>0.15758928571428563</v>
      </c>
      <c r="N197" s="8">
        <f t="shared" si="46"/>
        <v>0.11224165341812394</v>
      </c>
      <c r="O197" s="7">
        <f t="shared" si="40"/>
        <v>5.2949999999999973</v>
      </c>
      <c r="P197" s="8">
        <v>0.15758928571428563</v>
      </c>
      <c r="Q197" s="8">
        <f t="shared" si="41"/>
        <v>5.3456090651558101</v>
      </c>
      <c r="R197" s="8">
        <f t="shared" si="42"/>
        <v>0.84241071428571435</v>
      </c>
      <c r="S197" s="9">
        <f t="shared" si="43"/>
        <v>1.4064760428381383E-4</v>
      </c>
      <c r="T197" s="2" t="s">
        <v>30</v>
      </c>
      <c r="U197" s="2" t="s">
        <v>31</v>
      </c>
      <c r="V197" s="2" t="s">
        <v>6101</v>
      </c>
      <c r="W197" s="2" t="s">
        <v>16</v>
      </c>
      <c r="X197" s="2">
        <v>66</v>
      </c>
      <c r="Y197" s="2">
        <v>82</v>
      </c>
      <c r="Z197" s="2">
        <f t="shared" si="39"/>
        <v>16</v>
      </c>
    </row>
    <row r="198" spans="1:26" x14ac:dyDescent="0.25">
      <c r="A198" s="2" t="s">
        <v>1679</v>
      </c>
      <c r="B198" s="2">
        <v>202280197</v>
      </c>
      <c r="C198" s="3">
        <v>44789</v>
      </c>
      <c r="D198" s="2" t="s">
        <v>166</v>
      </c>
      <c r="E198" s="2" t="s">
        <v>24</v>
      </c>
      <c r="F198" s="2" t="s">
        <v>1680</v>
      </c>
      <c r="G198" s="10">
        <f t="shared" si="44"/>
        <v>2.7191325713311752E-4</v>
      </c>
      <c r="H198" s="7">
        <v>60</v>
      </c>
      <c r="I198" s="7">
        <v>20</v>
      </c>
      <c r="J198" s="7">
        <v>40</v>
      </c>
      <c r="K198" s="7">
        <f t="shared" si="47"/>
        <v>16</v>
      </c>
      <c r="L198" s="12">
        <f t="shared" si="45"/>
        <v>24</v>
      </c>
      <c r="M198" s="8">
        <v>0.66666666666666663</v>
      </c>
      <c r="N198" s="8">
        <f t="shared" si="46"/>
        <v>1.2</v>
      </c>
      <c r="O198" s="7">
        <f t="shared" si="40"/>
        <v>24</v>
      </c>
      <c r="P198" s="8">
        <v>0.66666666666666663</v>
      </c>
      <c r="Q198" s="8">
        <f t="shared" si="41"/>
        <v>0.5</v>
      </c>
      <c r="R198" s="8">
        <f t="shared" si="42"/>
        <v>0.33333333333333331</v>
      </c>
      <c r="S198" s="9">
        <f t="shared" si="43"/>
        <v>6.3749622338272593E-4</v>
      </c>
      <c r="T198" s="2" t="s">
        <v>25</v>
      </c>
      <c r="U198" s="2" t="s">
        <v>26</v>
      </c>
      <c r="V198" s="2" t="s">
        <v>6101</v>
      </c>
      <c r="W198" s="2" t="s">
        <v>16</v>
      </c>
      <c r="X198" s="2">
        <v>66</v>
      </c>
      <c r="Y198" s="2">
        <v>82</v>
      </c>
      <c r="Z198" s="2">
        <f t="shared" si="39"/>
        <v>16</v>
      </c>
    </row>
    <row r="199" spans="1:26" x14ac:dyDescent="0.25">
      <c r="A199" s="2" t="s">
        <v>1681</v>
      </c>
      <c r="B199" s="2">
        <v>202280198</v>
      </c>
      <c r="C199" s="3">
        <v>44789</v>
      </c>
      <c r="D199" s="2" t="s">
        <v>167</v>
      </c>
      <c r="E199" s="2" t="s">
        <v>29</v>
      </c>
      <c r="F199" s="2" t="s">
        <v>1682</v>
      </c>
      <c r="G199" s="10">
        <f t="shared" si="44"/>
        <v>1.0876530285324699E-4</v>
      </c>
      <c r="H199" s="7">
        <v>24</v>
      </c>
      <c r="I199" s="7">
        <v>11.120000000000001</v>
      </c>
      <c r="J199" s="7">
        <v>11.88</v>
      </c>
      <c r="K199" s="7">
        <f t="shared" si="47"/>
        <v>4.7520000000000007</v>
      </c>
      <c r="L199" s="12">
        <f t="shared" si="45"/>
        <v>7.1280000000000001</v>
      </c>
      <c r="M199" s="8">
        <v>0.49500000000000005</v>
      </c>
      <c r="N199" s="8">
        <f t="shared" si="46"/>
        <v>0.64100719424460428</v>
      </c>
      <c r="O199" s="7">
        <f t="shared" si="40"/>
        <v>7.1280000000000001</v>
      </c>
      <c r="P199" s="8">
        <v>0.49500000000000005</v>
      </c>
      <c r="Q199" s="8">
        <f t="shared" si="41"/>
        <v>0.9360269360269361</v>
      </c>
      <c r="R199" s="8">
        <f t="shared" si="42"/>
        <v>0.46333333333333337</v>
      </c>
      <c r="S199" s="9">
        <f t="shared" si="43"/>
        <v>1.893363783446696E-4</v>
      </c>
      <c r="T199" s="2" t="s">
        <v>30</v>
      </c>
      <c r="U199" s="2" t="s">
        <v>31</v>
      </c>
      <c r="V199" s="2" t="s">
        <v>6101</v>
      </c>
      <c r="W199" s="2" t="s">
        <v>16</v>
      </c>
      <c r="X199" s="2">
        <v>66</v>
      </c>
      <c r="Y199" s="2">
        <v>82</v>
      </c>
      <c r="Z199" s="2">
        <f t="shared" si="39"/>
        <v>16</v>
      </c>
    </row>
    <row r="200" spans="1:26" x14ac:dyDescent="0.25">
      <c r="A200" s="2" t="s">
        <v>1683</v>
      </c>
      <c r="B200" s="2">
        <v>202280199</v>
      </c>
      <c r="C200" s="3">
        <v>44789</v>
      </c>
      <c r="D200" s="2" t="s">
        <v>168</v>
      </c>
      <c r="E200" s="2" t="s">
        <v>29</v>
      </c>
      <c r="F200" s="2" t="s">
        <v>1684</v>
      </c>
      <c r="G200" s="10">
        <f t="shared" si="44"/>
        <v>7.0697446854610553E-4</v>
      </c>
      <c r="H200" s="7">
        <v>156</v>
      </c>
      <c r="I200" s="7">
        <v>132</v>
      </c>
      <c r="J200" s="7">
        <v>24</v>
      </c>
      <c r="K200" s="7">
        <f t="shared" si="47"/>
        <v>9.6000000000000014</v>
      </c>
      <c r="L200" s="12">
        <f t="shared" si="45"/>
        <v>14.399999999999999</v>
      </c>
      <c r="M200" s="8">
        <v>0.15384615384615385</v>
      </c>
      <c r="N200" s="8">
        <f t="shared" si="46"/>
        <v>0.10909090909090909</v>
      </c>
      <c r="O200" s="7">
        <f t="shared" si="40"/>
        <v>14.399999999999999</v>
      </c>
      <c r="P200" s="8">
        <v>0.15384615384615385</v>
      </c>
      <c r="Q200" s="8">
        <f t="shared" si="41"/>
        <v>5.5</v>
      </c>
      <c r="R200" s="8">
        <f t="shared" si="42"/>
        <v>0.84615384615384615</v>
      </c>
      <c r="S200" s="9">
        <f t="shared" si="43"/>
        <v>3.8249773402963556E-4</v>
      </c>
      <c r="T200" s="2" t="s">
        <v>99</v>
      </c>
      <c r="U200" s="2" t="s">
        <v>31</v>
      </c>
      <c r="V200" s="2" t="s">
        <v>6101</v>
      </c>
      <c r="W200" s="2" t="s">
        <v>16</v>
      </c>
      <c r="X200" s="2">
        <v>66</v>
      </c>
      <c r="Y200" s="2">
        <v>82</v>
      </c>
      <c r="Z200" s="2">
        <f t="shared" si="39"/>
        <v>16</v>
      </c>
    </row>
    <row r="201" spans="1:26" x14ac:dyDescent="0.25">
      <c r="A201" s="2" t="s">
        <v>1685</v>
      </c>
      <c r="B201" s="2">
        <v>202280200</v>
      </c>
      <c r="C201" s="3">
        <v>44789</v>
      </c>
      <c r="D201" s="2" t="s">
        <v>169</v>
      </c>
      <c r="E201" s="2" t="s">
        <v>29</v>
      </c>
      <c r="F201" s="2" t="s">
        <v>1686</v>
      </c>
      <c r="G201" s="10">
        <f t="shared" si="44"/>
        <v>8.3839920949377897E-5</v>
      </c>
      <c r="H201" s="7">
        <v>18.5</v>
      </c>
      <c r="I201" s="7">
        <v>16</v>
      </c>
      <c r="J201" s="7">
        <v>2.5</v>
      </c>
      <c r="K201" s="7">
        <f t="shared" si="47"/>
        <v>1</v>
      </c>
      <c r="L201" s="12">
        <f t="shared" si="45"/>
        <v>1.5</v>
      </c>
      <c r="M201" s="8">
        <v>0.13513513513513514</v>
      </c>
      <c r="N201" s="8">
        <f t="shared" si="46"/>
        <v>9.375E-2</v>
      </c>
      <c r="O201" s="7">
        <f t="shared" si="40"/>
        <v>1.5</v>
      </c>
      <c r="P201" s="8">
        <v>0.13513513513513514</v>
      </c>
      <c r="Q201" s="8">
        <f t="shared" si="41"/>
        <v>6.4</v>
      </c>
      <c r="R201" s="8">
        <f t="shared" si="42"/>
        <v>0.86486486486486491</v>
      </c>
      <c r="S201" s="9">
        <f t="shared" si="43"/>
        <v>3.9843513961420371E-5</v>
      </c>
      <c r="T201" s="2" t="s">
        <v>30</v>
      </c>
      <c r="U201" s="2" t="s">
        <v>31</v>
      </c>
      <c r="V201" s="2" t="s">
        <v>6101</v>
      </c>
      <c r="W201" s="2" t="s">
        <v>16</v>
      </c>
      <c r="X201" s="2">
        <v>66</v>
      </c>
      <c r="Y201" s="2">
        <v>82</v>
      </c>
      <c r="Z201" s="2">
        <f t="shared" si="39"/>
        <v>16</v>
      </c>
    </row>
    <row r="202" spans="1:26" x14ac:dyDescent="0.25">
      <c r="A202" s="2" t="s">
        <v>1687</v>
      </c>
      <c r="B202" s="2">
        <v>202280201</v>
      </c>
      <c r="C202" s="3">
        <v>44789</v>
      </c>
      <c r="D202" s="2" t="s">
        <v>170</v>
      </c>
      <c r="E202" s="2" t="s">
        <v>14</v>
      </c>
      <c r="F202" s="2" t="s">
        <v>1688</v>
      </c>
      <c r="G202" s="10">
        <f t="shared" si="44"/>
        <v>2.2659438094426456E-5</v>
      </c>
      <c r="H202" s="7">
        <v>5</v>
      </c>
      <c r="I202" s="7">
        <v>2</v>
      </c>
      <c r="J202" s="7">
        <v>3</v>
      </c>
      <c r="K202" s="7">
        <f t="shared" si="47"/>
        <v>1.2000000000000002</v>
      </c>
      <c r="L202" s="12">
        <f t="shared" si="45"/>
        <v>1.7999999999999998</v>
      </c>
      <c r="M202" s="8">
        <v>0.6</v>
      </c>
      <c r="N202" s="8">
        <f t="shared" si="46"/>
        <v>0.89999999999999991</v>
      </c>
      <c r="O202" s="7">
        <f t="shared" si="40"/>
        <v>1.7999999999999998</v>
      </c>
      <c r="P202" s="8">
        <v>0.6</v>
      </c>
      <c r="Q202" s="8">
        <f t="shared" si="41"/>
        <v>0.66666666666666663</v>
      </c>
      <c r="R202" s="8">
        <f t="shared" si="42"/>
        <v>0.4</v>
      </c>
      <c r="S202" s="9">
        <f t="shared" si="43"/>
        <v>4.7812216753704445E-5</v>
      </c>
      <c r="T202" s="2" t="s">
        <v>6151</v>
      </c>
      <c r="U202" s="2" t="s">
        <v>15</v>
      </c>
      <c r="V202" s="2" t="s">
        <v>6101</v>
      </c>
      <c r="W202" s="2" t="s">
        <v>16</v>
      </c>
      <c r="X202" s="2">
        <v>66</v>
      </c>
      <c r="Y202" s="2">
        <v>82</v>
      </c>
      <c r="Z202" s="2">
        <f t="shared" si="39"/>
        <v>16</v>
      </c>
    </row>
    <row r="203" spans="1:26" x14ac:dyDescent="0.25">
      <c r="A203" s="2" t="s">
        <v>1689</v>
      </c>
      <c r="B203" s="2">
        <v>202280202</v>
      </c>
      <c r="C203" s="3">
        <v>44789</v>
      </c>
      <c r="D203" s="2" t="s">
        <v>171</v>
      </c>
      <c r="E203" s="2" t="s">
        <v>24</v>
      </c>
      <c r="F203" s="2" t="s">
        <v>1690</v>
      </c>
      <c r="G203" s="10">
        <f t="shared" si="44"/>
        <v>2.2659438094426457E-4</v>
      </c>
      <c r="H203" s="7">
        <v>50</v>
      </c>
      <c r="I203" s="7">
        <v>15</v>
      </c>
      <c r="J203" s="7">
        <v>35</v>
      </c>
      <c r="K203" s="7">
        <f t="shared" si="47"/>
        <v>14</v>
      </c>
      <c r="L203" s="12">
        <f t="shared" si="45"/>
        <v>21</v>
      </c>
      <c r="M203" s="8">
        <v>0.7</v>
      </c>
      <c r="N203" s="8">
        <f t="shared" si="46"/>
        <v>1.4</v>
      </c>
      <c r="O203" s="7">
        <f t="shared" si="40"/>
        <v>21</v>
      </c>
      <c r="P203" s="8">
        <v>0.7</v>
      </c>
      <c r="Q203" s="8">
        <f t="shared" si="41"/>
        <v>0.42857142857142855</v>
      </c>
      <c r="R203" s="8">
        <f t="shared" si="42"/>
        <v>0.3</v>
      </c>
      <c r="S203" s="9">
        <f t="shared" si="43"/>
        <v>5.5780919545988519E-4</v>
      </c>
      <c r="T203" s="2" t="s">
        <v>25</v>
      </c>
      <c r="U203" s="2" t="s">
        <v>26</v>
      </c>
      <c r="V203" s="2" t="s">
        <v>6101</v>
      </c>
      <c r="W203" s="2" t="s">
        <v>37</v>
      </c>
      <c r="X203" s="2">
        <v>66</v>
      </c>
      <c r="Y203" s="2">
        <v>82</v>
      </c>
      <c r="Z203" s="2">
        <f t="shared" si="39"/>
        <v>16</v>
      </c>
    </row>
    <row r="204" spans="1:26" x14ac:dyDescent="0.25">
      <c r="A204" s="2" t="s">
        <v>1691</v>
      </c>
      <c r="B204" s="2">
        <v>202280203</v>
      </c>
      <c r="C204" s="3">
        <v>44789</v>
      </c>
      <c r="D204" s="2" t="s">
        <v>172</v>
      </c>
      <c r="E204" s="2" t="s">
        <v>24</v>
      </c>
      <c r="F204" s="2" t="s">
        <v>1692</v>
      </c>
      <c r="G204" s="10">
        <f t="shared" si="44"/>
        <v>1.8127550475541165E-4</v>
      </c>
      <c r="H204" s="7">
        <v>40</v>
      </c>
      <c r="I204" s="7">
        <v>20</v>
      </c>
      <c r="J204" s="7">
        <v>20</v>
      </c>
      <c r="K204" s="7">
        <f t="shared" si="47"/>
        <v>8</v>
      </c>
      <c r="L204" s="12">
        <f t="shared" si="45"/>
        <v>12</v>
      </c>
      <c r="M204" s="8">
        <v>0.5</v>
      </c>
      <c r="N204" s="8">
        <f t="shared" si="46"/>
        <v>0.6</v>
      </c>
      <c r="O204" s="7">
        <f t="shared" si="40"/>
        <v>12</v>
      </c>
      <c r="P204" s="8">
        <v>0.5</v>
      </c>
      <c r="Q204" s="8">
        <f t="shared" si="41"/>
        <v>1</v>
      </c>
      <c r="R204" s="8">
        <f t="shared" si="42"/>
        <v>0.5</v>
      </c>
      <c r="S204" s="9">
        <f t="shared" si="43"/>
        <v>3.1874811169136296E-4</v>
      </c>
      <c r="T204" s="2" t="s">
        <v>6150</v>
      </c>
      <c r="U204" s="2" t="s">
        <v>26</v>
      </c>
      <c r="V204" s="2" t="s">
        <v>6101</v>
      </c>
      <c r="W204" s="2" t="s">
        <v>37</v>
      </c>
      <c r="X204" s="2">
        <v>66</v>
      </c>
      <c r="Y204" s="2">
        <v>82</v>
      </c>
      <c r="Z204" s="2">
        <f t="shared" si="39"/>
        <v>16</v>
      </c>
    </row>
    <row r="205" spans="1:26" x14ac:dyDescent="0.25">
      <c r="A205" s="2" t="s">
        <v>1693</v>
      </c>
      <c r="B205" s="2">
        <v>202280204</v>
      </c>
      <c r="C205" s="3">
        <v>44789</v>
      </c>
      <c r="D205" s="2" t="s">
        <v>173</v>
      </c>
      <c r="E205" s="2" t="s">
        <v>24</v>
      </c>
      <c r="F205" s="2" t="s">
        <v>1694</v>
      </c>
      <c r="G205" s="10">
        <f t="shared" si="44"/>
        <v>4.0786988569967625E-4</v>
      </c>
      <c r="H205" s="7">
        <v>90</v>
      </c>
      <c r="I205" s="7">
        <v>40</v>
      </c>
      <c r="J205" s="7">
        <v>50</v>
      </c>
      <c r="K205" s="7">
        <f t="shared" si="47"/>
        <v>20</v>
      </c>
      <c r="L205" s="12">
        <f t="shared" si="45"/>
        <v>30</v>
      </c>
      <c r="M205" s="8">
        <v>0.55555555555555558</v>
      </c>
      <c r="N205" s="8">
        <f t="shared" si="46"/>
        <v>0.75</v>
      </c>
      <c r="O205" s="7">
        <f t="shared" si="40"/>
        <v>30</v>
      </c>
      <c r="P205" s="8">
        <v>0.55555555555555558</v>
      </c>
      <c r="Q205" s="8">
        <f t="shared" si="41"/>
        <v>0.8</v>
      </c>
      <c r="R205" s="8">
        <f t="shared" si="42"/>
        <v>0.44444444444444442</v>
      </c>
      <c r="S205" s="9">
        <f t="shared" si="43"/>
        <v>7.9687027922840741E-4</v>
      </c>
      <c r="T205" s="2" t="s">
        <v>25</v>
      </c>
      <c r="U205" s="2" t="s">
        <v>26</v>
      </c>
      <c r="V205" s="2" t="s">
        <v>6101</v>
      </c>
      <c r="W205" s="2" t="s">
        <v>37</v>
      </c>
      <c r="X205" s="2">
        <v>66</v>
      </c>
      <c r="Y205" s="2">
        <v>82</v>
      </c>
      <c r="Z205" s="2">
        <f t="shared" si="39"/>
        <v>16</v>
      </c>
    </row>
    <row r="206" spans="1:26" x14ac:dyDescent="0.25">
      <c r="A206" s="2" t="s">
        <v>1695</v>
      </c>
      <c r="B206" s="2">
        <v>202280205</v>
      </c>
      <c r="C206" s="3">
        <v>44789</v>
      </c>
      <c r="D206" s="2" t="s">
        <v>55</v>
      </c>
      <c r="E206" s="2" t="s">
        <v>29</v>
      </c>
      <c r="F206" s="2" t="s">
        <v>1696</v>
      </c>
      <c r="G206" s="10">
        <f t="shared" si="44"/>
        <v>1.4502040380432932E-4</v>
      </c>
      <c r="H206" s="7">
        <v>32</v>
      </c>
      <c r="I206" s="7">
        <v>27.45</v>
      </c>
      <c r="J206" s="7">
        <v>4.5500000000000007</v>
      </c>
      <c r="K206" s="7">
        <f t="shared" si="47"/>
        <v>1.8200000000000003</v>
      </c>
      <c r="L206" s="12">
        <f t="shared" si="45"/>
        <v>2.7300000000000004</v>
      </c>
      <c r="M206" s="8">
        <v>0.14218750000000002</v>
      </c>
      <c r="N206" s="8">
        <f t="shared" si="46"/>
        <v>9.9453551912568328E-2</v>
      </c>
      <c r="O206" s="7">
        <f t="shared" si="40"/>
        <v>2.7300000000000004</v>
      </c>
      <c r="P206" s="8">
        <v>0.14218750000000002</v>
      </c>
      <c r="Q206" s="8">
        <f t="shared" si="41"/>
        <v>6.032967032967032</v>
      </c>
      <c r="R206" s="8">
        <f t="shared" si="42"/>
        <v>0.85781249999999998</v>
      </c>
      <c r="S206" s="9">
        <f t="shared" si="43"/>
        <v>7.251519540978508E-5</v>
      </c>
      <c r="T206" s="2" t="s">
        <v>56</v>
      </c>
      <c r="U206" s="2" t="s">
        <v>31</v>
      </c>
      <c r="V206" s="2" t="s">
        <v>6101</v>
      </c>
      <c r="W206" s="2" t="s">
        <v>16</v>
      </c>
      <c r="X206" s="2">
        <v>66</v>
      </c>
      <c r="Y206" s="2">
        <v>82</v>
      </c>
      <c r="Z206" s="2">
        <f t="shared" si="39"/>
        <v>16</v>
      </c>
    </row>
    <row r="207" spans="1:26" x14ac:dyDescent="0.25">
      <c r="A207" s="2" t="s">
        <v>1697</v>
      </c>
      <c r="B207" s="2">
        <v>202280206</v>
      </c>
      <c r="C207" s="3">
        <v>44790</v>
      </c>
      <c r="D207" s="2" t="s">
        <v>174</v>
      </c>
      <c r="E207" s="2" t="s">
        <v>29</v>
      </c>
      <c r="F207" s="2" t="s">
        <v>1698</v>
      </c>
      <c r="G207" s="10">
        <f t="shared" si="44"/>
        <v>4.3052932379410272E-4</v>
      </c>
      <c r="H207" s="7">
        <v>95</v>
      </c>
      <c r="I207" s="7">
        <v>82.35</v>
      </c>
      <c r="J207" s="7">
        <v>12.650000000000006</v>
      </c>
      <c r="K207" s="7">
        <f t="shared" si="47"/>
        <v>5.0600000000000023</v>
      </c>
      <c r="L207" s="12">
        <f t="shared" si="45"/>
        <v>7.5900000000000034</v>
      </c>
      <c r="M207" s="8">
        <v>0.13315789473684217</v>
      </c>
      <c r="N207" s="8">
        <f t="shared" si="46"/>
        <v>9.2167577413479099E-2</v>
      </c>
      <c r="O207" s="7">
        <f t="shared" si="40"/>
        <v>7.5900000000000034</v>
      </c>
      <c r="P207" s="8">
        <v>0.13315789473684217</v>
      </c>
      <c r="Q207" s="8">
        <f t="shared" si="41"/>
        <v>6.5098814229248978</v>
      </c>
      <c r="R207" s="8">
        <f t="shared" si="42"/>
        <v>0.86684210526315786</v>
      </c>
      <c r="S207" s="9">
        <f t="shared" si="43"/>
        <v>2.0160818064478717E-4</v>
      </c>
      <c r="T207" s="2" t="s">
        <v>56</v>
      </c>
      <c r="U207" s="2" t="s">
        <v>31</v>
      </c>
      <c r="V207" s="2" t="s">
        <v>6101</v>
      </c>
      <c r="W207" s="2" t="s">
        <v>16</v>
      </c>
      <c r="X207" s="2">
        <v>63</v>
      </c>
      <c r="Y207" s="2">
        <v>81</v>
      </c>
      <c r="Z207" s="2">
        <f t="shared" si="39"/>
        <v>18</v>
      </c>
    </row>
    <row r="208" spans="1:26" x14ac:dyDescent="0.25">
      <c r="A208" s="2" t="s">
        <v>1699</v>
      </c>
      <c r="B208" s="2">
        <v>202280207</v>
      </c>
      <c r="C208" s="3">
        <v>44790</v>
      </c>
      <c r="D208" s="2" t="s">
        <v>175</v>
      </c>
      <c r="E208" s="2" t="s">
        <v>29</v>
      </c>
      <c r="F208" s="2" t="s">
        <v>1700</v>
      </c>
      <c r="G208" s="10">
        <f t="shared" si="44"/>
        <v>1.4048851618544403E-4</v>
      </c>
      <c r="H208" s="7">
        <v>31</v>
      </c>
      <c r="I208" s="7">
        <v>27.45</v>
      </c>
      <c r="J208" s="7">
        <v>3.5500000000000007</v>
      </c>
      <c r="K208" s="7">
        <f t="shared" si="47"/>
        <v>1.4200000000000004</v>
      </c>
      <c r="L208" s="12">
        <f t="shared" si="45"/>
        <v>2.1300000000000003</v>
      </c>
      <c r="M208" s="8">
        <v>0.11451612903225809</v>
      </c>
      <c r="N208" s="8">
        <f t="shared" si="46"/>
        <v>7.7595628415300558E-2</v>
      </c>
      <c r="O208" s="7">
        <f t="shared" si="40"/>
        <v>2.1300000000000003</v>
      </c>
      <c r="P208" s="8">
        <v>0.11451612903225809</v>
      </c>
      <c r="Q208" s="8">
        <f t="shared" si="41"/>
        <v>7.7323943661971812</v>
      </c>
      <c r="R208" s="8">
        <f t="shared" si="42"/>
        <v>0.88548387096774195</v>
      </c>
      <c r="S208" s="9">
        <f t="shared" si="43"/>
        <v>5.6577789825216938E-5</v>
      </c>
      <c r="T208" s="2" t="s">
        <v>33</v>
      </c>
      <c r="U208" s="2" t="s">
        <v>31</v>
      </c>
      <c r="V208" s="2" t="s">
        <v>6101</v>
      </c>
      <c r="W208" s="2" t="s">
        <v>16</v>
      </c>
      <c r="X208" s="2">
        <v>63</v>
      </c>
      <c r="Y208" s="2">
        <v>81</v>
      </c>
      <c r="Z208" s="2">
        <f>Y208-X208</f>
        <v>18</v>
      </c>
    </row>
    <row r="209" spans="1:26" x14ac:dyDescent="0.25">
      <c r="A209" s="2" t="s">
        <v>1701</v>
      </c>
      <c r="B209" s="2">
        <v>202280208</v>
      </c>
      <c r="C209" s="3">
        <v>44790</v>
      </c>
      <c r="D209" s="2" t="s">
        <v>176</v>
      </c>
      <c r="E209" s="2" t="s">
        <v>24</v>
      </c>
      <c r="F209" s="2" t="s">
        <v>1702</v>
      </c>
      <c r="G209" s="10">
        <f t="shared" si="44"/>
        <v>3.625510095108233E-4</v>
      </c>
      <c r="H209" s="7">
        <v>80</v>
      </c>
      <c r="I209" s="7">
        <v>40</v>
      </c>
      <c r="J209" s="7">
        <v>40</v>
      </c>
      <c r="K209" s="7">
        <f t="shared" si="47"/>
        <v>16</v>
      </c>
      <c r="L209" s="12">
        <f t="shared" si="45"/>
        <v>24</v>
      </c>
      <c r="M209" s="8">
        <v>0.5</v>
      </c>
      <c r="N209" s="8">
        <f t="shared" si="46"/>
        <v>0.6</v>
      </c>
      <c r="O209" s="7">
        <f t="shared" si="40"/>
        <v>24</v>
      </c>
      <c r="P209" s="8">
        <v>0.5</v>
      </c>
      <c r="Q209" s="8">
        <f t="shared" si="41"/>
        <v>1</v>
      </c>
      <c r="R209" s="8">
        <f t="shared" si="42"/>
        <v>0.5</v>
      </c>
      <c r="S209" s="9">
        <f t="shared" si="43"/>
        <v>6.3749622338272593E-4</v>
      </c>
      <c r="T209" s="2" t="s">
        <v>25</v>
      </c>
      <c r="U209" s="2" t="s">
        <v>26</v>
      </c>
      <c r="V209" s="2" t="s">
        <v>6101</v>
      </c>
      <c r="W209" s="2" t="s">
        <v>37</v>
      </c>
      <c r="X209" s="2">
        <v>63</v>
      </c>
      <c r="Y209" s="2">
        <v>81</v>
      </c>
      <c r="Z209" s="2">
        <f>Y209-X209</f>
        <v>18</v>
      </c>
    </row>
    <row r="210" spans="1:26" x14ac:dyDescent="0.25">
      <c r="A210" s="2" t="s">
        <v>1703</v>
      </c>
      <c r="B210" s="2">
        <v>202280209</v>
      </c>
      <c r="C210" s="3">
        <v>44790</v>
      </c>
      <c r="D210" s="2" t="s">
        <v>175</v>
      </c>
      <c r="E210" s="2" t="s">
        <v>29</v>
      </c>
      <c r="F210" s="2" t="s">
        <v>1704</v>
      </c>
      <c r="G210" s="10">
        <f t="shared" si="44"/>
        <v>1.4502040380432932E-4</v>
      </c>
      <c r="H210" s="7">
        <v>32</v>
      </c>
      <c r="I210" s="7">
        <v>26.52</v>
      </c>
      <c r="J210" s="7">
        <v>5.48</v>
      </c>
      <c r="K210" s="7">
        <f t="shared" si="47"/>
        <v>2.1920000000000002</v>
      </c>
      <c r="L210" s="12">
        <f t="shared" si="45"/>
        <v>3.2880000000000003</v>
      </c>
      <c r="M210" s="8">
        <v>0.17125000000000001</v>
      </c>
      <c r="N210" s="8">
        <f t="shared" si="46"/>
        <v>0.12398190045248871</v>
      </c>
      <c r="O210" s="7">
        <f t="shared" si="40"/>
        <v>3.2880000000000003</v>
      </c>
      <c r="P210" s="8">
        <v>0.17125000000000001</v>
      </c>
      <c r="Q210" s="8">
        <f t="shared" si="41"/>
        <v>4.8394160583941606</v>
      </c>
      <c r="R210" s="8">
        <f t="shared" si="42"/>
        <v>0.82874999999999999</v>
      </c>
      <c r="S210" s="9">
        <f t="shared" si="43"/>
        <v>8.7336982603433453E-5</v>
      </c>
      <c r="T210" s="2" t="s">
        <v>33</v>
      </c>
      <c r="U210" s="2" t="s">
        <v>31</v>
      </c>
      <c r="V210" s="2" t="s">
        <v>6101</v>
      </c>
      <c r="W210" s="2" t="s">
        <v>37</v>
      </c>
      <c r="X210" s="2">
        <v>63</v>
      </c>
      <c r="Y210" s="2">
        <v>81</v>
      </c>
      <c r="Z210" s="2">
        <f>Y210-X210</f>
        <v>18</v>
      </c>
    </row>
    <row r="211" spans="1:26" x14ac:dyDescent="0.25">
      <c r="A211" s="2" t="s">
        <v>1705</v>
      </c>
      <c r="B211" s="2">
        <v>202280210</v>
      </c>
      <c r="C211" s="3">
        <v>44790</v>
      </c>
      <c r="D211" s="2" t="s">
        <v>6084</v>
      </c>
      <c r="E211" s="2" t="s">
        <v>47</v>
      </c>
      <c r="F211" s="2" t="s">
        <v>1706</v>
      </c>
      <c r="G211" s="10">
        <f t="shared" si="44"/>
        <v>2.8550891998977337E-3</v>
      </c>
      <c r="H211" s="7">
        <v>630</v>
      </c>
      <c r="I211" s="7">
        <v>550</v>
      </c>
      <c r="J211" s="7">
        <v>80</v>
      </c>
      <c r="K211" s="7">
        <f t="shared" si="47"/>
        <v>32</v>
      </c>
      <c r="L211" s="12">
        <f t="shared" si="45"/>
        <v>48</v>
      </c>
      <c r="M211" s="8">
        <v>0.12698412698412698</v>
      </c>
      <c r="N211" s="8">
        <f t="shared" si="46"/>
        <v>8.727272727272728E-2</v>
      </c>
      <c r="O211" s="7">
        <f t="shared" si="40"/>
        <v>48</v>
      </c>
      <c r="P211" s="8">
        <v>0.12698412698412698</v>
      </c>
      <c r="Q211" s="8">
        <f t="shared" si="41"/>
        <v>6.875</v>
      </c>
      <c r="R211" s="8">
        <f t="shared" si="42"/>
        <v>0.87301587301587302</v>
      </c>
      <c r="S211" s="9">
        <f t="shared" si="43"/>
        <v>1.2749924467654519E-3</v>
      </c>
      <c r="T211" s="2" t="s">
        <v>19</v>
      </c>
      <c r="U211" s="2" t="s">
        <v>6087</v>
      </c>
      <c r="V211" s="2" t="s">
        <v>6101</v>
      </c>
      <c r="W211" s="2" t="s">
        <v>37</v>
      </c>
      <c r="X211" s="2">
        <v>63</v>
      </c>
      <c r="Y211" s="2">
        <v>81</v>
      </c>
      <c r="Z211" s="2">
        <f>Y211-X211</f>
        <v>18</v>
      </c>
    </row>
    <row r="212" spans="1:26" x14ac:dyDescent="0.25">
      <c r="A212" s="2" t="s">
        <v>1707</v>
      </c>
      <c r="B212" s="2">
        <v>202280211</v>
      </c>
      <c r="C212" s="3">
        <v>44791</v>
      </c>
      <c r="D212" s="2" t="s">
        <v>177</v>
      </c>
      <c r="E212" s="2" t="s">
        <v>47</v>
      </c>
      <c r="F212" s="2" t="s">
        <v>1708</v>
      </c>
      <c r="G212" s="10">
        <f t="shared" si="44"/>
        <v>7.251020190216466E-4</v>
      </c>
      <c r="H212" s="7">
        <v>160</v>
      </c>
      <c r="I212" s="7">
        <v>60</v>
      </c>
      <c r="J212" s="7">
        <v>100</v>
      </c>
      <c r="K212" s="7">
        <f t="shared" si="47"/>
        <v>40</v>
      </c>
      <c r="L212" s="12">
        <f t="shared" si="45"/>
        <v>60</v>
      </c>
      <c r="M212" s="8">
        <v>0.625</v>
      </c>
      <c r="N212" s="8">
        <f t="shared" si="46"/>
        <v>1</v>
      </c>
      <c r="O212" s="7">
        <f t="shared" si="40"/>
        <v>60</v>
      </c>
      <c r="P212" s="8">
        <v>0.625</v>
      </c>
      <c r="Q212" s="8">
        <f t="shared" si="41"/>
        <v>0.6</v>
      </c>
      <c r="R212" s="8">
        <f t="shared" si="42"/>
        <v>0.375</v>
      </c>
      <c r="S212" s="9">
        <f t="shared" si="43"/>
        <v>1.5937405584568148E-3</v>
      </c>
      <c r="T212" s="2" t="s">
        <v>19</v>
      </c>
      <c r="U212" s="2" t="s">
        <v>6087</v>
      </c>
      <c r="V212" s="2" t="s">
        <v>6101</v>
      </c>
      <c r="W212" s="2" t="s">
        <v>16</v>
      </c>
      <c r="X212" s="2">
        <v>64</v>
      </c>
      <c r="Y212" s="2">
        <v>84</v>
      </c>
      <c r="Z212" s="2">
        <f>Y212-X212</f>
        <v>20</v>
      </c>
    </row>
    <row r="213" spans="1:26" x14ac:dyDescent="0.25">
      <c r="A213" s="2" t="s">
        <v>1709</v>
      </c>
      <c r="B213" s="2">
        <v>202280212</v>
      </c>
      <c r="C213" s="3">
        <v>44791</v>
      </c>
      <c r="D213" s="2" t="s">
        <v>178</v>
      </c>
      <c r="E213" s="2" t="s">
        <v>29</v>
      </c>
      <c r="F213" s="2" t="s">
        <v>1710</v>
      </c>
      <c r="G213" s="10">
        <f t="shared" si="44"/>
        <v>8.3839920949377897E-5</v>
      </c>
      <c r="H213" s="7">
        <v>18.5</v>
      </c>
      <c r="I213" s="7">
        <v>16</v>
      </c>
      <c r="J213" s="7">
        <v>2.5</v>
      </c>
      <c r="K213" s="7">
        <f t="shared" si="47"/>
        <v>1</v>
      </c>
      <c r="L213" s="12">
        <f t="shared" si="45"/>
        <v>1.5</v>
      </c>
      <c r="M213" s="8">
        <v>0.13513513513513514</v>
      </c>
      <c r="N213" s="8">
        <f t="shared" si="46"/>
        <v>9.375E-2</v>
      </c>
      <c r="O213" s="7">
        <f t="shared" si="40"/>
        <v>1.5</v>
      </c>
      <c r="P213" s="8">
        <v>0.13513513513513514</v>
      </c>
      <c r="Q213" s="8">
        <f t="shared" si="41"/>
        <v>6.4</v>
      </c>
      <c r="R213" s="8">
        <f t="shared" si="42"/>
        <v>0.86486486486486491</v>
      </c>
      <c r="S213" s="9">
        <f t="shared" si="43"/>
        <v>3.9843513961420371E-5</v>
      </c>
      <c r="T213" s="2" t="s">
        <v>30</v>
      </c>
      <c r="U213" s="2" t="s">
        <v>31</v>
      </c>
      <c r="V213" s="2" t="s">
        <v>6101</v>
      </c>
      <c r="W213" s="2" t="s">
        <v>16</v>
      </c>
      <c r="X213" s="2">
        <v>64</v>
      </c>
      <c r="Y213" s="2">
        <v>84</v>
      </c>
      <c r="Z213" s="2">
        <f t="shared" ref="Z213:Z235" si="48">Y213-X213</f>
        <v>20</v>
      </c>
    </row>
    <row r="214" spans="1:26" x14ac:dyDescent="0.25">
      <c r="A214" s="2" t="s">
        <v>1711</v>
      </c>
      <c r="B214" s="2">
        <v>202280213</v>
      </c>
      <c r="C214" s="3">
        <v>44791</v>
      </c>
      <c r="D214" s="2" t="s">
        <v>108</v>
      </c>
      <c r="E214" s="2" t="s">
        <v>29</v>
      </c>
      <c r="F214" s="2" t="s">
        <v>1712</v>
      </c>
      <c r="G214" s="10">
        <f t="shared" si="44"/>
        <v>1.4048851618544403E-4</v>
      </c>
      <c r="H214" s="7">
        <v>31</v>
      </c>
      <c r="I214" s="7">
        <v>27.62</v>
      </c>
      <c r="J214" s="7">
        <v>3.379999999999999</v>
      </c>
      <c r="K214" s="7">
        <f t="shared" si="47"/>
        <v>1.3519999999999996</v>
      </c>
      <c r="L214" s="12">
        <f t="shared" si="45"/>
        <v>2.0279999999999996</v>
      </c>
      <c r="M214" s="8">
        <v>0.10903225806451609</v>
      </c>
      <c r="N214" s="8">
        <f t="shared" si="46"/>
        <v>7.3425054308472099E-2</v>
      </c>
      <c r="O214" s="7">
        <f t="shared" si="40"/>
        <v>2.0279999999999996</v>
      </c>
      <c r="P214" s="8">
        <v>0.10903225806451609</v>
      </c>
      <c r="Q214" s="8">
        <f t="shared" si="41"/>
        <v>8.1715976331360967</v>
      </c>
      <c r="R214" s="8">
        <f t="shared" si="42"/>
        <v>0.89096774193548389</v>
      </c>
      <c r="S214" s="9">
        <f t="shared" si="43"/>
        <v>5.3868430875840324E-5</v>
      </c>
      <c r="T214" s="2" t="s">
        <v>33</v>
      </c>
      <c r="U214" s="2" t="s">
        <v>31</v>
      </c>
      <c r="V214" s="2" t="s">
        <v>6101</v>
      </c>
      <c r="W214" s="2" t="s">
        <v>16</v>
      </c>
      <c r="X214" s="2">
        <v>64</v>
      </c>
      <c r="Y214" s="2">
        <v>84</v>
      </c>
      <c r="Z214" s="2">
        <f t="shared" si="48"/>
        <v>20</v>
      </c>
    </row>
    <row r="215" spans="1:26" x14ac:dyDescent="0.25">
      <c r="A215" s="2" t="s">
        <v>1713</v>
      </c>
      <c r="B215" s="2">
        <v>202280214</v>
      </c>
      <c r="C215" s="3">
        <v>44791</v>
      </c>
      <c r="D215" s="2" t="s">
        <v>179</v>
      </c>
      <c r="E215" s="2" t="s">
        <v>29</v>
      </c>
      <c r="F215" s="2" t="s">
        <v>1714</v>
      </c>
      <c r="G215" s="10">
        <f t="shared" si="44"/>
        <v>5.4382651426623503E-4</v>
      </c>
      <c r="H215" s="7">
        <v>120</v>
      </c>
      <c r="I215" s="7">
        <v>70</v>
      </c>
      <c r="J215" s="7">
        <v>50</v>
      </c>
      <c r="K215" s="7">
        <f t="shared" si="47"/>
        <v>20</v>
      </c>
      <c r="L215" s="12">
        <f t="shared" si="45"/>
        <v>30</v>
      </c>
      <c r="M215" s="8">
        <v>0.41666666666666669</v>
      </c>
      <c r="N215" s="8">
        <f t="shared" si="46"/>
        <v>0.42857142857142855</v>
      </c>
      <c r="O215" s="7">
        <f t="shared" si="40"/>
        <v>30</v>
      </c>
      <c r="P215" s="8">
        <v>0.41666666666666669</v>
      </c>
      <c r="Q215" s="8">
        <f t="shared" si="41"/>
        <v>1.4</v>
      </c>
      <c r="R215" s="8">
        <f t="shared" si="42"/>
        <v>0.58333333333333337</v>
      </c>
      <c r="S215" s="9">
        <f t="shared" si="43"/>
        <v>7.9687027922840741E-4</v>
      </c>
      <c r="T215" s="2" t="s">
        <v>33</v>
      </c>
      <c r="U215" s="2" t="s">
        <v>31</v>
      </c>
      <c r="V215" s="2" t="s">
        <v>6101</v>
      </c>
      <c r="W215" s="2" t="s">
        <v>16</v>
      </c>
      <c r="X215" s="2">
        <v>64</v>
      </c>
      <c r="Y215" s="2">
        <v>84</v>
      </c>
      <c r="Z215" s="2">
        <f t="shared" si="48"/>
        <v>20</v>
      </c>
    </row>
    <row r="216" spans="1:26" x14ac:dyDescent="0.25">
      <c r="A216" s="2" t="s">
        <v>1715</v>
      </c>
      <c r="B216" s="2">
        <v>202280215</v>
      </c>
      <c r="C216" s="3">
        <v>44791</v>
      </c>
      <c r="D216" s="2" t="s">
        <v>180</v>
      </c>
      <c r="E216" s="2" t="s">
        <v>29</v>
      </c>
      <c r="F216" s="2" t="s">
        <v>1716</v>
      </c>
      <c r="G216" s="10">
        <f t="shared" si="44"/>
        <v>1.1782907809101757E-3</v>
      </c>
      <c r="H216" s="7">
        <v>260</v>
      </c>
      <c r="I216" s="7">
        <v>192.87</v>
      </c>
      <c r="J216" s="7">
        <v>67.13</v>
      </c>
      <c r="K216" s="7">
        <f t="shared" si="47"/>
        <v>26.852</v>
      </c>
      <c r="L216" s="12">
        <f t="shared" si="45"/>
        <v>40.277999999999992</v>
      </c>
      <c r="M216" s="8">
        <v>0.25819230769230767</v>
      </c>
      <c r="N216" s="8">
        <f t="shared" si="46"/>
        <v>0.208834966557785</v>
      </c>
      <c r="O216" s="7">
        <f t="shared" si="40"/>
        <v>40.277999999999992</v>
      </c>
      <c r="P216" s="8">
        <v>0.25819230769230767</v>
      </c>
      <c r="Q216" s="8">
        <f t="shared" si="41"/>
        <v>2.8730820795471477</v>
      </c>
      <c r="R216" s="8">
        <f t="shared" si="42"/>
        <v>0.74180769230769228</v>
      </c>
      <c r="S216" s="9">
        <f t="shared" si="43"/>
        <v>1.0698780368920597E-3</v>
      </c>
      <c r="T216" s="2" t="s">
        <v>147</v>
      </c>
      <c r="U216" s="2" t="s">
        <v>31</v>
      </c>
      <c r="V216" s="2" t="s">
        <v>6101</v>
      </c>
      <c r="W216" s="2" t="s">
        <v>16</v>
      </c>
      <c r="X216" s="2">
        <v>64</v>
      </c>
      <c r="Y216" s="2">
        <v>84</v>
      </c>
      <c r="Z216" s="2">
        <f t="shared" si="48"/>
        <v>20</v>
      </c>
    </row>
    <row r="217" spans="1:26" x14ac:dyDescent="0.25">
      <c r="A217" s="2" t="s">
        <v>1717</v>
      </c>
      <c r="B217" s="2">
        <v>202280216</v>
      </c>
      <c r="C217" s="3">
        <v>44791</v>
      </c>
      <c r="D217" s="2" t="s">
        <v>33</v>
      </c>
      <c r="E217" s="2" t="s">
        <v>29</v>
      </c>
      <c r="F217" s="2" t="s">
        <v>1718</v>
      </c>
      <c r="G217" s="10">
        <f t="shared" si="44"/>
        <v>4.5318876188852914E-4</v>
      </c>
      <c r="H217" s="7">
        <v>100</v>
      </c>
      <c r="I217" s="7">
        <v>50</v>
      </c>
      <c r="J217" s="7">
        <v>50</v>
      </c>
      <c r="K217" s="7">
        <f t="shared" si="47"/>
        <v>20</v>
      </c>
      <c r="L217" s="12">
        <f t="shared" si="45"/>
        <v>30</v>
      </c>
      <c r="M217" s="8">
        <v>0.5</v>
      </c>
      <c r="N217" s="8">
        <f t="shared" si="46"/>
        <v>0.6</v>
      </c>
      <c r="O217" s="7">
        <f t="shared" si="40"/>
        <v>30</v>
      </c>
      <c r="P217" s="8">
        <v>0.5</v>
      </c>
      <c r="Q217" s="8">
        <f t="shared" si="41"/>
        <v>1</v>
      </c>
      <c r="R217" s="8">
        <f t="shared" si="42"/>
        <v>0.5</v>
      </c>
      <c r="S217" s="9">
        <f t="shared" si="43"/>
        <v>7.9687027922840741E-4</v>
      </c>
      <c r="T217" s="2" t="s">
        <v>33</v>
      </c>
      <c r="U217" s="2" t="s">
        <v>31</v>
      </c>
      <c r="V217" s="2" t="s">
        <v>6101</v>
      </c>
      <c r="W217" s="2" t="s">
        <v>16</v>
      </c>
      <c r="X217" s="2">
        <v>64</v>
      </c>
      <c r="Y217" s="2">
        <v>84</v>
      </c>
      <c r="Z217" s="2">
        <f t="shared" si="48"/>
        <v>20</v>
      </c>
    </row>
    <row r="218" spans="1:26" x14ac:dyDescent="0.25">
      <c r="A218" s="2" t="s">
        <v>1719</v>
      </c>
      <c r="B218" s="2">
        <v>202280217</v>
      </c>
      <c r="C218" s="3">
        <v>44791</v>
      </c>
      <c r="D218" s="2" t="s">
        <v>181</v>
      </c>
      <c r="E218" s="2" t="s">
        <v>29</v>
      </c>
      <c r="F218" s="2" t="s">
        <v>1720</v>
      </c>
      <c r="G218" s="10">
        <f t="shared" si="44"/>
        <v>6.9791069330833494E-4</v>
      </c>
      <c r="H218" s="7">
        <v>154</v>
      </c>
      <c r="I218" s="7">
        <v>120</v>
      </c>
      <c r="J218" s="7">
        <v>34</v>
      </c>
      <c r="K218" s="7">
        <f t="shared" si="47"/>
        <v>13.600000000000001</v>
      </c>
      <c r="L218" s="12">
        <f t="shared" si="45"/>
        <v>20.399999999999999</v>
      </c>
      <c r="M218" s="8">
        <v>0.22077922077922077</v>
      </c>
      <c r="N218" s="8">
        <f t="shared" si="46"/>
        <v>0.16999999999999998</v>
      </c>
      <c r="O218" s="7">
        <f t="shared" si="40"/>
        <v>20.399999999999999</v>
      </c>
      <c r="P218" s="8">
        <v>0.22077922077922077</v>
      </c>
      <c r="Q218" s="8">
        <f t="shared" si="41"/>
        <v>3.5294117647058822</v>
      </c>
      <c r="R218" s="8">
        <f t="shared" si="42"/>
        <v>0.77922077922077926</v>
      </c>
      <c r="S218" s="9">
        <f t="shared" si="43"/>
        <v>5.4187178987531704E-4</v>
      </c>
      <c r="T218" s="2" t="s">
        <v>30</v>
      </c>
      <c r="U218" s="2" t="s">
        <v>31</v>
      </c>
      <c r="V218" s="2" t="s">
        <v>6101</v>
      </c>
      <c r="W218" s="2" t="s">
        <v>16</v>
      </c>
      <c r="X218" s="2">
        <v>64</v>
      </c>
      <c r="Y218" s="2">
        <v>84</v>
      </c>
      <c r="Z218" s="2">
        <f t="shared" si="48"/>
        <v>20</v>
      </c>
    </row>
    <row r="219" spans="1:26" x14ac:dyDescent="0.25">
      <c r="A219" s="2" t="s">
        <v>1721</v>
      </c>
      <c r="B219" s="2">
        <v>202280218</v>
      </c>
      <c r="C219" s="3">
        <v>44791</v>
      </c>
      <c r="D219" s="2" t="s">
        <v>182</v>
      </c>
      <c r="E219" s="2" t="s">
        <v>21</v>
      </c>
      <c r="F219" s="2" t="s">
        <v>1722</v>
      </c>
      <c r="G219" s="10">
        <f t="shared" si="44"/>
        <v>4.5318876188852913E-5</v>
      </c>
      <c r="H219" s="7">
        <v>10</v>
      </c>
      <c r="I219" s="7">
        <v>0</v>
      </c>
      <c r="J219" s="7">
        <v>10</v>
      </c>
      <c r="K219" s="7">
        <f t="shared" si="47"/>
        <v>4</v>
      </c>
      <c r="L219" s="12">
        <f t="shared" si="45"/>
        <v>6</v>
      </c>
      <c r="M219" s="8">
        <v>1</v>
      </c>
      <c r="N219" s="8" t="e">
        <f t="shared" si="46"/>
        <v>#DIV/0!</v>
      </c>
      <c r="O219" s="7">
        <f t="shared" si="40"/>
        <v>6</v>
      </c>
      <c r="P219" s="8">
        <v>1</v>
      </c>
      <c r="Q219" s="8">
        <f t="shared" si="41"/>
        <v>0</v>
      </c>
      <c r="R219" s="8">
        <f t="shared" si="42"/>
        <v>0</v>
      </c>
      <c r="S219" s="9">
        <f t="shared" si="43"/>
        <v>1.5937405584568148E-4</v>
      </c>
      <c r="T219" s="2" t="s">
        <v>19</v>
      </c>
      <c r="U219" s="2" t="s">
        <v>22</v>
      </c>
      <c r="V219" s="2" t="s">
        <v>6101</v>
      </c>
      <c r="W219" s="2" t="s">
        <v>16</v>
      </c>
      <c r="X219" s="2">
        <v>64</v>
      </c>
      <c r="Y219" s="2">
        <v>84</v>
      </c>
      <c r="Z219" s="2">
        <f t="shared" si="48"/>
        <v>20</v>
      </c>
    </row>
    <row r="220" spans="1:26" x14ac:dyDescent="0.25">
      <c r="A220" s="2" t="s">
        <v>1723</v>
      </c>
      <c r="B220" s="2">
        <v>202280219</v>
      </c>
      <c r="C220" s="3">
        <v>44791</v>
      </c>
      <c r="D220" s="2" t="s">
        <v>53</v>
      </c>
      <c r="E220" s="2" t="s">
        <v>47</v>
      </c>
      <c r="F220" s="2" t="s">
        <v>1724</v>
      </c>
      <c r="G220" s="10">
        <f t="shared" si="44"/>
        <v>1.7221172951764109E-3</v>
      </c>
      <c r="H220" s="7">
        <v>380</v>
      </c>
      <c r="I220" s="7">
        <v>200</v>
      </c>
      <c r="J220" s="7">
        <v>180</v>
      </c>
      <c r="K220" s="7">
        <f t="shared" si="47"/>
        <v>72</v>
      </c>
      <c r="L220" s="12">
        <f t="shared" si="45"/>
        <v>108</v>
      </c>
      <c r="M220" s="8">
        <v>0.47368421052631576</v>
      </c>
      <c r="N220" s="8">
        <f t="shared" si="46"/>
        <v>0.54</v>
      </c>
      <c r="O220" s="7">
        <f t="shared" si="40"/>
        <v>108</v>
      </c>
      <c r="P220" s="8">
        <v>0.47368421052631576</v>
      </c>
      <c r="Q220" s="8">
        <f t="shared" si="41"/>
        <v>1.1111111111111112</v>
      </c>
      <c r="R220" s="8">
        <f t="shared" si="42"/>
        <v>0.52631578947368418</v>
      </c>
      <c r="S220" s="9">
        <f t="shared" si="43"/>
        <v>2.8687330052222667E-3</v>
      </c>
      <c r="T220" s="2" t="s">
        <v>53</v>
      </c>
      <c r="U220" s="2" t="s">
        <v>6087</v>
      </c>
      <c r="V220" s="2" t="s">
        <v>6101</v>
      </c>
      <c r="W220" s="2" t="s">
        <v>16</v>
      </c>
      <c r="X220" s="2">
        <v>64</v>
      </c>
      <c r="Y220" s="2">
        <v>84</v>
      </c>
      <c r="Z220" s="2">
        <f t="shared" si="48"/>
        <v>20</v>
      </c>
    </row>
    <row r="221" spans="1:26" x14ac:dyDescent="0.25">
      <c r="A221" s="2" t="s">
        <v>1725</v>
      </c>
      <c r="B221" s="2">
        <v>202280220</v>
      </c>
      <c r="C221" s="3">
        <v>44791</v>
      </c>
      <c r="D221" s="2" t="s">
        <v>13</v>
      </c>
      <c r="E221" s="2" t="s">
        <v>14</v>
      </c>
      <c r="F221" s="2" t="s">
        <v>1726</v>
      </c>
      <c r="G221" s="10">
        <f t="shared" si="44"/>
        <v>4.5318876188852913E-5</v>
      </c>
      <c r="H221" s="7">
        <v>10</v>
      </c>
      <c r="I221" s="7">
        <v>3</v>
      </c>
      <c r="J221" s="7">
        <v>7</v>
      </c>
      <c r="K221" s="7">
        <f t="shared" si="47"/>
        <v>2.8000000000000003</v>
      </c>
      <c r="L221" s="12">
        <f t="shared" si="45"/>
        <v>4.1999999999999993</v>
      </c>
      <c r="M221" s="8">
        <v>0.7</v>
      </c>
      <c r="N221" s="8">
        <f t="shared" si="46"/>
        <v>1.3999999999999997</v>
      </c>
      <c r="O221" s="7">
        <f t="shared" si="40"/>
        <v>4.1999999999999993</v>
      </c>
      <c r="P221" s="8">
        <v>0.7</v>
      </c>
      <c r="Q221" s="8">
        <f t="shared" si="41"/>
        <v>0.42857142857142855</v>
      </c>
      <c r="R221" s="8">
        <f t="shared" si="42"/>
        <v>0.3</v>
      </c>
      <c r="S221" s="9">
        <f t="shared" si="43"/>
        <v>1.1156183909197704E-4</v>
      </c>
      <c r="T221" s="2" t="s">
        <v>6151</v>
      </c>
      <c r="U221" s="2" t="s">
        <v>15</v>
      </c>
      <c r="V221" s="2" t="s">
        <v>6101</v>
      </c>
      <c r="W221" s="2" t="s">
        <v>16</v>
      </c>
      <c r="X221" s="2">
        <v>64</v>
      </c>
      <c r="Y221" s="2">
        <v>84</v>
      </c>
      <c r="Z221" s="2">
        <f t="shared" si="48"/>
        <v>20</v>
      </c>
    </row>
    <row r="222" spans="1:26" x14ac:dyDescent="0.25">
      <c r="A222" s="2" t="s">
        <v>1727</v>
      </c>
      <c r="B222" s="2">
        <v>202280221</v>
      </c>
      <c r="C222" s="3">
        <v>44791</v>
      </c>
      <c r="D222" s="2" t="s">
        <v>13</v>
      </c>
      <c r="E222" s="2" t="s">
        <v>14</v>
      </c>
      <c r="F222" s="2" t="s">
        <v>1728</v>
      </c>
      <c r="G222" s="10">
        <f t="shared" si="44"/>
        <v>2.2659438094426456E-5</v>
      </c>
      <c r="H222" s="7">
        <v>5</v>
      </c>
      <c r="I222" s="7">
        <v>2</v>
      </c>
      <c r="J222" s="7">
        <v>3</v>
      </c>
      <c r="K222" s="7">
        <f t="shared" si="47"/>
        <v>1.2000000000000002</v>
      </c>
      <c r="L222" s="12">
        <f t="shared" si="45"/>
        <v>1.7999999999999998</v>
      </c>
      <c r="M222" s="8">
        <v>0.6</v>
      </c>
      <c r="N222" s="8">
        <f t="shared" si="46"/>
        <v>0.89999999999999991</v>
      </c>
      <c r="O222" s="7">
        <f t="shared" si="40"/>
        <v>1.7999999999999998</v>
      </c>
      <c r="P222" s="8">
        <v>0.6</v>
      </c>
      <c r="Q222" s="8">
        <f t="shared" si="41"/>
        <v>0.66666666666666663</v>
      </c>
      <c r="R222" s="8">
        <f t="shared" si="42"/>
        <v>0.4</v>
      </c>
      <c r="S222" s="9">
        <f t="shared" si="43"/>
        <v>4.7812216753704445E-5</v>
      </c>
      <c r="T222" s="2" t="s">
        <v>6151</v>
      </c>
      <c r="U222" s="2" t="s">
        <v>15</v>
      </c>
      <c r="V222" s="2" t="s">
        <v>6101</v>
      </c>
      <c r="W222" s="2" t="s">
        <v>16</v>
      </c>
      <c r="X222" s="2">
        <v>64</v>
      </c>
      <c r="Y222" s="2">
        <v>84</v>
      </c>
      <c r="Z222" s="2">
        <f t="shared" si="48"/>
        <v>20</v>
      </c>
    </row>
    <row r="223" spans="1:26" x14ac:dyDescent="0.25">
      <c r="A223" s="2" t="s">
        <v>1729</v>
      </c>
      <c r="B223" s="2">
        <v>202280222</v>
      </c>
      <c r="C223" s="3">
        <v>44791</v>
      </c>
      <c r="D223" s="2" t="s">
        <v>183</v>
      </c>
      <c r="E223" s="2" t="s">
        <v>29</v>
      </c>
      <c r="F223" s="2" t="s">
        <v>1730</v>
      </c>
      <c r="G223" s="10">
        <f t="shared" si="44"/>
        <v>2.5378570665757634E-4</v>
      </c>
      <c r="H223" s="7">
        <v>56</v>
      </c>
      <c r="I223" s="7">
        <v>47.175000000000004</v>
      </c>
      <c r="J223" s="7">
        <v>8.8249999999999957</v>
      </c>
      <c r="K223" s="7">
        <f t="shared" si="47"/>
        <v>3.5299999999999985</v>
      </c>
      <c r="L223" s="12">
        <f t="shared" si="45"/>
        <v>5.2949999999999973</v>
      </c>
      <c r="M223" s="8">
        <v>0.15758928571428563</v>
      </c>
      <c r="N223" s="8">
        <f t="shared" si="46"/>
        <v>0.11224165341812394</v>
      </c>
      <c r="O223" s="7">
        <f t="shared" si="40"/>
        <v>5.2949999999999973</v>
      </c>
      <c r="P223" s="8">
        <v>0.15758928571428563</v>
      </c>
      <c r="Q223" s="8">
        <f t="shared" si="41"/>
        <v>5.3456090651558101</v>
      </c>
      <c r="R223" s="8">
        <f t="shared" si="42"/>
        <v>0.84241071428571435</v>
      </c>
      <c r="S223" s="9">
        <f t="shared" si="43"/>
        <v>1.4064760428381383E-4</v>
      </c>
      <c r="T223" s="2" t="s">
        <v>30</v>
      </c>
      <c r="U223" s="2" t="s">
        <v>31</v>
      </c>
      <c r="V223" s="2" t="s">
        <v>6101</v>
      </c>
      <c r="W223" s="2" t="s">
        <v>16</v>
      </c>
      <c r="X223" s="2">
        <v>64</v>
      </c>
      <c r="Y223" s="2">
        <v>84</v>
      </c>
      <c r="Z223" s="2">
        <f t="shared" si="48"/>
        <v>20</v>
      </c>
    </row>
    <row r="224" spans="1:26" x14ac:dyDescent="0.25">
      <c r="A224" s="2" t="s">
        <v>1731</v>
      </c>
      <c r="B224" s="2">
        <v>202280223</v>
      </c>
      <c r="C224" s="3">
        <v>44791</v>
      </c>
      <c r="D224" s="2" t="s">
        <v>184</v>
      </c>
      <c r="E224" s="2" t="s">
        <v>29</v>
      </c>
      <c r="F224" s="2" t="s">
        <v>1732</v>
      </c>
      <c r="G224" s="10">
        <f t="shared" si="44"/>
        <v>1.5363099028021139E-3</v>
      </c>
      <c r="H224" s="7">
        <v>339</v>
      </c>
      <c r="I224" s="7">
        <v>292</v>
      </c>
      <c r="J224" s="7">
        <v>47</v>
      </c>
      <c r="K224" s="7">
        <f t="shared" si="47"/>
        <v>18.8</v>
      </c>
      <c r="L224" s="12">
        <f t="shared" si="45"/>
        <v>28.2</v>
      </c>
      <c r="M224" s="8">
        <v>0.13864306784660768</v>
      </c>
      <c r="N224" s="8">
        <f t="shared" si="46"/>
        <v>9.6575342465753417E-2</v>
      </c>
      <c r="O224" s="7">
        <f t="shared" si="40"/>
        <v>28.2</v>
      </c>
      <c r="P224" s="8">
        <v>0.13864306784660768</v>
      </c>
      <c r="Q224" s="8">
        <f t="shared" si="41"/>
        <v>6.2127659574468082</v>
      </c>
      <c r="R224" s="8">
        <f t="shared" si="42"/>
        <v>0.86135693215339237</v>
      </c>
      <c r="S224" s="9">
        <f t="shared" si="43"/>
        <v>7.4905806247470297E-4</v>
      </c>
      <c r="T224" s="2" t="s">
        <v>30</v>
      </c>
      <c r="U224" s="2" t="s">
        <v>31</v>
      </c>
      <c r="V224" s="2" t="s">
        <v>6101</v>
      </c>
      <c r="W224" s="2" t="s">
        <v>16</v>
      </c>
      <c r="X224" s="2">
        <v>64</v>
      </c>
      <c r="Y224" s="2">
        <v>84</v>
      </c>
      <c r="Z224" s="2">
        <f t="shared" si="48"/>
        <v>20</v>
      </c>
    </row>
    <row r="225" spans="1:26" x14ac:dyDescent="0.25">
      <c r="A225" s="2" t="s">
        <v>1733</v>
      </c>
      <c r="B225" s="2">
        <v>202280224</v>
      </c>
      <c r="C225" s="3">
        <v>44791</v>
      </c>
      <c r="D225" s="2" t="s">
        <v>185</v>
      </c>
      <c r="E225" s="2" t="s">
        <v>29</v>
      </c>
      <c r="F225" s="2" t="s">
        <v>1734</v>
      </c>
      <c r="G225" s="10">
        <f t="shared" si="44"/>
        <v>6.7525125521390847E-4</v>
      </c>
      <c r="H225" s="7">
        <v>149</v>
      </c>
      <c r="I225" s="7">
        <v>108.22500000000001</v>
      </c>
      <c r="J225" s="7">
        <v>40.775000000000006</v>
      </c>
      <c r="K225" s="7">
        <f t="shared" si="47"/>
        <v>16.310000000000002</v>
      </c>
      <c r="L225" s="12">
        <f t="shared" si="45"/>
        <v>24.465000000000003</v>
      </c>
      <c r="M225" s="8">
        <v>0.27365771812080542</v>
      </c>
      <c r="N225" s="8">
        <f t="shared" si="46"/>
        <v>0.22605682605682606</v>
      </c>
      <c r="O225" s="7">
        <f t="shared" si="40"/>
        <v>24.465000000000003</v>
      </c>
      <c r="P225" s="8">
        <v>0.27365771812080542</v>
      </c>
      <c r="Q225" s="8">
        <f t="shared" si="41"/>
        <v>2.6541998773758428</v>
      </c>
      <c r="R225" s="8">
        <f t="shared" si="42"/>
        <v>0.7263422818791947</v>
      </c>
      <c r="S225" s="9">
        <f t="shared" si="43"/>
        <v>6.4984771271076633E-4</v>
      </c>
      <c r="T225" s="2" t="s">
        <v>30</v>
      </c>
      <c r="U225" s="2" t="s">
        <v>31</v>
      </c>
      <c r="V225" s="2" t="s">
        <v>6101</v>
      </c>
      <c r="W225" s="2" t="s">
        <v>16</v>
      </c>
      <c r="X225" s="2">
        <v>64</v>
      </c>
      <c r="Y225" s="2">
        <v>84</v>
      </c>
      <c r="Z225" s="2">
        <f t="shared" si="48"/>
        <v>20</v>
      </c>
    </row>
    <row r="226" spans="1:26" x14ac:dyDescent="0.25">
      <c r="A226" s="2" t="s">
        <v>1735</v>
      </c>
      <c r="B226" s="2">
        <v>202280225</v>
      </c>
      <c r="C226" s="3">
        <v>44791</v>
      </c>
      <c r="D226" s="2" t="s">
        <v>186</v>
      </c>
      <c r="E226" s="2" t="s">
        <v>29</v>
      </c>
      <c r="F226" s="2" t="s">
        <v>1736</v>
      </c>
      <c r="G226" s="10">
        <f t="shared" si="44"/>
        <v>2.0846683046872342E-4</v>
      </c>
      <c r="H226" s="7">
        <v>46</v>
      </c>
      <c r="I226" s="7">
        <v>36.075000000000003</v>
      </c>
      <c r="J226" s="7">
        <v>9.9249999999999972</v>
      </c>
      <c r="K226" s="7">
        <f t="shared" si="47"/>
        <v>3.9699999999999989</v>
      </c>
      <c r="L226" s="12">
        <f t="shared" si="45"/>
        <v>5.9549999999999983</v>
      </c>
      <c r="M226" s="8">
        <v>0.21576086956521734</v>
      </c>
      <c r="N226" s="8">
        <f t="shared" si="46"/>
        <v>0.165072765072765</v>
      </c>
      <c r="O226" s="7">
        <f t="shared" si="40"/>
        <v>5.9549999999999983</v>
      </c>
      <c r="P226" s="8">
        <v>0.21576086956521734</v>
      </c>
      <c r="Q226" s="8">
        <f t="shared" si="41"/>
        <v>3.6347607052896738</v>
      </c>
      <c r="R226" s="8">
        <f t="shared" si="42"/>
        <v>0.78423913043478266</v>
      </c>
      <c r="S226" s="9">
        <f t="shared" si="43"/>
        <v>1.5817875042683884E-4</v>
      </c>
      <c r="T226" s="2" t="s">
        <v>30</v>
      </c>
      <c r="U226" s="2" t="s">
        <v>31</v>
      </c>
      <c r="V226" s="2" t="s">
        <v>6101</v>
      </c>
      <c r="W226" s="2" t="s">
        <v>16</v>
      </c>
      <c r="X226" s="2">
        <v>64</v>
      </c>
      <c r="Y226" s="2">
        <v>84</v>
      </c>
      <c r="Z226" s="2">
        <f t="shared" si="48"/>
        <v>20</v>
      </c>
    </row>
    <row r="227" spans="1:26" x14ac:dyDescent="0.25">
      <c r="A227" s="2" t="s">
        <v>1737</v>
      </c>
      <c r="B227" s="2">
        <v>202280226</v>
      </c>
      <c r="C227" s="3">
        <v>44791</v>
      </c>
      <c r="D227" s="2" t="s">
        <v>187</v>
      </c>
      <c r="E227" s="2" t="s">
        <v>62</v>
      </c>
      <c r="F227" s="2" t="s">
        <v>1738</v>
      </c>
      <c r="G227" s="10">
        <f t="shared" si="44"/>
        <v>8.9731374853928769E-4</v>
      </c>
      <c r="H227" s="7">
        <v>198</v>
      </c>
      <c r="I227" s="7">
        <v>140</v>
      </c>
      <c r="J227" s="7">
        <v>58</v>
      </c>
      <c r="K227" s="7">
        <f t="shared" si="47"/>
        <v>23.200000000000003</v>
      </c>
      <c r="L227" s="12">
        <f t="shared" si="45"/>
        <v>34.799999999999997</v>
      </c>
      <c r="M227" s="8">
        <v>0.29292929292929293</v>
      </c>
      <c r="N227" s="8">
        <f t="shared" si="46"/>
        <v>0.24857142857142855</v>
      </c>
      <c r="O227" s="7">
        <f t="shared" si="40"/>
        <v>34.799999999999997</v>
      </c>
      <c r="P227" s="8">
        <v>0.29292929292929293</v>
      </c>
      <c r="Q227" s="8">
        <f t="shared" si="41"/>
        <v>2.4137931034482758</v>
      </c>
      <c r="R227" s="8">
        <f t="shared" si="42"/>
        <v>0.70707070707070707</v>
      </c>
      <c r="S227" s="9">
        <f t="shared" si="43"/>
        <v>9.243695239049526E-4</v>
      </c>
      <c r="T227" s="2" t="s">
        <v>188</v>
      </c>
      <c r="U227" s="2" t="s">
        <v>61</v>
      </c>
      <c r="V227" s="2" t="s">
        <v>6101</v>
      </c>
      <c r="W227" s="2" t="s">
        <v>16</v>
      </c>
      <c r="X227" s="2">
        <v>64</v>
      </c>
      <c r="Y227" s="2">
        <v>84</v>
      </c>
      <c r="Z227" s="2">
        <f t="shared" si="48"/>
        <v>20</v>
      </c>
    </row>
    <row r="228" spans="1:26" x14ac:dyDescent="0.25">
      <c r="A228" s="2" t="s">
        <v>1739</v>
      </c>
      <c r="B228" s="2">
        <v>202280227</v>
      </c>
      <c r="C228" s="3">
        <v>44791</v>
      </c>
      <c r="D228" s="2" t="s">
        <v>189</v>
      </c>
      <c r="E228" s="2" t="s">
        <v>24</v>
      </c>
      <c r="F228" s="2" t="s">
        <v>1740</v>
      </c>
      <c r="G228" s="10">
        <f t="shared" si="44"/>
        <v>1.586160666609852E-4</v>
      </c>
      <c r="H228" s="7">
        <v>35</v>
      </c>
      <c r="I228" s="7">
        <v>15</v>
      </c>
      <c r="J228" s="7">
        <v>20</v>
      </c>
      <c r="K228" s="7">
        <f t="shared" si="47"/>
        <v>8</v>
      </c>
      <c r="L228" s="12">
        <f t="shared" si="45"/>
        <v>12</v>
      </c>
      <c r="M228" s="8">
        <v>0.5714285714285714</v>
      </c>
      <c r="N228" s="8">
        <f t="shared" si="46"/>
        <v>0.8</v>
      </c>
      <c r="O228" s="7">
        <f t="shared" si="40"/>
        <v>12</v>
      </c>
      <c r="P228" s="8">
        <v>0.5714285714285714</v>
      </c>
      <c r="Q228" s="8">
        <f t="shared" si="41"/>
        <v>0.75</v>
      </c>
      <c r="R228" s="8">
        <f t="shared" si="42"/>
        <v>0.42857142857142855</v>
      </c>
      <c r="S228" s="9">
        <f t="shared" si="43"/>
        <v>3.1874811169136296E-4</v>
      </c>
      <c r="T228" s="2" t="s">
        <v>25</v>
      </c>
      <c r="U228" s="2" t="s">
        <v>26</v>
      </c>
      <c r="V228" s="2" t="s">
        <v>6101</v>
      </c>
      <c r="W228" s="2" t="s">
        <v>37</v>
      </c>
      <c r="X228" s="2">
        <v>64</v>
      </c>
      <c r="Y228" s="2">
        <v>84</v>
      </c>
      <c r="Z228" s="2">
        <f t="shared" si="48"/>
        <v>20</v>
      </c>
    </row>
    <row r="229" spans="1:26" x14ac:dyDescent="0.25">
      <c r="A229" s="2" t="s">
        <v>1741</v>
      </c>
      <c r="B229" s="2">
        <v>202280228</v>
      </c>
      <c r="C229" s="3">
        <v>44791</v>
      </c>
      <c r="D229" s="2" t="s">
        <v>190</v>
      </c>
      <c r="E229" s="2" t="s">
        <v>24</v>
      </c>
      <c r="F229" s="2" t="s">
        <v>1742</v>
      </c>
      <c r="G229" s="10">
        <f t="shared" si="44"/>
        <v>2.7191325713311752E-4</v>
      </c>
      <c r="H229" s="7">
        <v>60</v>
      </c>
      <c r="I229" s="7">
        <v>20</v>
      </c>
      <c r="J229" s="7">
        <v>40</v>
      </c>
      <c r="K229" s="7">
        <f t="shared" si="47"/>
        <v>16</v>
      </c>
      <c r="L229" s="12">
        <f t="shared" si="45"/>
        <v>24</v>
      </c>
      <c r="M229" s="8">
        <v>0.66666666666666663</v>
      </c>
      <c r="N229" s="8">
        <f t="shared" si="46"/>
        <v>1.2</v>
      </c>
      <c r="O229" s="7">
        <f t="shared" si="40"/>
        <v>24</v>
      </c>
      <c r="P229" s="8">
        <v>0.66666666666666663</v>
      </c>
      <c r="Q229" s="8">
        <f t="shared" si="41"/>
        <v>0.5</v>
      </c>
      <c r="R229" s="8">
        <f t="shared" si="42"/>
        <v>0.33333333333333331</v>
      </c>
      <c r="S229" s="9">
        <f t="shared" si="43"/>
        <v>6.3749622338272593E-4</v>
      </c>
      <c r="T229" s="2" t="s">
        <v>25</v>
      </c>
      <c r="U229" s="2" t="s">
        <v>26</v>
      </c>
      <c r="V229" s="2" t="s">
        <v>6101</v>
      </c>
      <c r="W229" s="2" t="s">
        <v>37</v>
      </c>
      <c r="X229" s="2">
        <v>64</v>
      </c>
      <c r="Y229" s="2">
        <v>84</v>
      </c>
      <c r="Z229" s="2">
        <f t="shared" si="48"/>
        <v>20</v>
      </c>
    </row>
    <row r="230" spans="1:26" x14ac:dyDescent="0.25">
      <c r="A230" s="2" t="s">
        <v>1743</v>
      </c>
      <c r="B230" s="2">
        <v>202280229</v>
      </c>
      <c r="C230" s="3">
        <v>44791</v>
      </c>
      <c r="D230" s="2" t="s">
        <v>182</v>
      </c>
      <c r="E230" s="2" t="s">
        <v>21</v>
      </c>
      <c r="F230" s="2" t="s">
        <v>1744</v>
      </c>
      <c r="G230" s="10">
        <f t="shared" si="44"/>
        <v>4.5318876188852913E-5</v>
      </c>
      <c r="H230" s="7">
        <v>10</v>
      </c>
      <c r="I230" s="7">
        <v>0</v>
      </c>
      <c r="J230" s="7">
        <v>10</v>
      </c>
      <c r="K230" s="7">
        <f t="shared" si="47"/>
        <v>4</v>
      </c>
      <c r="L230" s="12">
        <f t="shared" si="45"/>
        <v>6</v>
      </c>
      <c r="M230" s="8">
        <v>1</v>
      </c>
      <c r="N230" s="8" t="e">
        <f t="shared" si="46"/>
        <v>#DIV/0!</v>
      </c>
      <c r="O230" s="7">
        <f t="shared" si="40"/>
        <v>6</v>
      </c>
      <c r="P230" s="8">
        <v>1</v>
      </c>
      <c r="Q230" s="8">
        <f t="shared" si="41"/>
        <v>0</v>
      </c>
      <c r="R230" s="8">
        <f t="shared" si="42"/>
        <v>0</v>
      </c>
      <c r="S230" s="9">
        <f t="shared" si="43"/>
        <v>1.5937405584568148E-4</v>
      </c>
      <c r="T230" s="2" t="s">
        <v>19</v>
      </c>
      <c r="U230" s="2" t="s">
        <v>22</v>
      </c>
      <c r="V230" s="2" t="s">
        <v>6101</v>
      </c>
      <c r="W230" s="2" t="s">
        <v>37</v>
      </c>
      <c r="X230" s="2">
        <v>64</v>
      </c>
      <c r="Y230" s="2">
        <v>84</v>
      </c>
      <c r="Z230" s="2">
        <f t="shared" si="48"/>
        <v>20</v>
      </c>
    </row>
    <row r="231" spans="1:26" x14ac:dyDescent="0.25">
      <c r="A231" s="2" t="s">
        <v>1745</v>
      </c>
      <c r="B231" s="2">
        <v>202280230</v>
      </c>
      <c r="C231" s="3">
        <v>44791</v>
      </c>
      <c r="D231" s="2" t="s">
        <v>191</v>
      </c>
      <c r="E231" s="2" t="s">
        <v>29</v>
      </c>
      <c r="F231" s="2" t="s">
        <v>1746</v>
      </c>
      <c r="G231" s="10">
        <f t="shared" si="44"/>
        <v>3.625510095108233E-4</v>
      </c>
      <c r="H231" s="7">
        <v>80</v>
      </c>
      <c r="I231" s="7">
        <v>42</v>
      </c>
      <c r="J231" s="7">
        <v>38</v>
      </c>
      <c r="K231" s="7">
        <f t="shared" si="47"/>
        <v>15.200000000000001</v>
      </c>
      <c r="L231" s="12">
        <f t="shared" si="45"/>
        <v>22.799999999999997</v>
      </c>
      <c r="M231" s="8">
        <v>0.47499999999999998</v>
      </c>
      <c r="N231" s="8">
        <f t="shared" si="46"/>
        <v>0.54285714285714282</v>
      </c>
      <c r="O231" s="7">
        <f t="shared" si="40"/>
        <v>22.799999999999997</v>
      </c>
      <c r="P231" s="8">
        <v>0.47499999999999998</v>
      </c>
      <c r="Q231" s="8">
        <f t="shared" si="41"/>
        <v>1.1052631578947369</v>
      </c>
      <c r="R231" s="8">
        <f t="shared" si="42"/>
        <v>0.52500000000000002</v>
      </c>
      <c r="S231" s="9">
        <f t="shared" si="43"/>
        <v>6.0562141221358963E-4</v>
      </c>
      <c r="T231" s="2" t="s">
        <v>33</v>
      </c>
      <c r="U231" s="2" t="s">
        <v>31</v>
      </c>
      <c r="V231" s="2" t="s">
        <v>6101</v>
      </c>
      <c r="W231" s="2" t="s">
        <v>16</v>
      </c>
      <c r="X231" s="2">
        <v>64</v>
      </c>
      <c r="Y231" s="2">
        <v>84</v>
      </c>
      <c r="Z231" s="2">
        <f t="shared" si="48"/>
        <v>20</v>
      </c>
    </row>
    <row r="232" spans="1:26" x14ac:dyDescent="0.25">
      <c r="A232" s="2" t="s">
        <v>1747</v>
      </c>
      <c r="B232" s="2">
        <v>202280231</v>
      </c>
      <c r="C232" s="3">
        <v>44791</v>
      </c>
      <c r="D232" s="2" t="s">
        <v>192</v>
      </c>
      <c r="E232" s="2" t="s">
        <v>43</v>
      </c>
      <c r="F232" s="2" t="s">
        <v>1748</v>
      </c>
      <c r="G232" s="10">
        <f t="shared" si="44"/>
        <v>2.129987180876087E-3</v>
      </c>
      <c r="H232" s="7">
        <v>470</v>
      </c>
      <c r="I232" s="7">
        <v>299</v>
      </c>
      <c r="J232" s="7">
        <v>171</v>
      </c>
      <c r="K232" s="7">
        <f t="shared" si="47"/>
        <v>68.400000000000006</v>
      </c>
      <c r="L232" s="12">
        <f t="shared" si="45"/>
        <v>102.6</v>
      </c>
      <c r="M232" s="8">
        <v>0.36382978723404258</v>
      </c>
      <c r="N232" s="8">
        <f t="shared" si="46"/>
        <v>0.3431438127090301</v>
      </c>
      <c r="O232" s="7">
        <f t="shared" si="40"/>
        <v>102.6</v>
      </c>
      <c r="P232" s="8">
        <v>0.36382978723404258</v>
      </c>
      <c r="Q232" s="8">
        <f t="shared" si="41"/>
        <v>1.7485380116959064</v>
      </c>
      <c r="R232" s="8">
        <f t="shared" si="42"/>
        <v>0.63617021276595742</v>
      </c>
      <c r="S232" s="9">
        <f t="shared" si="43"/>
        <v>2.7252963549611532E-3</v>
      </c>
      <c r="T232" s="2" t="s">
        <v>53</v>
      </c>
      <c r="U232" s="2" t="s">
        <v>44</v>
      </c>
      <c r="V232" s="2" t="s">
        <v>6101</v>
      </c>
      <c r="W232" s="2" t="s">
        <v>16</v>
      </c>
      <c r="X232" s="2">
        <v>64</v>
      </c>
      <c r="Y232" s="2">
        <v>84</v>
      </c>
      <c r="Z232" s="2">
        <f t="shared" si="48"/>
        <v>20</v>
      </c>
    </row>
    <row r="233" spans="1:26" x14ac:dyDescent="0.25">
      <c r="A233" s="2" t="s">
        <v>1749</v>
      </c>
      <c r="B233" s="2">
        <v>202280232</v>
      </c>
      <c r="C233" s="3">
        <v>44791</v>
      </c>
      <c r="D233" s="2" t="s">
        <v>193</v>
      </c>
      <c r="E233" s="2" t="s">
        <v>14</v>
      </c>
      <c r="F233" s="2" t="s">
        <v>1750</v>
      </c>
      <c r="G233" s="10">
        <f t="shared" si="44"/>
        <v>1.3595662856655876E-4</v>
      </c>
      <c r="H233" s="7">
        <v>30</v>
      </c>
      <c r="I233" s="7">
        <v>22.5</v>
      </c>
      <c r="J233" s="7">
        <v>7.5</v>
      </c>
      <c r="K233" s="7">
        <f t="shared" si="47"/>
        <v>3</v>
      </c>
      <c r="L233" s="12">
        <f t="shared" si="45"/>
        <v>4.5</v>
      </c>
      <c r="M233" s="8">
        <v>0.25</v>
      </c>
      <c r="N233" s="8">
        <f t="shared" si="46"/>
        <v>0.2</v>
      </c>
      <c r="O233" s="7">
        <f t="shared" si="40"/>
        <v>4.5</v>
      </c>
      <c r="P233" s="8">
        <v>0.25</v>
      </c>
      <c r="Q233" s="8">
        <f t="shared" si="41"/>
        <v>3</v>
      </c>
      <c r="R233" s="8">
        <f t="shared" si="42"/>
        <v>0.75</v>
      </c>
      <c r="S233" s="9">
        <f t="shared" si="43"/>
        <v>1.1953054188426111E-4</v>
      </c>
      <c r="T233" s="2" t="s">
        <v>194</v>
      </c>
      <c r="U233" s="2" t="s">
        <v>15</v>
      </c>
      <c r="V233" s="2" t="s">
        <v>6101</v>
      </c>
      <c r="W233" s="2" t="s">
        <v>16</v>
      </c>
      <c r="X233" s="2">
        <v>64</v>
      </c>
      <c r="Y233" s="2">
        <v>84</v>
      </c>
      <c r="Z233" s="2">
        <f t="shared" si="48"/>
        <v>20</v>
      </c>
    </row>
    <row r="234" spans="1:26" x14ac:dyDescent="0.25">
      <c r="A234" s="2" t="s">
        <v>1751</v>
      </c>
      <c r="B234" s="2">
        <v>202280233</v>
      </c>
      <c r="C234" s="3">
        <v>44791</v>
      </c>
      <c r="D234" s="2" t="s">
        <v>195</v>
      </c>
      <c r="E234" s="2" t="s">
        <v>24</v>
      </c>
      <c r="F234" s="2" t="s">
        <v>1752</v>
      </c>
      <c r="G234" s="10">
        <f t="shared" si="44"/>
        <v>4.5318876188852914E-4</v>
      </c>
      <c r="H234" s="7">
        <v>100</v>
      </c>
      <c r="I234" s="7">
        <v>50</v>
      </c>
      <c r="J234" s="7">
        <v>50</v>
      </c>
      <c r="K234" s="7">
        <f t="shared" si="47"/>
        <v>20</v>
      </c>
      <c r="L234" s="12">
        <f t="shared" si="45"/>
        <v>30</v>
      </c>
      <c r="M234" s="8">
        <v>0.5</v>
      </c>
      <c r="N234" s="8">
        <f t="shared" si="46"/>
        <v>0.6</v>
      </c>
      <c r="O234" s="7">
        <f t="shared" si="40"/>
        <v>30</v>
      </c>
      <c r="P234" s="8">
        <v>0.5</v>
      </c>
      <c r="Q234" s="8">
        <f t="shared" si="41"/>
        <v>1</v>
      </c>
      <c r="R234" s="8">
        <f t="shared" si="42"/>
        <v>0.5</v>
      </c>
      <c r="S234" s="9">
        <f t="shared" si="43"/>
        <v>7.9687027922840741E-4</v>
      </c>
      <c r="T234" s="2" t="s">
        <v>19</v>
      </c>
      <c r="U234" s="2" t="s">
        <v>26</v>
      </c>
      <c r="V234" s="2" t="s">
        <v>6101</v>
      </c>
      <c r="W234" s="2" t="s">
        <v>16</v>
      </c>
      <c r="X234" s="2">
        <v>64</v>
      </c>
      <c r="Y234" s="2">
        <v>84</v>
      </c>
      <c r="Z234" s="2">
        <f t="shared" si="48"/>
        <v>20</v>
      </c>
    </row>
    <row r="235" spans="1:26" x14ac:dyDescent="0.25">
      <c r="A235" s="2" t="s">
        <v>1753</v>
      </c>
      <c r="B235" s="2">
        <v>202280234</v>
      </c>
      <c r="C235" s="3">
        <v>44792</v>
      </c>
      <c r="D235" s="2" t="s">
        <v>196</v>
      </c>
      <c r="E235" s="2" t="s">
        <v>29</v>
      </c>
      <c r="F235" s="2" t="s">
        <v>1754</v>
      </c>
      <c r="G235" s="10">
        <f t="shared" si="44"/>
        <v>4.5318876188852914E-4</v>
      </c>
      <c r="H235" s="7">
        <v>100</v>
      </c>
      <c r="I235" s="7">
        <v>75.14</v>
      </c>
      <c r="J235" s="7">
        <v>24.86</v>
      </c>
      <c r="K235" s="7">
        <f t="shared" si="47"/>
        <v>9.9440000000000008</v>
      </c>
      <c r="L235" s="12">
        <f t="shared" si="45"/>
        <v>14.915999999999999</v>
      </c>
      <c r="M235" s="8">
        <v>0.24859999999999999</v>
      </c>
      <c r="N235" s="8">
        <f t="shared" si="46"/>
        <v>0.19850944902848014</v>
      </c>
      <c r="O235" s="7">
        <f t="shared" si="40"/>
        <v>14.915999999999999</v>
      </c>
      <c r="P235" s="8">
        <v>0.24859999999999999</v>
      </c>
      <c r="Q235" s="8">
        <f t="shared" si="41"/>
        <v>3.0225261464199518</v>
      </c>
      <c r="R235" s="8">
        <f t="shared" si="42"/>
        <v>0.75139999999999996</v>
      </c>
      <c r="S235" s="9">
        <f t="shared" si="43"/>
        <v>3.9620390283236413E-4</v>
      </c>
      <c r="T235" s="2" t="s">
        <v>33</v>
      </c>
      <c r="U235" s="2" t="s">
        <v>31</v>
      </c>
      <c r="V235" s="2" t="s">
        <v>6101</v>
      </c>
      <c r="W235" s="2" t="s">
        <v>16</v>
      </c>
      <c r="X235" s="2">
        <v>64</v>
      </c>
      <c r="Y235" s="2">
        <v>84</v>
      </c>
      <c r="Z235" s="2">
        <f t="shared" si="48"/>
        <v>20</v>
      </c>
    </row>
    <row r="236" spans="1:26" x14ac:dyDescent="0.25">
      <c r="A236" s="2" t="s">
        <v>1755</v>
      </c>
      <c r="B236" s="2">
        <v>202280235</v>
      </c>
      <c r="C236" s="3">
        <v>44792</v>
      </c>
      <c r="D236" s="2" t="s">
        <v>197</v>
      </c>
      <c r="E236" s="2" t="s">
        <v>47</v>
      </c>
      <c r="F236" s="2" t="s">
        <v>1756</v>
      </c>
      <c r="G236" s="10">
        <f t="shared" si="44"/>
        <v>9.0637752377705828E-4</v>
      </c>
      <c r="H236" s="7">
        <v>200</v>
      </c>
      <c r="I236" s="7">
        <v>120</v>
      </c>
      <c r="J236" s="7">
        <v>80</v>
      </c>
      <c r="K236" s="7">
        <f t="shared" si="47"/>
        <v>32</v>
      </c>
      <c r="L236" s="12">
        <f t="shared" si="45"/>
        <v>48</v>
      </c>
      <c r="M236" s="8">
        <v>0.4</v>
      </c>
      <c r="N236" s="8">
        <f t="shared" si="46"/>
        <v>0.4</v>
      </c>
      <c r="O236" s="7">
        <f t="shared" si="40"/>
        <v>48</v>
      </c>
      <c r="P236" s="8">
        <v>0.4</v>
      </c>
      <c r="Q236" s="8">
        <f t="shared" si="41"/>
        <v>1.5</v>
      </c>
      <c r="R236" s="8">
        <f t="shared" si="42"/>
        <v>0.6</v>
      </c>
      <c r="S236" s="9">
        <f t="shared" si="43"/>
        <v>1.2749924467654519E-3</v>
      </c>
      <c r="T236" s="2" t="s">
        <v>25</v>
      </c>
      <c r="U236" s="2" t="s">
        <v>6087</v>
      </c>
      <c r="V236" s="2" t="s">
        <v>6101</v>
      </c>
      <c r="W236" s="2" t="s">
        <v>16</v>
      </c>
      <c r="X236" s="2">
        <v>64</v>
      </c>
      <c r="Y236" s="2">
        <v>84</v>
      </c>
      <c r="Z236" s="2">
        <f t="shared" ref="Z236:Z242" si="49">Y236-X236</f>
        <v>20</v>
      </c>
    </row>
    <row r="237" spans="1:26" x14ac:dyDescent="0.25">
      <c r="A237" s="2" t="s">
        <v>1757</v>
      </c>
      <c r="B237" s="2">
        <v>202280236</v>
      </c>
      <c r="C237" s="3">
        <v>44792</v>
      </c>
      <c r="D237" s="2" t="s">
        <v>198</v>
      </c>
      <c r="E237" s="2" t="s">
        <v>24</v>
      </c>
      <c r="F237" s="2" t="s">
        <v>1758</v>
      </c>
      <c r="G237" s="10">
        <f t="shared" si="44"/>
        <v>4.0786988569967625E-4</v>
      </c>
      <c r="H237" s="7">
        <v>90</v>
      </c>
      <c r="I237" s="7">
        <v>30</v>
      </c>
      <c r="J237" s="7">
        <v>60</v>
      </c>
      <c r="K237" s="7">
        <f t="shared" si="47"/>
        <v>24</v>
      </c>
      <c r="L237" s="12">
        <f t="shared" si="45"/>
        <v>36</v>
      </c>
      <c r="M237" s="8">
        <v>0.66666666666666663</v>
      </c>
      <c r="N237" s="8">
        <f t="shared" si="46"/>
        <v>1.2</v>
      </c>
      <c r="O237" s="7">
        <f t="shared" si="40"/>
        <v>36</v>
      </c>
      <c r="P237" s="8">
        <v>0.66666666666666663</v>
      </c>
      <c r="Q237" s="8">
        <f t="shared" si="41"/>
        <v>0.5</v>
      </c>
      <c r="R237" s="8">
        <f t="shared" si="42"/>
        <v>0.33333333333333331</v>
      </c>
      <c r="S237" s="9">
        <f t="shared" si="43"/>
        <v>9.5624433507408889E-4</v>
      </c>
      <c r="T237" s="2" t="s">
        <v>25</v>
      </c>
      <c r="U237" s="2" t="s">
        <v>26</v>
      </c>
      <c r="V237" s="2" t="s">
        <v>6101</v>
      </c>
      <c r="W237" s="2" t="s">
        <v>16</v>
      </c>
      <c r="X237" s="2">
        <v>64</v>
      </c>
      <c r="Y237" s="2">
        <v>84</v>
      </c>
      <c r="Z237" s="2">
        <f t="shared" si="49"/>
        <v>20</v>
      </c>
    </row>
    <row r="238" spans="1:26" x14ac:dyDescent="0.25">
      <c r="A238" s="2" t="s">
        <v>1759</v>
      </c>
      <c r="B238" s="2">
        <v>202280237</v>
      </c>
      <c r="C238" s="3">
        <v>44792</v>
      </c>
      <c r="D238" s="2" t="s">
        <v>199</v>
      </c>
      <c r="E238" s="2" t="s">
        <v>21</v>
      </c>
      <c r="F238" s="2" t="s">
        <v>1760</v>
      </c>
      <c r="G238" s="10">
        <f t="shared" si="44"/>
        <v>6.7978314283279379E-5</v>
      </c>
      <c r="H238" s="7">
        <v>15</v>
      </c>
      <c r="I238" s="7">
        <v>0</v>
      </c>
      <c r="J238" s="7">
        <v>15</v>
      </c>
      <c r="K238" s="7">
        <f t="shared" si="47"/>
        <v>6</v>
      </c>
      <c r="L238" s="12">
        <f t="shared" si="45"/>
        <v>9</v>
      </c>
      <c r="M238" s="8">
        <v>1</v>
      </c>
      <c r="N238" s="8" t="e">
        <f t="shared" si="46"/>
        <v>#DIV/0!</v>
      </c>
      <c r="O238" s="7">
        <f t="shared" si="40"/>
        <v>9</v>
      </c>
      <c r="P238" s="8">
        <v>1</v>
      </c>
      <c r="Q238" s="8">
        <f t="shared" si="41"/>
        <v>0</v>
      </c>
      <c r="R238" s="8">
        <f t="shared" si="42"/>
        <v>0</v>
      </c>
      <c r="S238" s="9">
        <f t="shared" si="43"/>
        <v>2.3906108376852222E-4</v>
      </c>
      <c r="T238" s="2" t="s">
        <v>19</v>
      </c>
      <c r="U238" s="2" t="s">
        <v>22</v>
      </c>
      <c r="V238" s="2" t="s">
        <v>6101</v>
      </c>
      <c r="W238" s="2" t="s">
        <v>16</v>
      </c>
      <c r="X238" s="2">
        <v>64</v>
      </c>
      <c r="Y238" s="2">
        <v>84</v>
      </c>
      <c r="Z238" s="2">
        <f t="shared" si="49"/>
        <v>20</v>
      </c>
    </row>
    <row r="239" spans="1:26" x14ac:dyDescent="0.25">
      <c r="A239" s="2" t="s">
        <v>1761</v>
      </c>
      <c r="B239" s="2">
        <v>202280238</v>
      </c>
      <c r="C239" s="3">
        <v>44792</v>
      </c>
      <c r="D239" s="2" t="s">
        <v>200</v>
      </c>
      <c r="E239" s="2" t="s">
        <v>29</v>
      </c>
      <c r="F239" s="2" t="s">
        <v>1762</v>
      </c>
      <c r="G239" s="10">
        <f t="shared" si="44"/>
        <v>9.0637752377705825E-5</v>
      </c>
      <c r="H239" s="7">
        <v>20</v>
      </c>
      <c r="I239" s="7">
        <v>2</v>
      </c>
      <c r="J239" s="7">
        <v>18</v>
      </c>
      <c r="K239" s="7">
        <f t="shared" si="47"/>
        <v>7.2</v>
      </c>
      <c r="L239" s="12">
        <f t="shared" si="45"/>
        <v>10.8</v>
      </c>
      <c r="M239" s="8">
        <v>0.9</v>
      </c>
      <c r="N239" s="8">
        <f t="shared" si="46"/>
        <v>5.4</v>
      </c>
      <c r="O239" s="7">
        <f t="shared" si="40"/>
        <v>10.8</v>
      </c>
      <c r="P239" s="8">
        <v>0.9</v>
      </c>
      <c r="Q239" s="8">
        <f t="shared" si="41"/>
        <v>0.1111111111111111</v>
      </c>
      <c r="R239" s="8">
        <f t="shared" si="42"/>
        <v>0.1</v>
      </c>
      <c r="S239" s="9">
        <f t="shared" si="43"/>
        <v>2.8687330052222667E-4</v>
      </c>
      <c r="T239" s="2" t="s">
        <v>99</v>
      </c>
      <c r="U239" s="2" t="s">
        <v>31</v>
      </c>
      <c r="V239" s="2" t="s">
        <v>6101</v>
      </c>
      <c r="W239" s="2" t="s">
        <v>16</v>
      </c>
      <c r="X239" s="2">
        <v>64</v>
      </c>
      <c r="Y239" s="2">
        <v>84</v>
      </c>
      <c r="Z239" s="2">
        <f t="shared" si="49"/>
        <v>20</v>
      </c>
    </row>
    <row r="240" spans="1:26" x14ac:dyDescent="0.25">
      <c r="A240" s="2" t="s">
        <v>1763</v>
      </c>
      <c r="B240" s="2">
        <v>202280239</v>
      </c>
      <c r="C240" s="3">
        <v>44792</v>
      </c>
      <c r="D240" s="2" t="s">
        <v>201</v>
      </c>
      <c r="E240" s="2" t="s">
        <v>29</v>
      </c>
      <c r="F240" s="2" t="s">
        <v>1764</v>
      </c>
      <c r="G240" s="10">
        <f t="shared" si="44"/>
        <v>3.1270024570308511E-4</v>
      </c>
      <c r="H240" s="7">
        <v>69</v>
      </c>
      <c r="I240" s="7">
        <v>57</v>
      </c>
      <c r="J240" s="7">
        <v>12</v>
      </c>
      <c r="K240" s="7">
        <f t="shared" si="47"/>
        <v>4.8000000000000007</v>
      </c>
      <c r="L240" s="12">
        <f t="shared" si="45"/>
        <v>7.1999999999999993</v>
      </c>
      <c r="M240" s="8">
        <v>0.17391304347826086</v>
      </c>
      <c r="N240" s="8">
        <f t="shared" si="46"/>
        <v>0.12631578947368419</v>
      </c>
      <c r="O240" s="7">
        <f t="shared" si="40"/>
        <v>7.1999999999999993</v>
      </c>
      <c r="P240" s="8">
        <v>0.17391304347826086</v>
      </c>
      <c r="Q240" s="8">
        <f t="shared" si="41"/>
        <v>4.75</v>
      </c>
      <c r="R240" s="8">
        <f t="shared" si="42"/>
        <v>0.82608695652173914</v>
      </c>
      <c r="S240" s="9">
        <f t="shared" si="43"/>
        <v>1.9124886701481778E-4</v>
      </c>
      <c r="T240" s="2" t="s">
        <v>30</v>
      </c>
      <c r="U240" s="2" t="s">
        <v>31</v>
      </c>
      <c r="V240" s="2" t="s">
        <v>6101</v>
      </c>
      <c r="W240" s="2" t="s">
        <v>16</v>
      </c>
      <c r="X240" s="2">
        <v>64</v>
      </c>
      <c r="Y240" s="2">
        <v>84</v>
      </c>
      <c r="Z240" s="2">
        <f t="shared" si="49"/>
        <v>20</v>
      </c>
    </row>
    <row r="241" spans="1:26" x14ac:dyDescent="0.25">
      <c r="A241" s="2" t="s">
        <v>1765</v>
      </c>
      <c r="B241" s="2">
        <v>202280240</v>
      </c>
      <c r="C241" s="3">
        <v>44793</v>
      </c>
      <c r="D241" s="2" t="s">
        <v>202</v>
      </c>
      <c r="E241" s="2" t="s">
        <v>29</v>
      </c>
      <c r="F241" s="2" t="s">
        <v>1766</v>
      </c>
      <c r="G241" s="10">
        <f t="shared" si="44"/>
        <v>1.0876530285324699E-4</v>
      </c>
      <c r="H241" s="7">
        <v>24</v>
      </c>
      <c r="I241" s="7">
        <v>19.399999999999999</v>
      </c>
      <c r="J241" s="7">
        <v>4.6000000000000014</v>
      </c>
      <c r="K241" s="7">
        <f t="shared" si="47"/>
        <v>1.8400000000000007</v>
      </c>
      <c r="L241" s="12">
        <f t="shared" si="45"/>
        <v>2.7600000000000007</v>
      </c>
      <c r="M241" s="8">
        <v>0.19166666666666674</v>
      </c>
      <c r="N241" s="8">
        <f t="shared" si="46"/>
        <v>0.14226804123711345</v>
      </c>
      <c r="O241" s="7">
        <f t="shared" si="40"/>
        <v>2.7600000000000007</v>
      </c>
      <c r="P241" s="8">
        <v>0.19166666666666674</v>
      </c>
      <c r="Q241" s="8">
        <f t="shared" si="41"/>
        <v>4.2173913043478244</v>
      </c>
      <c r="R241" s="8">
        <f t="shared" si="42"/>
        <v>0.80833333333333324</v>
      </c>
      <c r="S241" s="9">
        <f t="shared" si="43"/>
        <v>7.3312065689013506E-5</v>
      </c>
      <c r="T241" s="2" t="s">
        <v>33</v>
      </c>
      <c r="U241" s="2" t="s">
        <v>31</v>
      </c>
      <c r="V241" s="2" t="s">
        <v>6101</v>
      </c>
      <c r="W241" s="2" t="s">
        <v>16</v>
      </c>
      <c r="X241" s="2">
        <v>75</v>
      </c>
      <c r="Y241" s="2">
        <v>90</v>
      </c>
      <c r="Z241" s="2">
        <f t="shared" si="49"/>
        <v>15</v>
      </c>
    </row>
    <row r="242" spans="1:26" x14ac:dyDescent="0.25">
      <c r="A242" s="2" t="s">
        <v>1767</v>
      </c>
      <c r="B242" s="2">
        <v>202280241</v>
      </c>
      <c r="C242" s="3">
        <v>44793</v>
      </c>
      <c r="D242" s="2" t="s">
        <v>203</v>
      </c>
      <c r="E242" s="2" t="s">
        <v>29</v>
      </c>
      <c r="F242" s="2" t="s">
        <v>1768</v>
      </c>
      <c r="G242" s="10">
        <f t="shared" si="44"/>
        <v>4.5318876188852914E-4</v>
      </c>
      <c r="H242" s="7">
        <v>100</v>
      </c>
      <c r="I242" s="7">
        <v>74.52</v>
      </c>
      <c r="J242" s="7">
        <v>25.480000000000004</v>
      </c>
      <c r="K242" s="7">
        <f t="shared" si="47"/>
        <v>10.192000000000002</v>
      </c>
      <c r="L242" s="12">
        <f t="shared" si="45"/>
        <v>15.288000000000002</v>
      </c>
      <c r="M242" s="8">
        <v>0.25480000000000003</v>
      </c>
      <c r="N242" s="8">
        <f t="shared" si="46"/>
        <v>0.20515297906602259</v>
      </c>
      <c r="O242" s="7">
        <f t="shared" si="40"/>
        <v>15.288000000000002</v>
      </c>
      <c r="P242" s="8">
        <v>0.25480000000000003</v>
      </c>
      <c r="Q242" s="8">
        <f t="shared" si="41"/>
        <v>2.9246467817896384</v>
      </c>
      <c r="R242" s="8">
        <f t="shared" si="42"/>
        <v>0.74519999999999997</v>
      </c>
      <c r="S242" s="9">
        <f t="shared" si="43"/>
        <v>4.0608509429479646E-4</v>
      </c>
      <c r="T242" s="2" t="s">
        <v>33</v>
      </c>
      <c r="U242" s="2" t="s">
        <v>31</v>
      </c>
      <c r="V242" s="2" t="s">
        <v>6101</v>
      </c>
      <c r="W242" s="2" t="s">
        <v>16</v>
      </c>
      <c r="X242" s="2">
        <v>75</v>
      </c>
      <c r="Y242" s="2">
        <v>90</v>
      </c>
      <c r="Z242" s="2">
        <f t="shared" si="49"/>
        <v>15</v>
      </c>
    </row>
    <row r="243" spans="1:26" x14ac:dyDescent="0.25">
      <c r="A243" s="2" t="s">
        <v>1769</v>
      </c>
      <c r="B243" s="2">
        <v>202280242</v>
      </c>
      <c r="C243" s="3">
        <v>44793</v>
      </c>
      <c r="D243" s="2" t="s">
        <v>205</v>
      </c>
      <c r="E243" s="2" t="s">
        <v>29</v>
      </c>
      <c r="F243" s="2" t="s">
        <v>1770</v>
      </c>
      <c r="G243" s="10">
        <f t="shared" si="44"/>
        <v>3.1723213332197041E-4</v>
      </c>
      <c r="H243" s="7">
        <v>70</v>
      </c>
      <c r="I243" s="7">
        <v>64.52</v>
      </c>
      <c r="J243" s="7">
        <v>5.480000000000004</v>
      </c>
      <c r="K243" s="7">
        <f t="shared" si="47"/>
        <v>2.1920000000000015</v>
      </c>
      <c r="L243" s="12">
        <f t="shared" si="45"/>
        <v>3.2880000000000025</v>
      </c>
      <c r="M243" s="8">
        <v>7.8285714285714347E-2</v>
      </c>
      <c r="N243" s="8">
        <f t="shared" si="46"/>
        <v>5.0960942343459437E-2</v>
      </c>
      <c r="O243" s="7">
        <f t="shared" si="40"/>
        <v>3.2880000000000025</v>
      </c>
      <c r="P243" s="8">
        <v>7.8285714285714347E-2</v>
      </c>
      <c r="Q243" s="8">
        <f t="shared" si="41"/>
        <v>11.773722627737216</v>
      </c>
      <c r="R243" s="8">
        <f t="shared" si="42"/>
        <v>0.92171428571428571</v>
      </c>
      <c r="S243" s="9">
        <f t="shared" si="43"/>
        <v>8.733698260343352E-5</v>
      </c>
      <c r="T243" s="2" t="s">
        <v>33</v>
      </c>
      <c r="U243" s="2" t="s">
        <v>31</v>
      </c>
      <c r="V243" s="2" t="s">
        <v>6101</v>
      </c>
      <c r="W243" s="2" t="s">
        <v>16</v>
      </c>
      <c r="X243" s="2">
        <v>75</v>
      </c>
      <c r="Y243" s="2">
        <v>90</v>
      </c>
      <c r="Z243" s="2">
        <f t="shared" ref="Z243:Z263" si="50">Y243-X243</f>
        <v>15</v>
      </c>
    </row>
    <row r="244" spans="1:26" x14ac:dyDescent="0.25">
      <c r="A244" s="2" t="s">
        <v>1771</v>
      </c>
      <c r="B244" s="2">
        <v>202280243</v>
      </c>
      <c r="C244" s="3">
        <v>44793</v>
      </c>
      <c r="D244" s="2" t="s">
        <v>206</v>
      </c>
      <c r="E244" s="2" t="s">
        <v>21</v>
      </c>
      <c r="F244" s="2" t="s">
        <v>1772</v>
      </c>
      <c r="G244" s="10">
        <f t="shared" si="44"/>
        <v>4.5318876188852913E-5</v>
      </c>
      <c r="H244" s="7">
        <v>10</v>
      </c>
      <c r="I244" s="7">
        <v>0</v>
      </c>
      <c r="J244" s="7">
        <v>10</v>
      </c>
      <c r="K244" s="7">
        <f t="shared" si="47"/>
        <v>4</v>
      </c>
      <c r="L244" s="12">
        <f t="shared" si="45"/>
        <v>6</v>
      </c>
      <c r="M244" s="8">
        <v>1</v>
      </c>
      <c r="N244" s="8" t="e">
        <f t="shared" si="46"/>
        <v>#DIV/0!</v>
      </c>
      <c r="O244" s="7">
        <f t="shared" si="40"/>
        <v>6</v>
      </c>
      <c r="P244" s="8">
        <v>1</v>
      </c>
      <c r="Q244" s="8">
        <f t="shared" si="41"/>
        <v>0</v>
      </c>
      <c r="R244" s="8">
        <f t="shared" si="42"/>
        <v>0</v>
      </c>
      <c r="S244" s="9">
        <f t="shared" si="43"/>
        <v>1.5937405584568148E-4</v>
      </c>
      <c r="T244" s="2" t="s">
        <v>6150</v>
      </c>
      <c r="U244" s="2" t="s">
        <v>22</v>
      </c>
      <c r="V244" s="2" t="s">
        <v>6101</v>
      </c>
      <c r="W244" s="2" t="s">
        <v>16</v>
      </c>
      <c r="X244" s="2">
        <v>75</v>
      </c>
      <c r="Y244" s="2">
        <v>90</v>
      </c>
      <c r="Z244" s="2">
        <f t="shared" si="50"/>
        <v>15</v>
      </c>
    </row>
    <row r="245" spans="1:26" x14ac:dyDescent="0.25">
      <c r="A245" s="2" t="s">
        <v>1773</v>
      </c>
      <c r="B245" s="2">
        <v>202280244</v>
      </c>
      <c r="C245" s="3">
        <v>44793</v>
      </c>
      <c r="D245" s="2" t="s">
        <v>207</v>
      </c>
      <c r="E245" s="2" t="s">
        <v>14</v>
      </c>
      <c r="F245" s="2" t="s">
        <v>1774</v>
      </c>
      <c r="G245" s="10">
        <f t="shared" si="44"/>
        <v>1.1329719047213228E-4</v>
      </c>
      <c r="H245" s="7">
        <v>25</v>
      </c>
      <c r="I245" s="7">
        <v>20</v>
      </c>
      <c r="J245" s="7">
        <v>5</v>
      </c>
      <c r="K245" s="7">
        <f t="shared" si="47"/>
        <v>2</v>
      </c>
      <c r="L245" s="12">
        <f t="shared" si="45"/>
        <v>3</v>
      </c>
      <c r="M245" s="8">
        <v>0.2</v>
      </c>
      <c r="N245" s="8">
        <f t="shared" si="46"/>
        <v>0.15</v>
      </c>
      <c r="O245" s="7">
        <f t="shared" si="40"/>
        <v>3</v>
      </c>
      <c r="P245" s="8">
        <v>0.2</v>
      </c>
      <c r="Q245" s="8">
        <f t="shared" si="41"/>
        <v>4</v>
      </c>
      <c r="R245" s="8">
        <f t="shared" si="42"/>
        <v>0.8</v>
      </c>
      <c r="S245" s="9">
        <f t="shared" si="43"/>
        <v>7.9687027922840741E-5</v>
      </c>
      <c r="T245" s="2" t="s">
        <v>19</v>
      </c>
      <c r="U245" s="2" t="s">
        <v>15</v>
      </c>
      <c r="V245" s="2" t="s">
        <v>6101</v>
      </c>
      <c r="W245" s="2" t="s">
        <v>16</v>
      </c>
      <c r="X245" s="2">
        <v>75</v>
      </c>
      <c r="Y245" s="2">
        <v>90</v>
      </c>
      <c r="Z245" s="2">
        <f t="shared" si="50"/>
        <v>15</v>
      </c>
    </row>
    <row r="246" spans="1:26" x14ac:dyDescent="0.25">
      <c r="A246" s="2" t="s">
        <v>1775</v>
      </c>
      <c r="B246" s="2">
        <v>202280245</v>
      </c>
      <c r="C246" s="3">
        <v>44793</v>
      </c>
      <c r="D246" s="2" t="s">
        <v>158</v>
      </c>
      <c r="E246" s="2" t="s">
        <v>14</v>
      </c>
      <c r="F246" s="2" t="s">
        <v>1776</v>
      </c>
      <c r="G246" s="10">
        <f t="shared" si="44"/>
        <v>9.0637752377705825E-5</v>
      </c>
      <c r="H246" s="7">
        <v>20</v>
      </c>
      <c r="I246" s="7">
        <v>5</v>
      </c>
      <c r="J246" s="7">
        <v>15</v>
      </c>
      <c r="K246" s="7">
        <f t="shared" si="47"/>
        <v>6</v>
      </c>
      <c r="L246" s="12">
        <f t="shared" si="45"/>
        <v>9</v>
      </c>
      <c r="M246" s="8">
        <v>0.75</v>
      </c>
      <c r="N246" s="8">
        <f t="shared" si="46"/>
        <v>1.8</v>
      </c>
      <c r="O246" s="7">
        <f t="shared" si="40"/>
        <v>9</v>
      </c>
      <c r="P246" s="8">
        <v>0.75</v>
      </c>
      <c r="Q246" s="8">
        <f t="shared" si="41"/>
        <v>0.33333333333333331</v>
      </c>
      <c r="R246" s="8">
        <f t="shared" si="42"/>
        <v>0.25</v>
      </c>
      <c r="S246" s="9">
        <f t="shared" si="43"/>
        <v>2.3906108376852222E-4</v>
      </c>
      <c r="T246" s="2" t="s">
        <v>6151</v>
      </c>
      <c r="U246" s="2" t="s">
        <v>15</v>
      </c>
      <c r="V246" s="2" t="s">
        <v>6101</v>
      </c>
      <c r="W246" s="2" t="s">
        <v>16</v>
      </c>
      <c r="X246" s="2">
        <v>75</v>
      </c>
      <c r="Y246" s="2">
        <v>90</v>
      </c>
      <c r="Z246" s="2">
        <f t="shared" si="50"/>
        <v>15</v>
      </c>
    </row>
    <row r="247" spans="1:26" x14ac:dyDescent="0.25">
      <c r="A247" s="2" t="s">
        <v>1777</v>
      </c>
      <c r="B247" s="2">
        <v>202280246</v>
      </c>
      <c r="C247" s="3">
        <v>44793</v>
      </c>
      <c r="D247" s="2" t="s">
        <v>208</v>
      </c>
      <c r="E247" s="2" t="s">
        <v>29</v>
      </c>
      <c r="F247" s="2" t="s">
        <v>1778</v>
      </c>
      <c r="G247" s="10">
        <f t="shared" si="44"/>
        <v>2.7644514475200276E-4</v>
      </c>
      <c r="H247" s="7">
        <v>61</v>
      </c>
      <c r="I247" s="7">
        <v>54.519999999999996</v>
      </c>
      <c r="J247" s="7">
        <v>6.480000000000004</v>
      </c>
      <c r="K247" s="7">
        <f t="shared" si="47"/>
        <v>2.5920000000000019</v>
      </c>
      <c r="L247" s="12">
        <f t="shared" si="45"/>
        <v>3.8880000000000021</v>
      </c>
      <c r="M247" s="8">
        <v>0.10622950819672138</v>
      </c>
      <c r="N247" s="8">
        <f t="shared" si="46"/>
        <v>7.1313279530447582E-2</v>
      </c>
      <c r="O247" s="7">
        <f t="shared" si="40"/>
        <v>3.8880000000000021</v>
      </c>
      <c r="P247" s="8">
        <v>0.10622950819672138</v>
      </c>
      <c r="Q247" s="8">
        <f t="shared" si="41"/>
        <v>8.4135802469135736</v>
      </c>
      <c r="R247" s="8">
        <f t="shared" si="42"/>
        <v>0.89377049180327861</v>
      </c>
      <c r="S247" s="9">
        <f t="shared" si="43"/>
        <v>1.0327438818800167E-4</v>
      </c>
      <c r="T247" s="2" t="s">
        <v>33</v>
      </c>
      <c r="U247" s="2" t="s">
        <v>31</v>
      </c>
      <c r="V247" s="2" t="s">
        <v>6101</v>
      </c>
      <c r="W247" s="2" t="s">
        <v>16</v>
      </c>
      <c r="X247" s="2">
        <v>75</v>
      </c>
      <c r="Y247" s="2">
        <v>90</v>
      </c>
      <c r="Z247" s="2">
        <f t="shared" si="50"/>
        <v>15</v>
      </c>
    </row>
    <row r="248" spans="1:26" x14ac:dyDescent="0.25">
      <c r="A248" s="2" t="s">
        <v>1779</v>
      </c>
      <c r="B248" s="2">
        <v>202280247</v>
      </c>
      <c r="C248" s="3">
        <v>44793</v>
      </c>
      <c r="D248" s="2" t="s">
        <v>209</v>
      </c>
      <c r="E248" s="2" t="s">
        <v>24</v>
      </c>
      <c r="F248" s="2" t="s">
        <v>1780</v>
      </c>
      <c r="G248" s="10">
        <f t="shared" si="44"/>
        <v>4.0786988569967625E-4</v>
      </c>
      <c r="H248" s="7">
        <v>90</v>
      </c>
      <c r="I248" s="7">
        <v>20</v>
      </c>
      <c r="J248" s="7">
        <v>70</v>
      </c>
      <c r="K248" s="7">
        <f t="shared" si="47"/>
        <v>28</v>
      </c>
      <c r="L248" s="12">
        <f t="shared" si="45"/>
        <v>42</v>
      </c>
      <c r="M248" s="8">
        <v>0.77777777777777779</v>
      </c>
      <c r="N248" s="8">
        <f t="shared" si="46"/>
        <v>2.1</v>
      </c>
      <c r="O248" s="7">
        <f t="shared" si="40"/>
        <v>42</v>
      </c>
      <c r="P248" s="8">
        <v>0.77777777777777779</v>
      </c>
      <c r="Q248" s="8">
        <f t="shared" si="41"/>
        <v>0.2857142857142857</v>
      </c>
      <c r="R248" s="8">
        <f t="shared" si="42"/>
        <v>0.22222222222222221</v>
      </c>
      <c r="S248" s="9">
        <f t="shared" si="43"/>
        <v>1.1156183909197704E-3</v>
      </c>
      <c r="T248" s="2" t="s">
        <v>25</v>
      </c>
      <c r="U248" s="2" t="s">
        <v>26</v>
      </c>
      <c r="V248" s="2" t="s">
        <v>6101</v>
      </c>
      <c r="W248" s="2" t="s">
        <v>37</v>
      </c>
      <c r="X248" s="2">
        <v>75</v>
      </c>
      <c r="Y248" s="2">
        <v>90</v>
      </c>
      <c r="Z248" s="2">
        <f t="shared" si="50"/>
        <v>15</v>
      </c>
    </row>
    <row r="249" spans="1:26" x14ac:dyDescent="0.25">
      <c r="A249" s="2" t="s">
        <v>1781</v>
      </c>
      <c r="B249" s="2">
        <v>202280248</v>
      </c>
      <c r="C249" s="3">
        <v>44793</v>
      </c>
      <c r="D249" s="2" t="s">
        <v>210</v>
      </c>
      <c r="E249" s="2" t="s">
        <v>29</v>
      </c>
      <c r="F249" s="2" t="s">
        <v>1782</v>
      </c>
      <c r="G249" s="10">
        <f t="shared" si="44"/>
        <v>2.4925381903869104E-4</v>
      </c>
      <c r="H249" s="7">
        <v>55</v>
      </c>
      <c r="I249" s="7">
        <v>47.175000000000004</v>
      </c>
      <c r="J249" s="7">
        <v>7.8249999999999957</v>
      </c>
      <c r="K249" s="7">
        <f t="shared" si="47"/>
        <v>3.1299999999999986</v>
      </c>
      <c r="L249" s="12">
        <f t="shared" si="45"/>
        <v>4.6949999999999967</v>
      </c>
      <c r="M249" s="8">
        <v>0.14227272727272719</v>
      </c>
      <c r="N249" s="8">
        <f t="shared" si="46"/>
        <v>9.9523052464228851E-2</v>
      </c>
      <c r="O249" s="7">
        <f t="shared" si="40"/>
        <v>4.6949999999999967</v>
      </c>
      <c r="P249" s="8">
        <v>0.14227272727272719</v>
      </c>
      <c r="Q249" s="8">
        <f t="shared" si="41"/>
        <v>6.0287539936102279</v>
      </c>
      <c r="R249" s="8">
        <f t="shared" si="42"/>
        <v>0.85772727272727278</v>
      </c>
      <c r="S249" s="9">
        <f t="shared" si="43"/>
        <v>1.2471019869924569E-4</v>
      </c>
      <c r="T249" s="2" t="s">
        <v>30</v>
      </c>
      <c r="U249" s="2" t="s">
        <v>31</v>
      </c>
      <c r="V249" s="2" t="s">
        <v>6101</v>
      </c>
      <c r="W249" s="2" t="s">
        <v>37</v>
      </c>
      <c r="X249" s="2">
        <v>75</v>
      </c>
      <c r="Y249" s="2">
        <v>90</v>
      </c>
      <c r="Z249" s="2">
        <f t="shared" si="50"/>
        <v>15</v>
      </c>
    </row>
    <row r="250" spans="1:26" x14ac:dyDescent="0.25">
      <c r="A250" s="2" t="s">
        <v>1783</v>
      </c>
      <c r="B250" s="2">
        <v>202280249</v>
      </c>
      <c r="C250" s="3">
        <v>44793</v>
      </c>
      <c r="D250" s="2" t="s">
        <v>13</v>
      </c>
      <c r="E250" s="2" t="s">
        <v>14</v>
      </c>
      <c r="F250" s="2" t="s">
        <v>1784</v>
      </c>
      <c r="G250" s="10">
        <f t="shared" si="44"/>
        <v>4.5318876188852913E-5</v>
      </c>
      <c r="H250" s="7">
        <v>10</v>
      </c>
      <c r="I250" s="7">
        <v>3</v>
      </c>
      <c r="J250" s="7">
        <v>7</v>
      </c>
      <c r="K250" s="7">
        <f t="shared" si="47"/>
        <v>2.8000000000000003</v>
      </c>
      <c r="L250" s="12">
        <f t="shared" si="45"/>
        <v>4.1999999999999993</v>
      </c>
      <c r="M250" s="8">
        <v>0.7</v>
      </c>
      <c r="N250" s="8">
        <f t="shared" si="46"/>
        <v>1.3999999999999997</v>
      </c>
      <c r="O250" s="7">
        <f t="shared" si="40"/>
        <v>4.1999999999999993</v>
      </c>
      <c r="P250" s="8">
        <v>0.7</v>
      </c>
      <c r="Q250" s="8">
        <f t="shared" si="41"/>
        <v>0.42857142857142855</v>
      </c>
      <c r="R250" s="8">
        <f t="shared" si="42"/>
        <v>0.3</v>
      </c>
      <c r="S250" s="9">
        <f t="shared" si="43"/>
        <v>1.1156183909197704E-4</v>
      </c>
      <c r="T250" s="2" t="s">
        <v>6151</v>
      </c>
      <c r="U250" s="2" t="s">
        <v>15</v>
      </c>
      <c r="V250" s="2" t="s">
        <v>6101</v>
      </c>
      <c r="W250" s="2" t="s">
        <v>16</v>
      </c>
      <c r="X250" s="2">
        <v>75</v>
      </c>
      <c r="Y250" s="2">
        <v>90</v>
      </c>
      <c r="Z250" s="2">
        <f t="shared" si="50"/>
        <v>15</v>
      </c>
    </row>
    <row r="251" spans="1:26" x14ac:dyDescent="0.25">
      <c r="A251" s="2" t="s">
        <v>1785</v>
      </c>
      <c r="B251" s="2">
        <v>202280250</v>
      </c>
      <c r="C251" s="3">
        <v>44793</v>
      </c>
      <c r="D251" s="2" t="s">
        <v>211</v>
      </c>
      <c r="E251" s="2" t="s">
        <v>29</v>
      </c>
      <c r="F251" s="2" t="s">
        <v>1786</v>
      </c>
      <c r="G251" s="10">
        <f t="shared" si="44"/>
        <v>8.882499733015171E-4</v>
      </c>
      <c r="H251" s="7">
        <v>196</v>
      </c>
      <c r="I251" s="7">
        <v>166.5</v>
      </c>
      <c r="J251" s="7">
        <v>29.5</v>
      </c>
      <c r="K251" s="7">
        <f t="shared" si="47"/>
        <v>11.8</v>
      </c>
      <c r="L251" s="12">
        <f t="shared" si="45"/>
        <v>17.7</v>
      </c>
      <c r="M251" s="8">
        <v>0.15051020408163265</v>
      </c>
      <c r="N251" s="8">
        <f t="shared" si="46"/>
        <v>0.1063063063063063</v>
      </c>
      <c r="O251" s="7">
        <f t="shared" si="40"/>
        <v>17.7</v>
      </c>
      <c r="P251" s="8">
        <v>0.15051020408163265</v>
      </c>
      <c r="Q251" s="8">
        <f t="shared" si="41"/>
        <v>5.6440677966101696</v>
      </c>
      <c r="R251" s="8">
        <f t="shared" si="42"/>
        <v>0.84948979591836737</v>
      </c>
      <c r="S251" s="9">
        <f t="shared" si="43"/>
        <v>4.7015346474476037E-4</v>
      </c>
      <c r="T251" s="2" t="s">
        <v>30</v>
      </c>
      <c r="U251" s="2" t="s">
        <v>31</v>
      </c>
      <c r="V251" s="2" t="s">
        <v>6101</v>
      </c>
      <c r="W251" s="2" t="s">
        <v>16</v>
      </c>
      <c r="X251" s="2">
        <v>75</v>
      </c>
      <c r="Y251" s="2">
        <v>90</v>
      </c>
      <c r="Z251" s="2">
        <f t="shared" si="50"/>
        <v>15</v>
      </c>
    </row>
    <row r="252" spans="1:26" x14ac:dyDescent="0.25">
      <c r="A252" s="2" t="s">
        <v>1787</v>
      </c>
      <c r="B252" s="2">
        <v>202280251</v>
      </c>
      <c r="C252" s="3">
        <v>44793</v>
      </c>
      <c r="D252" s="2" t="s">
        <v>92</v>
      </c>
      <c r="E252" s="2" t="s">
        <v>14</v>
      </c>
      <c r="F252" s="2" t="s">
        <v>1788</v>
      </c>
      <c r="G252" s="10">
        <f t="shared" si="44"/>
        <v>2.2659438094426456E-5</v>
      </c>
      <c r="H252" s="7">
        <v>5</v>
      </c>
      <c r="I252" s="7">
        <v>1</v>
      </c>
      <c r="J252" s="7">
        <v>4</v>
      </c>
      <c r="K252" s="7">
        <f t="shared" si="47"/>
        <v>1.6</v>
      </c>
      <c r="L252" s="12">
        <f t="shared" si="45"/>
        <v>2.4</v>
      </c>
      <c r="M252" s="8">
        <v>0.8</v>
      </c>
      <c r="N252" s="8">
        <f t="shared" si="46"/>
        <v>2.4</v>
      </c>
      <c r="O252" s="7">
        <f t="shared" si="40"/>
        <v>2.4</v>
      </c>
      <c r="P252" s="8">
        <v>0.8</v>
      </c>
      <c r="Q252" s="8">
        <f t="shared" si="41"/>
        <v>0.25</v>
      </c>
      <c r="R252" s="8">
        <f t="shared" si="42"/>
        <v>0.2</v>
      </c>
      <c r="S252" s="9">
        <f t="shared" si="43"/>
        <v>6.3749622338272593E-5</v>
      </c>
      <c r="T252" s="2" t="s">
        <v>6151</v>
      </c>
      <c r="U252" s="2" t="s">
        <v>15</v>
      </c>
      <c r="V252" s="2" t="s">
        <v>6101</v>
      </c>
      <c r="W252" s="2" t="s">
        <v>16</v>
      </c>
      <c r="X252" s="2">
        <v>75</v>
      </c>
      <c r="Y252" s="2">
        <v>90</v>
      </c>
      <c r="Z252" s="2">
        <f t="shared" si="50"/>
        <v>15</v>
      </c>
    </row>
    <row r="253" spans="1:26" x14ac:dyDescent="0.25">
      <c r="A253" s="2" t="s">
        <v>1789</v>
      </c>
      <c r="B253" s="2">
        <v>202280252</v>
      </c>
      <c r="C253" s="3">
        <v>44793</v>
      </c>
      <c r="D253" s="2" t="s">
        <v>212</v>
      </c>
      <c r="E253" s="2" t="s">
        <v>24</v>
      </c>
      <c r="F253" s="2" t="s">
        <v>1790</v>
      </c>
      <c r="G253" s="10">
        <f t="shared" si="44"/>
        <v>3.1723213332197041E-4</v>
      </c>
      <c r="H253" s="7">
        <v>70</v>
      </c>
      <c r="I253" s="7">
        <v>30</v>
      </c>
      <c r="J253" s="7">
        <v>40</v>
      </c>
      <c r="K253" s="7">
        <f t="shared" si="47"/>
        <v>16</v>
      </c>
      <c r="L253" s="12">
        <f t="shared" si="45"/>
        <v>24</v>
      </c>
      <c r="M253" s="8">
        <v>0.5714285714285714</v>
      </c>
      <c r="N253" s="8">
        <f t="shared" si="46"/>
        <v>0.8</v>
      </c>
      <c r="O253" s="7">
        <f t="shared" si="40"/>
        <v>24</v>
      </c>
      <c r="P253" s="8">
        <v>0.5714285714285714</v>
      </c>
      <c r="Q253" s="8">
        <f t="shared" si="41"/>
        <v>0.75</v>
      </c>
      <c r="R253" s="8">
        <f t="shared" si="42"/>
        <v>0.42857142857142855</v>
      </c>
      <c r="S253" s="9">
        <f t="shared" si="43"/>
        <v>6.3749622338272593E-4</v>
      </c>
      <c r="T253" s="2" t="s">
        <v>25</v>
      </c>
      <c r="U253" s="2" t="s">
        <v>26</v>
      </c>
      <c r="V253" s="2" t="s">
        <v>6101</v>
      </c>
      <c r="W253" s="2" t="s">
        <v>16</v>
      </c>
      <c r="X253" s="2">
        <v>75</v>
      </c>
      <c r="Y253" s="2">
        <v>90</v>
      </c>
      <c r="Z253" s="2">
        <f t="shared" si="50"/>
        <v>15</v>
      </c>
    </row>
    <row r="254" spans="1:26" x14ac:dyDescent="0.25">
      <c r="A254" s="2" t="s">
        <v>1791</v>
      </c>
      <c r="B254" s="2">
        <v>202280253</v>
      </c>
      <c r="C254" s="3">
        <v>44793</v>
      </c>
      <c r="D254" s="2" t="s">
        <v>213</v>
      </c>
      <c r="E254" s="2" t="s">
        <v>29</v>
      </c>
      <c r="F254" s="2" t="s">
        <v>1792</v>
      </c>
      <c r="G254" s="10">
        <f t="shared" si="44"/>
        <v>1.1329719047213228E-4</v>
      </c>
      <c r="H254" s="7">
        <v>25</v>
      </c>
      <c r="I254" s="7">
        <v>10.120000000000001</v>
      </c>
      <c r="J254" s="7">
        <v>14.88</v>
      </c>
      <c r="K254" s="7">
        <f t="shared" si="47"/>
        <v>5.9520000000000008</v>
      </c>
      <c r="L254" s="12">
        <f t="shared" si="45"/>
        <v>8.9280000000000008</v>
      </c>
      <c r="M254" s="8">
        <v>0.59520000000000006</v>
      </c>
      <c r="N254" s="8">
        <f t="shared" si="46"/>
        <v>0.88221343873517788</v>
      </c>
      <c r="O254" s="7">
        <f t="shared" si="40"/>
        <v>8.9280000000000008</v>
      </c>
      <c r="P254" s="8">
        <v>0.59520000000000006</v>
      </c>
      <c r="Q254" s="8">
        <f t="shared" si="41"/>
        <v>0.68010752688172049</v>
      </c>
      <c r="R254" s="8">
        <f t="shared" si="42"/>
        <v>0.40480000000000005</v>
      </c>
      <c r="S254" s="9">
        <f t="shared" si="43"/>
        <v>2.3714859509837405E-4</v>
      </c>
      <c r="T254" s="2" t="s">
        <v>33</v>
      </c>
      <c r="U254" s="2" t="s">
        <v>31</v>
      </c>
      <c r="V254" s="2" t="s">
        <v>6101</v>
      </c>
      <c r="W254" s="2" t="s">
        <v>16</v>
      </c>
      <c r="X254" s="2">
        <v>75</v>
      </c>
      <c r="Y254" s="2">
        <v>90</v>
      </c>
      <c r="Z254" s="2">
        <f t="shared" si="50"/>
        <v>15</v>
      </c>
    </row>
    <row r="255" spans="1:26" x14ac:dyDescent="0.25">
      <c r="A255" s="2" t="s">
        <v>1793</v>
      </c>
      <c r="B255" s="2">
        <v>202280254</v>
      </c>
      <c r="C255" s="3">
        <v>44793</v>
      </c>
      <c r="D255" s="2" t="s">
        <v>214</v>
      </c>
      <c r="E255" s="2" t="s">
        <v>29</v>
      </c>
      <c r="F255" s="2" t="s">
        <v>1794</v>
      </c>
      <c r="G255" s="10">
        <f t="shared" si="44"/>
        <v>2.2659438094426457E-4</v>
      </c>
      <c r="H255" s="7">
        <v>50</v>
      </c>
      <c r="I255" s="7">
        <v>44.52</v>
      </c>
      <c r="J255" s="7">
        <v>5.4799999999999969</v>
      </c>
      <c r="K255" s="7">
        <f t="shared" si="47"/>
        <v>2.1919999999999988</v>
      </c>
      <c r="L255" s="12">
        <f t="shared" si="45"/>
        <v>3.287999999999998</v>
      </c>
      <c r="M255" s="8">
        <v>0.10959999999999993</v>
      </c>
      <c r="N255" s="8">
        <f t="shared" si="46"/>
        <v>7.3854447439353044E-2</v>
      </c>
      <c r="O255" s="7">
        <f t="shared" si="40"/>
        <v>3.287999999999998</v>
      </c>
      <c r="P255" s="8">
        <v>0.10959999999999993</v>
      </c>
      <c r="Q255" s="8">
        <f t="shared" si="41"/>
        <v>8.1240875912408814</v>
      </c>
      <c r="R255" s="8">
        <f t="shared" si="42"/>
        <v>0.89040000000000008</v>
      </c>
      <c r="S255" s="9">
        <f t="shared" si="43"/>
        <v>8.7336982603433398E-5</v>
      </c>
      <c r="T255" s="2" t="s">
        <v>33</v>
      </c>
      <c r="U255" s="2" t="s">
        <v>31</v>
      </c>
      <c r="V255" s="2" t="s">
        <v>6101</v>
      </c>
      <c r="W255" s="2" t="s">
        <v>16</v>
      </c>
      <c r="X255" s="2">
        <v>75</v>
      </c>
      <c r="Y255" s="2">
        <v>90</v>
      </c>
      <c r="Z255" s="2">
        <f t="shared" si="50"/>
        <v>15</v>
      </c>
    </row>
    <row r="256" spans="1:26" x14ac:dyDescent="0.25">
      <c r="A256" s="2" t="s">
        <v>1795</v>
      </c>
      <c r="B256" s="2">
        <v>202280255</v>
      </c>
      <c r="C256" s="3">
        <v>44793</v>
      </c>
      <c r="D256" s="2" t="s">
        <v>215</v>
      </c>
      <c r="E256" s="2" t="s">
        <v>29</v>
      </c>
      <c r="F256" s="2" t="s">
        <v>1796</v>
      </c>
      <c r="G256" s="10">
        <f t="shared" si="44"/>
        <v>5.2116707617180856E-4</v>
      </c>
      <c r="H256" s="7">
        <v>115</v>
      </c>
      <c r="I256" s="7">
        <v>70</v>
      </c>
      <c r="J256" s="7">
        <v>45</v>
      </c>
      <c r="K256" s="7">
        <f t="shared" si="47"/>
        <v>18</v>
      </c>
      <c r="L256" s="12">
        <f t="shared" si="45"/>
        <v>27</v>
      </c>
      <c r="M256" s="8">
        <v>0.39130434782608697</v>
      </c>
      <c r="N256" s="8">
        <f t="shared" si="46"/>
        <v>0.38571428571428573</v>
      </c>
      <c r="O256" s="7">
        <f t="shared" si="40"/>
        <v>27</v>
      </c>
      <c r="P256" s="8">
        <v>0.39130434782608697</v>
      </c>
      <c r="Q256" s="8">
        <f t="shared" si="41"/>
        <v>1.5555555555555556</v>
      </c>
      <c r="R256" s="8">
        <f t="shared" si="42"/>
        <v>0.60869565217391308</v>
      </c>
      <c r="S256" s="9">
        <f t="shared" si="43"/>
        <v>7.1718325130556667E-4</v>
      </c>
      <c r="T256" s="2" t="s">
        <v>33</v>
      </c>
      <c r="U256" s="2" t="s">
        <v>31</v>
      </c>
      <c r="V256" s="2" t="s">
        <v>6101</v>
      </c>
      <c r="W256" s="2" t="s">
        <v>16</v>
      </c>
      <c r="X256" s="2">
        <v>75</v>
      </c>
      <c r="Y256" s="2">
        <v>90</v>
      </c>
      <c r="Z256" s="2">
        <f t="shared" si="50"/>
        <v>15</v>
      </c>
    </row>
    <row r="257" spans="1:26" x14ac:dyDescent="0.25">
      <c r="A257" s="2" t="s">
        <v>1797</v>
      </c>
      <c r="B257" s="2">
        <v>202280256</v>
      </c>
      <c r="C257" s="3">
        <v>44793</v>
      </c>
      <c r="D257" s="2" t="s">
        <v>111</v>
      </c>
      <c r="E257" s="2" t="s">
        <v>29</v>
      </c>
      <c r="F257" s="2" t="s">
        <v>1798</v>
      </c>
      <c r="G257" s="10">
        <f t="shared" si="44"/>
        <v>3.8067855998636448E-4</v>
      </c>
      <c r="H257" s="7">
        <v>84</v>
      </c>
      <c r="I257" s="7">
        <v>75.5</v>
      </c>
      <c r="J257" s="7">
        <v>8.5</v>
      </c>
      <c r="K257" s="7">
        <f t="shared" si="47"/>
        <v>3.4000000000000004</v>
      </c>
      <c r="L257" s="12">
        <f t="shared" si="45"/>
        <v>5.0999999999999996</v>
      </c>
      <c r="M257" s="8">
        <v>0.10119047619047619</v>
      </c>
      <c r="N257" s="8">
        <f t="shared" si="46"/>
        <v>6.7549668874172186E-2</v>
      </c>
      <c r="O257" s="7">
        <f t="shared" si="40"/>
        <v>5.0999999999999996</v>
      </c>
      <c r="P257" s="8">
        <v>0.10119047619047619</v>
      </c>
      <c r="Q257" s="8">
        <f t="shared" si="41"/>
        <v>8.882352941176471</v>
      </c>
      <c r="R257" s="8">
        <f t="shared" si="42"/>
        <v>0.89880952380952384</v>
      </c>
      <c r="S257" s="9">
        <f t="shared" si="43"/>
        <v>1.3546794746882926E-4</v>
      </c>
      <c r="T257" s="2" t="s">
        <v>99</v>
      </c>
      <c r="U257" s="2" t="s">
        <v>31</v>
      </c>
      <c r="V257" s="2" t="s">
        <v>6101</v>
      </c>
      <c r="W257" s="2" t="s">
        <v>16</v>
      </c>
      <c r="X257" s="2">
        <v>75</v>
      </c>
      <c r="Y257" s="2">
        <v>90</v>
      </c>
      <c r="Z257" s="2">
        <f t="shared" si="50"/>
        <v>15</v>
      </c>
    </row>
    <row r="258" spans="1:26" x14ac:dyDescent="0.25">
      <c r="A258" s="2" t="s">
        <v>1799</v>
      </c>
      <c r="B258" s="2">
        <v>202280257</v>
      </c>
      <c r="C258" s="3">
        <v>44793</v>
      </c>
      <c r="D258" s="2" t="s">
        <v>216</v>
      </c>
      <c r="E258" s="2" t="s">
        <v>14</v>
      </c>
      <c r="F258" s="2" t="s">
        <v>1800</v>
      </c>
      <c r="G258" s="10">
        <f t="shared" si="44"/>
        <v>6.7978314283279379E-5</v>
      </c>
      <c r="H258" s="7">
        <v>15</v>
      </c>
      <c r="I258" s="7">
        <v>6</v>
      </c>
      <c r="J258" s="7">
        <v>9</v>
      </c>
      <c r="K258" s="7">
        <f t="shared" si="47"/>
        <v>3.6</v>
      </c>
      <c r="L258" s="12">
        <f t="shared" si="45"/>
        <v>5.4</v>
      </c>
      <c r="M258" s="8">
        <v>0.6</v>
      </c>
      <c r="N258" s="8">
        <f t="shared" si="46"/>
        <v>0.9</v>
      </c>
      <c r="O258" s="7">
        <f t="shared" ref="O258:O321" si="51">J258-K258</f>
        <v>5.4</v>
      </c>
      <c r="P258" s="8">
        <v>0.6</v>
      </c>
      <c r="Q258" s="8">
        <f t="shared" ref="Q258:Q321" si="52">I258/J258</f>
        <v>0.66666666666666663</v>
      </c>
      <c r="R258" s="8">
        <f t="shared" ref="R258:R321" si="53">I258/H258</f>
        <v>0.4</v>
      </c>
      <c r="S258" s="9">
        <f t="shared" ref="S258:S321" si="54">J258/SUM($J$2:$J$2400)</f>
        <v>1.4343665026111333E-4</v>
      </c>
      <c r="T258" s="2" t="s">
        <v>6151</v>
      </c>
      <c r="U258" s="2" t="s">
        <v>15</v>
      </c>
      <c r="V258" s="2" t="s">
        <v>6101</v>
      </c>
      <c r="W258" s="2" t="s">
        <v>16</v>
      </c>
      <c r="X258" s="2">
        <v>75</v>
      </c>
      <c r="Y258" s="2">
        <v>90</v>
      </c>
      <c r="Z258" s="2">
        <f t="shared" si="50"/>
        <v>15</v>
      </c>
    </row>
    <row r="259" spans="1:26" x14ac:dyDescent="0.25">
      <c r="A259" s="2" t="s">
        <v>1801</v>
      </c>
      <c r="B259" s="2">
        <v>202280258</v>
      </c>
      <c r="C259" s="3">
        <v>44793</v>
      </c>
      <c r="D259" s="2" t="s">
        <v>79</v>
      </c>
      <c r="E259" s="2" t="s">
        <v>14</v>
      </c>
      <c r="F259" s="2" t="s">
        <v>1802</v>
      </c>
      <c r="G259" s="10">
        <f t="shared" ref="G259:G322" si="55">H259/SUM($H$2:$H$2400)</f>
        <v>6.7978314283279379E-5</v>
      </c>
      <c r="H259" s="7">
        <v>15</v>
      </c>
      <c r="I259" s="7">
        <v>9</v>
      </c>
      <c r="J259" s="7">
        <v>6</v>
      </c>
      <c r="K259" s="7">
        <f t="shared" si="47"/>
        <v>2.4000000000000004</v>
      </c>
      <c r="L259" s="12">
        <f t="shared" ref="L259:L322" si="56">J259-K259</f>
        <v>3.5999999999999996</v>
      </c>
      <c r="M259" s="8">
        <v>0.4</v>
      </c>
      <c r="N259" s="8">
        <f t="shared" ref="N259:N322" si="57">L259/I259</f>
        <v>0.39999999999999997</v>
      </c>
      <c r="O259" s="7">
        <f t="shared" si="51"/>
        <v>3.5999999999999996</v>
      </c>
      <c r="P259" s="8">
        <v>0.4</v>
      </c>
      <c r="Q259" s="8">
        <f t="shared" si="52"/>
        <v>1.5</v>
      </c>
      <c r="R259" s="8">
        <f t="shared" si="53"/>
        <v>0.6</v>
      </c>
      <c r="S259" s="9">
        <f t="shared" si="54"/>
        <v>9.5624433507408889E-5</v>
      </c>
      <c r="T259" s="2" t="s">
        <v>6151</v>
      </c>
      <c r="U259" s="2" t="s">
        <v>15</v>
      </c>
      <c r="V259" s="2" t="s">
        <v>6101</v>
      </c>
      <c r="W259" s="2" t="s">
        <v>16</v>
      </c>
      <c r="X259" s="2">
        <v>75</v>
      </c>
      <c r="Y259" s="2">
        <v>90</v>
      </c>
      <c r="Z259" s="2">
        <f t="shared" si="50"/>
        <v>15</v>
      </c>
    </row>
    <row r="260" spans="1:26" x14ac:dyDescent="0.25">
      <c r="A260" s="2" t="s">
        <v>1803</v>
      </c>
      <c r="B260" s="2">
        <v>202280259</v>
      </c>
      <c r="C260" s="3">
        <v>44793</v>
      </c>
      <c r="D260" s="2" t="s">
        <v>217</v>
      </c>
      <c r="E260" s="2" t="s">
        <v>47</v>
      </c>
      <c r="F260" s="2" t="s">
        <v>1804</v>
      </c>
      <c r="G260" s="10">
        <f t="shared" si="55"/>
        <v>1.4048851618544405E-3</v>
      </c>
      <c r="H260" s="7">
        <v>310</v>
      </c>
      <c r="I260" s="7">
        <v>140</v>
      </c>
      <c r="J260" s="7">
        <v>170</v>
      </c>
      <c r="K260" s="7">
        <f t="shared" ref="K260:K323" si="58">J260*0.4</f>
        <v>68</v>
      </c>
      <c r="L260" s="12">
        <f t="shared" si="56"/>
        <v>102</v>
      </c>
      <c r="M260" s="8">
        <v>0.54838709677419351</v>
      </c>
      <c r="N260" s="8">
        <f t="shared" si="57"/>
        <v>0.72857142857142854</v>
      </c>
      <c r="O260" s="7">
        <f t="shared" si="51"/>
        <v>102</v>
      </c>
      <c r="P260" s="8">
        <v>0.54838709677419351</v>
      </c>
      <c r="Q260" s="8">
        <f t="shared" si="52"/>
        <v>0.82352941176470584</v>
      </c>
      <c r="R260" s="8">
        <f t="shared" si="53"/>
        <v>0.45161290322580644</v>
      </c>
      <c r="S260" s="9">
        <f t="shared" si="54"/>
        <v>2.709358949376585E-3</v>
      </c>
      <c r="T260" s="2" t="s">
        <v>19</v>
      </c>
      <c r="U260" s="2" t="s">
        <v>6087</v>
      </c>
      <c r="V260" s="2" t="s">
        <v>6101</v>
      </c>
      <c r="W260" s="2" t="s">
        <v>16</v>
      </c>
      <c r="X260" s="2">
        <v>75</v>
      </c>
      <c r="Y260" s="2">
        <v>90</v>
      </c>
      <c r="Z260" s="2">
        <f t="shared" si="50"/>
        <v>15</v>
      </c>
    </row>
    <row r="261" spans="1:26" x14ac:dyDescent="0.25">
      <c r="A261" s="2" t="s">
        <v>1805</v>
      </c>
      <c r="B261" s="2">
        <v>202280260</v>
      </c>
      <c r="C261" s="3">
        <v>44793</v>
      </c>
      <c r="D261" s="2" t="s">
        <v>218</v>
      </c>
      <c r="E261" s="2" t="s">
        <v>29</v>
      </c>
      <c r="F261" s="2" t="s">
        <v>1806</v>
      </c>
      <c r="G261" s="10">
        <f t="shared" si="55"/>
        <v>4.5318876188852914E-4</v>
      </c>
      <c r="H261" s="7">
        <v>100</v>
      </c>
      <c r="I261" s="7">
        <v>83.25</v>
      </c>
      <c r="J261" s="7">
        <v>16.75</v>
      </c>
      <c r="K261" s="7">
        <f t="shared" si="58"/>
        <v>6.7</v>
      </c>
      <c r="L261" s="12">
        <f t="shared" si="56"/>
        <v>10.050000000000001</v>
      </c>
      <c r="M261" s="8">
        <v>0.16750000000000001</v>
      </c>
      <c r="N261" s="8">
        <f t="shared" si="57"/>
        <v>0.12072072072072072</v>
      </c>
      <c r="O261" s="7">
        <f t="shared" si="51"/>
        <v>10.050000000000001</v>
      </c>
      <c r="P261" s="8">
        <v>0.16750000000000001</v>
      </c>
      <c r="Q261" s="8">
        <f t="shared" si="52"/>
        <v>4.9701492537313436</v>
      </c>
      <c r="R261" s="8">
        <f t="shared" si="53"/>
        <v>0.83250000000000002</v>
      </c>
      <c r="S261" s="9">
        <f t="shared" si="54"/>
        <v>2.6695154354151646E-4</v>
      </c>
      <c r="T261" s="2" t="s">
        <v>30</v>
      </c>
      <c r="U261" s="2" t="s">
        <v>31</v>
      </c>
      <c r="V261" s="2" t="s">
        <v>6101</v>
      </c>
      <c r="W261" s="2" t="s">
        <v>16</v>
      </c>
      <c r="X261" s="2">
        <v>75</v>
      </c>
      <c r="Y261" s="2">
        <v>90</v>
      </c>
      <c r="Z261" s="2">
        <f t="shared" si="50"/>
        <v>15</v>
      </c>
    </row>
    <row r="262" spans="1:26" x14ac:dyDescent="0.25">
      <c r="A262" s="2" t="s">
        <v>1807</v>
      </c>
      <c r="B262" s="2">
        <v>202280261</v>
      </c>
      <c r="C262" s="3">
        <v>44793</v>
      </c>
      <c r="D262" s="2" t="s">
        <v>219</v>
      </c>
      <c r="E262" s="2" t="s">
        <v>29</v>
      </c>
      <c r="F262" s="2" t="s">
        <v>1808</v>
      </c>
      <c r="G262" s="10">
        <f t="shared" si="55"/>
        <v>2.7644514475200276E-4</v>
      </c>
      <c r="H262" s="7">
        <v>61</v>
      </c>
      <c r="I262" s="7">
        <v>54.519999999999996</v>
      </c>
      <c r="J262" s="7">
        <v>6.4799999999999969</v>
      </c>
      <c r="K262" s="7">
        <f t="shared" si="58"/>
        <v>2.5919999999999987</v>
      </c>
      <c r="L262" s="12">
        <f t="shared" si="56"/>
        <v>3.8879999999999981</v>
      </c>
      <c r="M262" s="8">
        <v>0.10622950819672126</v>
      </c>
      <c r="N262" s="8">
        <f t="shared" si="57"/>
        <v>7.1313279530447513E-2</v>
      </c>
      <c r="O262" s="7">
        <f t="shared" si="51"/>
        <v>3.8879999999999981</v>
      </c>
      <c r="P262" s="8">
        <v>0.10622950819672126</v>
      </c>
      <c r="Q262" s="8">
        <f t="shared" si="52"/>
        <v>8.4135802469135843</v>
      </c>
      <c r="R262" s="8">
        <f t="shared" si="53"/>
        <v>0.89377049180327861</v>
      </c>
      <c r="S262" s="9">
        <f t="shared" si="54"/>
        <v>1.0327438818800155E-4</v>
      </c>
      <c r="T262" s="2" t="s">
        <v>33</v>
      </c>
      <c r="U262" s="2" t="s">
        <v>31</v>
      </c>
      <c r="V262" s="2" t="s">
        <v>6101</v>
      </c>
      <c r="W262" s="2" t="s">
        <v>16</v>
      </c>
      <c r="X262" s="2">
        <v>75</v>
      </c>
      <c r="Y262" s="2">
        <v>90</v>
      </c>
      <c r="Z262" s="2">
        <f t="shared" si="50"/>
        <v>15</v>
      </c>
    </row>
    <row r="263" spans="1:26" x14ac:dyDescent="0.25">
      <c r="A263" s="2" t="s">
        <v>1809</v>
      </c>
      <c r="B263" s="2">
        <v>202280262</v>
      </c>
      <c r="C263" s="3">
        <v>44794</v>
      </c>
      <c r="D263" s="2" t="s">
        <v>220</v>
      </c>
      <c r="E263" s="2" t="s">
        <v>29</v>
      </c>
      <c r="F263" s="2" t="s">
        <v>1810</v>
      </c>
      <c r="G263" s="10">
        <f t="shared" si="55"/>
        <v>1.4048851618544403E-4</v>
      </c>
      <c r="H263" s="7">
        <v>31</v>
      </c>
      <c r="I263" s="7">
        <v>26.52</v>
      </c>
      <c r="J263" s="7">
        <v>4.4800000000000004</v>
      </c>
      <c r="K263" s="7">
        <f t="shared" si="58"/>
        <v>1.7920000000000003</v>
      </c>
      <c r="L263" s="12">
        <f t="shared" si="56"/>
        <v>2.6880000000000002</v>
      </c>
      <c r="M263" s="8">
        <v>0.14451612903225808</v>
      </c>
      <c r="N263" s="8">
        <f t="shared" si="57"/>
        <v>0.10135746606334843</v>
      </c>
      <c r="O263" s="7">
        <f t="shared" si="51"/>
        <v>2.6880000000000002</v>
      </c>
      <c r="P263" s="8">
        <v>0.14451612903225808</v>
      </c>
      <c r="Q263" s="8">
        <f t="shared" si="52"/>
        <v>5.9196428571428568</v>
      </c>
      <c r="R263" s="8">
        <f t="shared" si="53"/>
        <v>0.85548387096774192</v>
      </c>
      <c r="S263" s="9">
        <f t="shared" si="54"/>
        <v>7.1399577018865304E-5</v>
      </c>
      <c r="T263" s="2" t="s">
        <v>33</v>
      </c>
      <c r="U263" s="2" t="s">
        <v>31</v>
      </c>
      <c r="V263" s="2" t="s">
        <v>6101</v>
      </c>
      <c r="W263" s="2" t="s">
        <v>16</v>
      </c>
      <c r="X263" s="2">
        <v>72</v>
      </c>
      <c r="Y263" s="2">
        <v>81</v>
      </c>
      <c r="Z263" s="2">
        <f t="shared" si="50"/>
        <v>9</v>
      </c>
    </row>
    <row r="264" spans="1:26" x14ac:dyDescent="0.25">
      <c r="A264" s="2" t="s">
        <v>1811</v>
      </c>
      <c r="B264" s="2">
        <v>202280263</v>
      </c>
      <c r="C264" s="3">
        <v>44794</v>
      </c>
      <c r="D264" s="2" t="s">
        <v>221</v>
      </c>
      <c r="E264" s="2" t="s">
        <v>14</v>
      </c>
      <c r="F264" s="2" t="s">
        <v>1812</v>
      </c>
      <c r="G264" s="10">
        <f t="shared" si="55"/>
        <v>1.1329719047213228E-4</v>
      </c>
      <c r="H264" s="7">
        <v>25</v>
      </c>
      <c r="I264" s="7">
        <v>15</v>
      </c>
      <c r="J264" s="7">
        <v>10</v>
      </c>
      <c r="K264" s="7">
        <f t="shared" si="58"/>
        <v>4</v>
      </c>
      <c r="L264" s="12">
        <f t="shared" si="56"/>
        <v>6</v>
      </c>
      <c r="M264" s="8">
        <v>0.4</v>
      </c>
      <c r="N264" s="8">
        <f t="shared" si="57"/>
        <v>0.4</v>
      </c>
      <c r="O264" s="7">
        <f t="shared" si="51"/>
        <v>6</v>
      </c>
      <c r="P264" s="8">
        <v>0.4</v>
      </c>
      <c r="Q264" s="8">
        <f t="shared" si="52"/>
        <v>1.5</v>
      </c>
      <c r="R264" s="8">
        <f t="shared" si="53"/>
        <v>0.6</v>
      </c>
      <c r="S264" s="9">
        <f t="shared" si="54"/>
        <v>1.5937405584568148E-4</v>
      </c>
      <c r="T264" s="2" t="s">
        <v>19</v>
      </c>
      <c r="U264" s="2" t="s">
        <v>15</v>
      </c>
      <c r="V264" s="2" t="s">
        <v>6101</v>
      </c>
      <c r="W264" s="2" t="s">
        <v>16</v>
      </c>
      <c r="X264" s="2">
        <v>72</v>
      </c>
      <c r="Y264" s="2">
        <v>81</v>
      </c>
      <c r="Z264" s="2">
        <f t="shared" ref="Z264:Z277" si="59">Y264-X264</f>
        <v>9</v>
      </c>
    </row>
    <row r="265" spans="1:26" x14ac:dyDescent="0.25">
      <c r="A265" s="2" t="s">
        <v>1813</v>
      </c>
      <c r="B265" s="2">
        <v>202280264</v>
      </c>
      <c r="C265" s="3">
        <v>44794</v>
      </c>
      <c r="D265" s="2" t="s">
        <v>158</v>
      </c>
      <c r="E265" s="2" t="s">
        <v>14</v>
      </c>
      <c r="F265" s="2" t="s">
        <v>1814</v>
      </c>
      <c r="G265" s="10">
        <f t="shared" si="55"/>
        <v>6.7978314283279379E-5</v>
      </c>
      <c r="H265" s="7">
        <v>15</v>
      </c>
      <c r="I265" s="7">
        <v>5</v>
      </c>
      <c r="J265" s="7">
        <v>10</v>
      </c>
      <c r="K265" s="7">
        <f t="shared" si="58"/>
        <v>4</v>
      </c>
      <c r="L265" s="12">
        <f t="shared" si="56"/>
        <v>6</v>
      </c>
      <c r="M265" s="8">
        <v>0.66666666666666663</v>
      </c>
      <c r="N265" s="8">
        <f t="shared" si="57"/>
        <v>1.2</v>
      </c>
      <c r="O265" s="7">
        <f t="shared" si="51"/>
        <v>6</v>
      </c>
      <c r="P265" s="8">
        <v>0.66666666666666663</v>
      </c>
      <c r="Q265" s="8">
        <f t="shared" si="52"/>
        <v>0.5</v>
      </c>
      <c r="R265" s="8">
        <f t="shared" si="53"/>
        <v>0.33333333333333331</v>
      </c>
      <c r="S265" s="9">
        <f t="shared" si="54"/>
        <v>1.5937405584568148E-4</v>
      </c>
      <c r="T265" s="2" t="s">
        <v>6151</v>
      </c>
      <c r="U265" s="2" t="s">
        <v>15</v>
      </c>
      <c r="V265" s="2" t="s">
        <v>6101</v>
      </c>
      <c r="W265" s="2" t="s">
        <v>16</v>
      </c>
      <c r="X265" s="2">
        <v>72</v>
      </c>
      <c r="Y265" s="2">
        <v>81</v>
      </c>
      <c r="Z265" s="2">
        <f t="shared" si="59"/>
        <v>9</v>
      </c>
    </row>
    <row r="266" spans="1:26" x14ac:dyDescent="0.25">
      <c r="A266" s="2" t="s">
        <v>1815</v>
      </c>
      <c r="B266" s="2">
        <v>202280265</v>
      </c>
      <c r="C266" s="3">
        <v>44794</v>
      </c>
      <c r="D266" s="2" t="s">
        <v>222</v>
      </c>
      <c r="E266" s="2" t="s">
        <v>14</v>
      </c>
      <c r="F266" s="2" t="s">
        <v>1816</v>
      </c>
      <c r="G266" s="10">
        <f t="shared" si="55"/>
        <v>9.0637752377705825E-5</v>
      </c>
      <c r="H266" s="7">
        <v>20</v>
      </c>
      <c r="I266" s="7">
        <v>10</v>
      </c>
      <c r="J266" s="7">
        <v>10</v>
      </c>
      <c r="K266" s="7">
        <f t="shared" si="58"/>
        <v>4</v>
      </c>
      <c r="L266" s="12">
        <f t="shared" si="56"/>
        <v>6</v>
      </c>
      <c r="M266" s="8">
        <v>0.5</v>
      </c>
      <c r="N266" s="8">
        <f t="shared" si="57"/>
        <v>0.6</v>
      </c>
      <c r="O266" s="7">
        <f t="shared" si="51"/>
        <v>6</v>
      </c>
      <c r="P266" s="8">
        <v>0.5</v>
      </c>
      <c r="Q266" s="8">
        <f t="shared" si="52"/>
        <v>1</v>
      </c>
      <c r="R266" s="8">
        <f t="shared" si="53"/>
        <v>0.5</v>
      </c>
      <c r="S266" s="9">
        <f t="shared" si="54"/>
        <v>1.5937405584568148E-4</v>
      </c>
      <c r="T266" s="2" t="s">
        <v>6151</v>
      </c>
      <c r="U266" s="2" t="s">
        <v>15</v>
      </c>
      <c r="V266" s="2" t="s">
        <v>6101</v>
      </c>
      <c r="W266" s="2" t="s">
        <v>16</v>
      </c>
      <c r="X266" s="2">
        <v>72</v>
      </c>
      <c r="Y266" s="2">
        <v>81</v>
      </c>
      <c r="Z266" s="2">
        <f t="shared" si="59"/>
        <v>9</v>
      </c>
    </row>
    <row r="267" spans="1:26" x14ac:dyDescent="0.25">
      <c r="A267" s="2" t="s">
        <v>1817</v>
      </c>
      <c r="B267" s="2">
        <v>202280266</v>
      </c>
      <c r="C267" s="3">
        <v>44794</v>
      </c>
      <c r="D267" s="2" t="s">
        <v>223</v>
      </c>
      <c r="E267" s="2" t="s">
        <v>29</v>
      </c>
      <c r="F267" s="2" t="s">
        <v>1818</v>
      </c>
      <c r="G267" s="10">
        <f t="shared" si="55"/>
        <v>6.9791069330833494E-4</v>
      </c>
      <c r="H267" s="7">
        <v>154</v>
      </c>
      <c r="I267" s="7">
        <v>108.22500000000001</v>
      </c>
      <c r="J267" s="7">
        <v>45.774999999999991</v>
      </c>
      <c r="K267" s="7">
        <f t="shared" si="58"/>
        <v>18.309999999999999</v>
      </c>
      <c r="L267" s="12">
        <f t="shared" si="56"/>
        <v>27.464999999999993</v>
      </c>
      <c r="M267" s="8">
        <v>0.29724025974025969</v>
      </c>
      <c r="N267" s="8">
        <f t="shared" si="57"/>
        <v>0.25377685377685372</v>
      </c>
      <c r="O267" s="7">
        <f t="shared" si="51"/>
        <v>27.464999999999993</v>
      </c>
      <c r="P267" s="8">
        <v>0.29724025974025969</v>
      </c>
      <c r="Q267" s="8">
        <f t="shared" si="52"/>
        <v>2.364281813216822</v>
      </c>
      <c r="R267" s="8">
        <f t="shared" si="53"/>
        <v>0.70275974025974031</v>
      </c>
      <c r="S267" s="9">
        <f t="shared" si="54"/>
        <v>7.2953474063360685E-4</v>
      </c>
      <c r="T267" s="2" t="s">
        <v>30</v>
      </c>
      <c r="U267" s="2" t="s">
        <v>31</v>
      </c>
      <c r="V267" s="2" t="s">
        <v>6101</v>
      </c>
      <c r="W267" s="2" t="s">
        <v>16</v>
      </c>
      <c r="X267" s="2">
        <v>72</v>
      </c>
      <c r="Y267" s="2">
        <v>81</v>
      </c>
      <c r="Z267" s="2">
        <f t="shared" si="59"/>
        <v>9</v>
      </c>
    </row>
    <row r="268" spans="1:26" x14ac:dyDescent="0.25">
      <c r="A268" s="2" t="s">
        <v>1819</v>
      </c>
      <c r="B268" s="2">
        <v>202280267</v>
      </c>
      <c r="C268" s="3">
        <v>44794</v>
      </c>
      <c r="D268" s="2" t="s">
        <v>224</v>
      </c>
      <c r="E268" s="2" t="s">
        <v>29</v>
      </c>
      <c r="F268" s="2" t="s">
        <v>1820</v>
      </c>
      <c r="G268" s="10">
        <f t="shared" si="55"/>
        <v>4.5318876188852914E-4</v>
      </c>
      <c r="H268" s="7">
        <v>100</v>
      </c>
      <c r="I268" s="7">
        <v>42</v>
      </c>
      <c r="J268" s="7">
        <v>58</v>
      </c>
      <c r="K268" s="7">
        <f t="shared" si="58"/>
        <v>23.200000000000003</v>
      </c>
      <c r="L268" s="12">
        <f t="shared" si="56"/>
        <v>34.799999999999997</v>
      </c>
      <c r="M268" s="8">
        <v>0.57999999999999996</v>
      </c>
      <c r="N268" s="8">
        <f t="shared" si="57"/>
        <v>0.82857142857142851</v>
      </c>
      <c r="O268" s="7">
        <f t="shared" si="51"/>
        <v>34.799999999999997</v>
      </c>
      <c r="P268" s="8">
        <v>0.57999999999999996</v>
      </c>
      <c r="Q268" s="8">
        <f t="shared" si="52"/>
        <v>0.72413793103448276</v>
      </c>
      <c r="R268" s="8">
        <f t="shared" si="53"/>
        <v>0.42</v>
      </c>
      <c r="S268" s="9">
        <f t="shared" si="54"/>
        <v>9.243695239049526E-4</v>
      </c>
      <c r="T268" s="2" t="s">
        <v>33</v>
      </c>
      <c r="U268" s="2" t="s">
        <v>31</v>
      </c>
      <c r="V268" s="2" t="s">
        <v>6101</v>
      </c>
      <c r="W268" s="2" t="s">
        <v>16</v>
      </c>
      <c r="X268" s="2">
        <v>72</v>
      </c>
      <c r="Y268" s="2">
        <v>81</v>
      </c>
      <c r="Z268" s="2">
        <f t="shared" si="59"/>
        <v>9</v>
      </c>
    </row>
    <row r="269" spans="1:26" x14ac:dyDescent="0.25">
      <c r="A269" s="2" t="s">
        <v>1821</v>
      </c>
      <c r="B269" s="2">
        <v>202280268</v>
      </c>
      <c r="C269" s="3">
        <v>44794</v>
      </c>
      <c r="D269" s="2" t="s">
        <v>225</v>
      </c>
      <c r="E269" s="2" t="s">
        <v>29</v>
      </c>
      <c r="F269" s="2" t="s">
        <v>1822</v>
      </c>
      <c r="G269" s="10">
        <f t="shared" si="55"/>
        <v>3.4442345903528218E-4</v>
      </c>
      <c r="H269" s="7">
        <v>76</v>
      </c>
      <c r="I269" s="7">
        <v>63.825000000000003</v>
      </c>
      <c r="J269" s="7">
        <v>12.174999999999997</v>
      </c>
      <c r="K269" s="7">
        <f t="shared" si="58"/>
        <v>4.8699999999999992</v>
      </c>
      <c r="L269" s="12">
        <f t="shared" si="56"/>
        <v>7.3049999999999979</v>
      </c>
      <c r="M269" s="8">
        <v>0.16019736842105259</v>
      </c>
      <c r="N269" s="8">
        <f t="shared" si="57"/>
        <v>0.11445358401880137</v>
      </c>
      <c r="O269" s="7">
        <f t="shared" si="51"/>
        <v>7.3049999999999979</v>
      </c>
      <c r="P269" s="8">
        <v>0.16019736842105259</v>
      </c>
      <c r="Q269" s="8">
        <f t="shared" si="52"/>
        <v>5.242299794661192</v>
      </c>
      <c r="R269" s="8">
        <f t="shared" si="53"/>
        <v>0.83980263157894741</v>
      </c>
      <c r="S269" s="9">
        <f t="shared" si="54"/>
        <v>1.9403791299211717E-4</v>
      </c>
      <c r="T269" s="2" t="s">
        <v>30</v>
      </c>
      <c r="U269" s="2" t="s">
        <v>31</v>
      </c>
      <c r="V269" s="2" t="s">
        <v>6101</v>
      </c>
      <c r="W269" s="2" t="s">
        <v>16</v>
      </c>
      <c r="X269" s="2">
        <v>72</v>
      </c>
      <c r="Y269" s="2">
        <v>81</v>
      </c>
      <c r="Z269" s="2">
        <f t="shared" si="59"/>
        <v>9</v>
      </c>
    </row>
    <row r="270" spans="1:26" x14ac:dyDescent="0.25">
      <c r="A270" s="2" t="s">
        <v>1823</v>
      </c>
      <c r="B270" s="2">
        <v>202280269</v>
      </c>
      <c r="C270" s="3">
        <v>44794</v>
      </c>
      <c r="D270" s="2" t="s">
        <v>226</v>
      </c>
      <c r="E270" s="2" t="s">
        <v>14</v>
      </c>
      <c r="F270" s="2" t="s">
        <v>1824</v>
      </c>
      <c r="G270" s="10">
        <f t="shared" si="55"/>
        <v>1.1782907809101758E-4</v>
      </c>
      <c r="H270" s="7">
        <v>26</v>
      </c>
      <c r="I270" s="7">
        <v>9</v>
      </c>
      <c r="J270" s="7">
        <v>17</v>
      </c>
      <c r="K270" s="7">
        <f t="shared" si="58"/>
        <v>6.8000000000000007</v>
      </c>
      <c r="L270" s="12">
        <f t="shared" si="56"/>
        <v>10.199999999999999</v>
      </c>
      <c r="M270" s="8">
        <v>0.65384615384615385</v>
      </c>
      <c r="N270" s="8">
        <f t="shared" si="57"/>
        <v>1.1333333333333333</v>
      </c>
      <c r="O270" s="7">
        <f t="shared" si="51"/>
        <v>10.199999999999999</v>
      </c>
      <c r="P270" s="8">
        <v>0.65384615384615385</v>
      </c>
      <c r="Q270" s="8">
        <f t="shared" si="52"/>
        <v>0.52941176470588236</v>
      </c>
      <c r="R270" s="8">
        <f t="shared" si="53"/>
        <v>0.34615384615384615</v>
      </c>
      <c r="S270" s="9">
        <f t="shared" si="54"/>
        <v>2.7093589493765852E-4</v>
      </c>
      <c r="T270" s="2" t="s">
        <v>6151</v>
      </c>
      <c r="U270" s="2" t="s">
        <v>15</v>
      </c>
      <c r="V270" s="2" t="s">
        <v>6101</v>
      </c>
      <c r="W270" s="2" t="s">
        <v>16</v>
      </c>
      <c r="X270" s="2">
        <v>72</v>
      </c>
      <c r="Y270" s="2">
        <v>81</v>
      </c>
      <c r="Z270" s="2">
        <f t="shared" si="59"/>
        <v>9</v>
      </c>
    </row>
    <row r="271" spans="1:26" x14ac:dyDescent="0.25">
      <c r="A271" s="2" t="s">
        <v>1825</v>
      </c>
      <c r="B271" s="2">
        <v>202280270</v>
      </c>
      <c r="C271" s="3">
        <v>44794</v>
      </c>
      <c r="D271" s="2" t="s">
        <v>109</v>
      </c>
      <c r="E271" s="2" t="s">
        <v>21</v>
      </c>
      <c r="F271" s="2" t="s">
        <v>1826</v>
      </c>
      <c r="G271" s="10">
        <f t="shared" si="55"/>
        <v>9.0637752377705825E-6</v>
      </c>
      <c r="H271" s="7">
        <v>2</v>
      </c>
      <c r="I271" s="7">
        <v>0</v>
      </c>
      <c r="J271" s="7">
        <v>2</v>
      </c>
      <c r="K271" s="7">
        <f t="shared" si="58"/>
        <v>0.8</v>
      </c>
      <c r="L271" s="12">
        <f t="shared" si="56"/>
        <v>1.2</v>
      </c>
      <c r="M271" s="8">
        <v>1</v>
      </c>
      <c r="N271" s="8" t="e">
        <f t="shared" si="57"/>
        <v>#DIV/0!</v>
      </c>
      <c r="O271" s="7">
        <f t="shared" si="51"/>
        <v>1.2</v>
      </c>
      <c r="P271" s="8">
        <v>1</v>
      </c>
      <c r="Q271" s="8">
        <f t="shared" si="52"/>
        <v>0</v>
      </c>
      <c r="R271" s="8">
        <f t="shared" si="53"/>
        <v>0</v>
      </c>
      <c r="S271" s="9">
        <f t="shared" si="54"/>
        <v>3.1874811169136296E-5</v>
      </c>
      <c r="T271" s="2" t="s">
        <v>6150</v>
      </c>
      <c r="U271" s="2" t="s">
        <v>22</v>
      </c>
      <c r="V271" s="2" t="s">
        <v>6101</v>
      </c>
      <c r="W271" s="2" t="s">
        <v>16</v>
      </c>
      <c r="X271" s="2">
        <v>72</v>
      </c>
      <c r="Y271" s="2">
        <v>81</v>
      </c>
      <c r="Z271" s="2">
        <f t="shared" si="59"/>
        <v>9</v>
      </c>
    </row>
    <row r="272" spans="1:26" x14ac:dyDescent="0.25">
      <c r="A272" s="2" t="s">
        <v>1827</v>
      </c>
      <c r="B272" s="2">
        <v>202280271</v>
      </c>
      <c r="C272" s="3">
        <v>44794</v>
      </c>
      <c r="D272" s="2" t="s">
        <v>227</v>
      </c>
      <c r="E272" s="2" t="s">
        <v>24</v>
      </c>
      <c r="F272" s="2" t="s">
        <v>1828</v>
      </c>
      <c r="G272" s="10">
        <f t="shared" si="55"/>
        <v>1.8127550475541165E-4</v>
      </c>
      <c r="H272" s="7">
        <v>40</v>
      </c>
      <c r="I272" s="7">
        <v>20</v>
      </c>
      <c r="J272" s="7">
        <v>20</v>
      </c>
      <c r="K272" s="7">
        <f t="shared" si="58"/>
        <v>8</v>
      </c>
      <c r="L272" s="12">
        <f t="shared" si="56"/>
        <v>12</v>
      </c>
      <c r="M272" s="8">
        <v>0.5</v>
      </c>
      <c r="N272" s="8">
        <f t="shared" si="57"/>
        <v>0.6</v>
      </c>
      <c r="O272" s="7">
        <f t="shared" si="51"/>
        <v>12</v>
      </c>
      <c r="P272" s="8">
        <v>0.5</v>
      </c>
      <c r="Q272" s="8">
        <f t="shared" si="52"/>
        <v>1</v>
      </c>
      <c r="R272" s="8">
        <f t="shared" si="53"/>
        <v>0.5</v>
      </c>
      <c r="S272" s="9">
        <f t="shared" si="54"/>
        <v>3.1874811169136296E-4</v>
      </c>
      <c r="T272" s="2" t="s">
        <v>53</v>
      </c>
      <c r="U272" s="2" t="s">
        <v>26</v>
      </c>
      <c r="V272" s="2" t="s">
        <v>6101</v>
      </c>
      <c r="W272" s="2" t="s">
        <v>37</v>
      </c>
      <c r="X272" s="2">
        <v>72</v>
      </c>
      <c r="Y272" s="2">
        <v>81</v>
      </c>
      <c r="Z272" s="2">
        <f t="shared" si="59"/>
        <v>9</v>
      </c>
    </row>
    <row r="273" spans="1:26" x14ac:dyDescent="0.25">
      <c r="A273" s="2" t="s">
        <v>1829</v>
      </c>
      <c r="B273" s="2">
        <v>202280272</v>
      </c>
      <c r="C273" s="3">
        <v>44794</v>
      </c>
      <c r="D273" s="2" t="s">
        <v>13</v>
      </c>
      <c r="E273" s="2" t="s">
        <v>14</v>
      </c>
      <c r="F273" s="2" t="s">
        <v>1830</v>
      </c>
      <c r="G273" s="10">
        <f t="shared" si="55"/>
        <v>4.5318876188852913E-5</v>
      </c>
      <c r="H273" s="7">
        <v>10</v>
      </c>
      <c r="I273" s="7">
        <v>3</v>
      </c>
      <c r="J273" s="7">
        <v>7</v>
      </c>
      <c r="K273" s="7">
        <f t="shared" si="58"/>
        <v>2.8000000000000003</v>
      </c>
      <c r="L273" s="12">
        <f t="shared" si="56"/>
        <v>4.1999999999999993</v>
      </c>
      <c r="M273" s="8">
        <v>0.7</v>
      </c>
      <c r="N273" s="8">
        <f t="shared" si="57"/>
        <v>1.3999999999999997</v>
      </c>
      <c r="O273" s="7">
        <f t="shared" si="51"/>
        <v>4.1999999999999993</v>
      </c>
      <c r="P273" s="8">
        <v>0.7</v>
      </c>
      <c r="Q273" s="8">
        <f t="shared" si="52"/>
        <v>0.42857142857142855</v>
      </c>
      <c r="R273" s="8">
        <f t="shared" si="53"/>
        <v>0.3</v>
      </c>
      <c r="S273" s="9">
        <f t="shared" si="54"/>
        <v>1.1156183909197704E-4</v>
      </c>
      <c r="T273" s="2" t="s">
        <v>6151</v>
      </c>
      <c r="U273" s="2" t="s">
        <v>15</v>
      </c>
      <c r="V273" s="2" t="s">
        <v>6101</v>
      </c>
      <c r="W273" s="2" t="s">
        <v>37</v>
      </c>
      <c r="X273" s="2">
        <v>72</v>
      </c>
      <c r="Y273" s="2">
        <v>81</v>
      </c>
      <c r="Z273" s="2">
        <f t="shared" si="59"/>
        <v>9</v>
      </c>
    </row>
    <row r="274" spans="1:26" x14ac:dyDescent="0.25">
      <c r="A274" s="2" t="s">
        <v>1831</v>
      </c>
      <c r="B274" s="2">
        <v>202280273</v>
      </c>
      <c r="C274" s="3">
        <v>44794</v>
      </c>
      <c r="D274" s="2" t="s">
        <v>228</v>
      </c>
      <c r="E274" s="2" t="s">
        <v>47</v>
      </c>
      <c r="F274" s="2" t="s">
        <v>1832</v>
      </c>
      <c r="G274" s="10">
        <f t="shared" si="55"/>
        <v>7.9308033330492602E-4</v>
      </c>
      <c r="H274" s="7">
        <v>175</v>
      </c>
      <c r="I274" s="7">
        <v>100</v>
      </c>
      <c r="J274" s="7">
        <v>75</v>
      </c>
      <c r="K274" s="7">
        <f t="shared" si="58"/>
        <v>30</v>
      </c>
      <c r="L274" s="12">
        <f t="shared" si="56"/>
        <v>45</v>
      </c>
      <c r="M274" s="8">
        <v>0.42857142857142855</v>
      </c>
      <c r="N274" s="8">
        <f t="shared" si="57"/>
        <v>0.45</v>
      </c>
      <c r="O274" s="7">
        <f t="shared" si="51"/>
        <v>45</v>
      </c>
      <c r="P274" s="8">
        <v>0.42857142857142855</v>
      </c>
      <c r="Q274" s="8">
        <f t="shared" si="52"/>
        <v>1.3333333333333333</v>
      </c>
      <c r="R274" s="8">
        <f t="shared" si="53"/>
        <v>0.5714285714285714</v>
      </c>
      <c r="S274" s="9">
        <f t="shared" si="54"/>
        <v>1.195305418842611E-3</v>
      </c>
      <c r="T274" s="2" t="s">
        <v>19</v>
      </c>
      <c r="U274" s="2" t="s">
        <v>6087</v>
      </c>
      <c r="V274" s="2" t="s">
        <v>6101</v>
      </c>
      <c r="W274" s="2" t="s">
        <v>16</v>
      </c>
      <c r="X274" s="2">
        <v>72</v>
      </c>
      <c r="Y274" s="2">
        <v>81</v>
      </c>
      <c r="Z274" s="2">
        <f t="shared" si="59"/>
        <v>9</v>
      </c>
    </row>
    <row r="275" spans="1:26" x14ac:dyDescent="0.25">
      <c r="A275" s="2" t="s">
        <v>1833</v>
      </c>
      <c r="B275" s="2">
        <v>202280274</v>
      </c>
      <c r="C275" s="3">
        <v>44794</v>
      </c>
      <c r="D275" s="2" t="s">
        <v>229</v>
      </c>
      <c r="E275" s="2" t="s">
        <v>29</v>
      </c>
      <c r="F275" s="2" t="s">
        <v>1834</v>
      </c>
      <c r="G275" s="10">
        <f t="shared" si="55"/>
        <v>2.4925381903869104E-4</v>
      </c>
      <c r="H275" s="7">
        <v>55</v>
      </c>
      <c r="I275" s="7">
        <v>47.175000000000004</v>
      </c>
      <c r="J275" s="7">
        <v>7.8250000000000028</v>
      </c>
      <c r="K275" s="7">
        <f t="shared" si="58"/>
        <v>3.1300000000000012</v>
      </c>
      <c r="L275" s="12">
        <f t="shared" si="56"/>
        <v>4.6950000000000021</v>
      </c>
      <c r="M275" s="8">
        <v>0.14227272727272733</v>
      </c>
      <c r="N275" s="8">
        <f t="shared" si="57"/>
        <v>9.9523052464228975E-2</v>
      </c>
      <c r="O275" s="7">
        <f t="shared" si="51"/>
        <v>4.6950000000000021</v>
      </c>
      <c r="P275" s="8">
        <v>0.14227272727272733</v>
      </c>
      <c r="Q275" s="8">
        <f t="shared" si="52"/>
        <v>6.0287539936102217</v>
      </c>
      <c r="R275" s="8">
        <f t="shared" si="53"/>
        <v>0.85772727272727278</v>
      </c>
      <c r="S275" s="9">
        <f t="shared" si="54"/>
        <v>1.2471019869924579E-4</v>
      </c>
      <c r="T275" s="2" t="s">
        <v>30</v>
      </c>
      <c r="U275" s="2" t="s">
        <v>31</v>
      </c>
      <c r="V275" s="2" t="s">
        <v>6101</v>
      </c>
      <c r="W275" s="2" t="s">
        <v>16</v>
      </c>
      <c r="X275" s="2">
        <v>72</v>
      </c>
      <c r="Y275" s="2">
        <v>81</v>
      </c>
      <c r="Z275" s="2">
        <f t="shared" si="59"/>
        <v>9</v>
      </c>
    </row>
    <row r="276" spans="1:26" x14ac:dyDescent="0.25">
      <c r="A276" s="2" t="s">
        <v>1835</v>
      </c>
      <c r="B276" s="2">
        <v>202280275</v>
      </c>
      <c r="C276" s="3">
        <v>44794</v>
      </c>
      <c r="D276" s="2" t="s">
        <v>13</v>
      </c>
      <c r="E276" s="2" t="s">
        <v>14</v>
      </c>
      <c r="F276" s="2" t="s">
        <v>1836</v>
      </c>
      <c r="G276" s="10">
        <f t="shared" si="55"/>
        <v>5.4382651426623495E-5</v>
      </c>
      <c r="H276" s="7">
        <v>12</v>
      </c>
      <c r="I276" s="7">
        <v>3</v>
      </c>
      <c r="J276" s="7">
        <v>9</v>
      </c>
      <c r="K276" s="7">
        <f t="shared" si="58"/>
        <v>3.6</v>
      </c>
      <c r="L276" s="12">
        <f t="shared" si="56"/>
        <v>5.4</v>
      </c>
      <c r="M276" s="8">
        <v>0.75</v>
      </c>
      <c r="N276" s="8">
        <f t="shared" si="57"/>
        <v>1.8</v>
      </c>
      <c r="O276" s="7">
        <f t="shared" si="51"/>
        <v>5.4</v>
      </c>
      <c r="P276" s="8">
        <v>0.75</v>
      </c>
      <c r="Q276" s="8">
        <f t="shared" si="52"/>
        <v>0.33333333333333331</v>
      </c>
      <c r="R276" s="8">
        <f t="shared" si="53"/>
        <v>0.25</v>
      </c>
      <c r="S276" s="9">
        <f t="shared" si="54"/>
        <v>1.4343665026111333E-4</v>
      </c>
      <c r="T276" s="2" t="s">
        <v>6151</v>
      </c>
      <c r="U276" s="2" t="s">
        <v>15</v>
      </c>
      <c r="V276" s="2" t="s">
        <v>6101</v>
      </c>
      <c r="W276" s="2" t="s">
        <v>16</v>
      </c>
      <c r="X276" s="2">
        <v>72</v>
      </c>
      <c r="Y276" s="2">
        <v>81</v>
      </c>
      <c r="Z276" s="2">
        <f t="shared" si="59"/>
        <v>9</v>
      </c>
    </row>
    <row r="277" spans="1:26" x14ac:dyDescent="0.25">
      <c r="A277" s="2" t="s">
        <v>1837</v>
      </c>
      <c r="B277" s="2">
        <v>202280276</v>
      </c>
      <c r="C277" s="3">
        <v>44795</v>
      </c>
      <c r="D277" s="2" t="s">
        <v>230</v>
      </c>
      <c r="E277" s="2" t="s">
        <v>14</v>
      </c>
      <c r="F277" s="2" t="s">
        <v>1838</v>
      </c>
      <c r="G277" s="10">
        <f t="shared" si="55"/>
        <v>1.1329719047213228E-4</v>
      </c>
      <c r="H277" s="7">
        <v>25</v>
      </c>
      <c r="I277" s="7">
        <v>15</v>
      </c>
      <c r="J277" s="7">
        <v>10</v>
      </c>
      <c r="K277" s="7">
        <f t="shared" si="58"/>
        <v>4</v>
      </c>
      <c r="L277" s="12">
        <f t="shared" si="56"/>
        <v>6</v>
      </c>
      <c r="M277" s="8">
        <v>0.4</v>
      </c>
      <c r="N277" s="8">
        <f t="shared" si="57"/>
        <v>0.4</v>
      </c>
      <c r="O277" s="7">
        <f t="shared" si="51"/>
        <v>6</v>
      </c>
      <c r="P277" s="8">
        <v>0.4</v>
      </c>
      <c r="Q277" s="8">
        <f t="shared" si="52"/>
        <v>1.5</v>
      </c>
      <c r="R277" s="8">
        <f t="shared" si="53"/>
        <v>0.6</v>
      </c>
      <c r="S277" s="9">
        <f t="shared" si="54"/>
        <v>1.5937405584568148E-4</v>
      </c>
      <c r="T277" s="2" t="s">
        <v>6151</v>
      </c>
      <c r="U277" s="2" t="s">
        <v>15</v>
      </c>
      <c r="V277" s="2" t="s">
        <v>6101</v>
      </c>
      <c r="W277" s="2" t="s">
        <v>16</v>
      </c>
      <c r="X277" s="2">
        <v>73</v>
      </c>
      <c r="Y277" s="2">
        <v>79</v>
      </c>
      <c r="Z277" s="2">
        <f t="shared" si="59"/>
        <v>6</v>
      </c>
    </row>
    <row r="278" spans="1:26" x14ac:dyDescent="0.25">
      <c r="A278" s="2" t="s">
        <v>1839</v>
      </c>
      <c r="B278" s="2">
        <v>202280277</v>
      </c>
      <c r="C278" s="3">
        <v>44795</v>
      </c>
      <c r="D278" s="2" t="s">
        <v>231</v>
      </c>
      <c r="E278" s="2" t="s">
        <v>24</v>
      </c>
      <c r="F278" s="2" t="s">
        <v>1840</v>
      </c>
      <c r="G278" s="10">
        <f t="shared" si="55"/>
        <v>6.3446426664394082E-4</v>
      </c>
      <c r="H278" s="7">
        <v>140</v>
      </c>
      <c r="I278" s="7">
        <v>45</v>
      </c>
      <c r="J278" s="7">
        <v>95</v>
      </c>
      <c r="K278" s="7">
        <f t="shared" si="58"/>
        <v>38</v>
      </c>
      <c r="L278" s="12">
        <f t="shared" si="56"/>
        <v>57</v>
      </c>
      <c r="M278" s="8">
        <v>0.6785714285714286</v>
      </c>
      <c r="N278" s="8">
        <f t="shared" si="57"/>
        <v>1.2666666666666666</v>
      </c>
      <c r="O278" s="7">
        <f t="shared" si="51"/>
        <v>57</v>
      </c>
      <c r="P278" s="8">
        <v>0.6785714285714286</v>
      </c>
      <c r="Q278" s="8">
        <f t="shared" si="52"/>
        <v>0.47368421052631576</v>
      </c>
      <c r="R278" s="8">
        <f t="shared" si="53"/>
        <v>0.32142857142857145</v>
      </c>
      <c r="S278" s="9">
        <f t="shared" si="54"/>
        <v>1.514053530533974E-3</v>
      </c>
      <c r="T278" s="2" t="s">
        <v>19</v>
      </c>
      <c r="U278" s="2" t="s">
        <v>26</v>
      </c>
      <c r="V278" s="2" t="s">
        <v>6101</v>
      </c>
      <c r="W278" s="2" t="s">
        <v>16</v>
      </c>
      <c r="X278" s="2">
        <v>73</v>
      </c>
      <c r="Y278" s="2">
        <v>79</v>
      </c>
      <c r="Z278" s="2">
        <f t="shared" ref="Z278:Z295" si="60">Y278-X278</f>
        <v>6</v>
      </c>
    </row>
    <row r="279" spans="1:26" x14ac:dyDescent="0.25">
      <c r="A279" s="2" t="s">
        <v>1841</v>
      </c>
      <c r="B279" s="2">
        <v>202280278</v>
      </c>
      <c r="C279" s="3">
        <v>44795</v>
      </c>
      <c r="D279" s="2" t="s">
        <v>232</v>
      </c>
      <c r="E279" s="2" t="s">
        <v>29</v>
      </c>
      <c r="F279" s="2" t="s">
        <v>1842</v>
      </c>
      <c r="G279" s="10">
        <f t="shared" si="55"/>
        <v>5.4382651426623495E-5</v>
      </c>
      <c r="H279" s="7">
        <v>12</v>
      </c>
      <c r="I279" s="7">
        <v>9.4</v>
      </c>
      <c r="J279" s="7">
        <v>2.5999999999999996</v>
      </c>
      <c r="K279" s="7">
        <f t="shared" si="58"/>
        <v>1.0399999999999998</v>
      </c>
      <c r="L279" s="12">
        <f t="shared" si="56"/>
        <v>1.5599999999999998</v>
      </c>
      <c r="M279" s="8">
        <v>0.21666666666666665</v>
      </c>
      <c r="N279" s="8">
        <f t="shared" si="57"/>
        <v>0.1659574468085106</v>
      </c>
      <c r="O279" s="7">
        <f t="shared" si="51"/>
        <v>1.5599999999999998</v>
      </c>
      <c r="P279" s="8">
        <v>0.21666666666666665</v>
      </c>
      <c r="Q279" s="8">
        <f t="shared" si="52"/>
        <v>3.6153846153846159</v>
      </c>
      <c r="R279" s="8">
        <f t="shared" si="53"/>
        <v>0.78333333333333333</v>
      </c>
      <c r="S279" s="9">
        <f t="shared" si="54"/>
        <v>4.1437254519877176E-5</v>
      </c>
      <c r="T279" s="2" t="s">
        <v>99</v>
      </c>
      <c r="U279" s="2" t="s">
        <v>31</v>
      </c>
      <c r="V279" s="2" t="s">
        <v>6101</v>
      </c>
      <c r="W279" s="2" t="s">
        <v>16</v>
      </c>
      <c r="X279" s="2">
        <v>73</v>
      </c>
      <c r="Y279" s="2">
        <v>79</v>
      </c>
      <c r="Z279" s="2">
        <f t="shared" si="60"/>
        <v>6</v>
      </c>
    </row>
    <row r="280" spans="1:26" x14ac:dyDescent="0.25">
      <c r="A280" s="2" t="s">
        <v>1843</v>
      </c>
      <c r="B280" s="2">
        <v>202280279</v>
      </c>
      <c r="C280" s="3">
        <v>44795</v>
      </c>
      <c r="D280" s="2" t="s">
        <v>233</v>
      </c>
      <c r="E280" s="2" t="s">
        <v>29</v>
      </c>
      <c r="F280" s="2" t="s">
        <v>1844</v>
      </c>
      <c r="G280" s="10">
        <f t="shared" si="55"/>
        <v>1.0876530285324701E-3</v>
      </c>
      <c r="H280" s="7">
        <v>240</v>
      </c>
      <c r="I280" s="7">
        <v>218.39999999999998</v>
      </c>
      <c r="J280" s="7">
        <v>21.599999999999994</v>
      </c>
      <c r="K280" s="7">
        <f t="shared" si="58"/>
        <v>8.6399999999999988</v>
      </c>
      <c r="L280" s="12">
        <f t="shared" si="56"/>
        <v>12.959999999999996</v>
      </c>
      <c r="M280" s="8">
        <v>8.9999999999999983E-2</v>
      </c>
      <c r="N280" s="8">
        <f t="shared" si="57"/>
        <v>5.9340659340659324E-2</v>
      </c>
      <c r="O280" s="7">
        <f t="shared" si="51"/>
        <v>12.959999999999996</v>
      </c>
      <c r="P280" s="8">
        <v>8.9999999999999983E-2</v>
      </c>
      <c r="Q280" s="8">
        <f t="shared" si="52"/>
        <v>10.111111111111112</v>
      </c>
      <c r="R280" s="8">
        <f t="shared" si="53"/>
        <v>0.90999999999999992</v>
      </c>
      <c r="S280" s="9">
        <f t="shared" si="54"/>
        <v>3.442479606266719E-4</v>
      </c>
      <c r="T280" s="2" t="s">
        <v>99</v>
      </c>
      <c r="U280" s="2" t="s">
        <v>31</v>
      </c>
      <c r="V280" s="2" t="s">
        <v>6101</v>
      </c>
      <c r="W280" s="2" t="s">
        <v>16</v>
      </c>
      <c r="X280" s="2">
        <v>73</v>
      </c>
      <c r="Y280" s="2">
        <v>79</v>
      </c>
      <c r="Z280" s="2">
        <f t="shared" si="60"/>
        <v>6</v>
      </c>
    </row>
    <row r="281" spans="1:26" x14ac:dyDescent="0.25">
      <c r="A281" s="2" t="s">
        <v>1845</v>
      </c>
      <c r="B281" s="2">
        <v>202280280</v>
      </c>
      <c r="C281" s="3">
        <v>44795</v>
      </c>
      <c r="D281" s="2" t="s">
        <v>234</v>
      </c>
      <c r="E281" s="2" t="s">
        <v>47</v>
      </c>
      <c r="F281" s="2" t="s">
        <v>1846</v>
      </c>
      <c r="G281" s="10">
        <f t="shared" si="55"/>
        <v>2.5151976284813367E-3</v>
      </c>
      <c r="H281" s="7">
        <v>555</v>
      </c>
      <c r="I281" s="7">
        <v>400</v>
      </c>
      <c r="J281" s="7">
        <v>155</v>
      </c>
      <c r="K281" s="7">
        <f t="shared" si="58"/>
        <v>62</v>
      </c>
      <c r="L281" s="12">
        <f t="shared" si="56"/>
        <v>93</v>
      </c>
      <c r="M281" s="8">
        <v>0.27927927927927926</v>
      </c>
      <c r="N281" s="8">
        <f t="shared" si="57"/>
        <v>0.23250000000000001</v>
      </c>
      <c r="O281" s="7">
        <f t="shared" si="51"/>
        <v>93</v>
      </c>
      <c r="P281" s="8">
        <v>0.27927927927927926</v>
      </c>
      <c r="Q281" s="8">
        <f t="shared" si="52"/>
        <v>2.5806451612903225</v>
      </c>
      <c r="R281" s="8">
        <f t="shared" si="53"/>
        <v>0.72072072072072069</v>
      </c>
      <c r="S281" s="9">
        <f t="shared" si="54"/>
        <v>2.4702978656080629E-3</v>
      </c>
      <c r="T281" s="2" t="s">
        <v>19</v>
      </c>
      <c r="U281" s="2" t="s">
        <v>6087</v>
      </c>
      <c r="V281" s="2" t="s">
        <v>6101</v>
      </c>
      <c r="W281" s="2" t="s">
        <v>16</v>
      </c>
      <c r="X281" s="2">
        <v>73</v>
      </c>
      <c r="Y281" s="2">
        <v>79</v>
      </c>
      <c r="Z281" s="2">
        <f t="shared" si="60"/>
        <v>6</v>
      </c>
    </row>
    <row r="282" spans="1:26" x14ac:dyDescent="0.25">
      <c r="A282" s="2" t="s">
        <v>1847</v>
      </c>
      <c r="B282" s="2">
        <v>202280281</v>
      </c>
      <c r="C282" s="3">
        <v>44795</v>
      </c>
      <c r="D282" s="2" t="s">
        <v>222</v>
      </c>
      <c r="E282" s="2" t="s">
        <v>14</v>
      </c>
      <c r="F282" s="2" t="s">
        <v>1848</v>
      </c>
      <c r="G282" s="10">
        <f t="shared" si="55"/>
        <v>9.0637752377705825E-5</v>
      </c>
      <c r="H282" s="7">
        <v>20</v>
      </c>
      <c r="I282" s="7">
        <v>10</v>
      </c>
      <c r="J282" s="7">
        <v>10</v>
      </c>
      <c r="K282" s="7">
        <f t="shared" si="58"/>
        <v>4</v>
      </c>
      <c r="L282" s="12">
        <f t="shared" si="56"/>
        <v>6</v>
      </c>
      <c r="M282" s="8">
        <v>0.5</v>
      </c>
      <c r="N282" s="8">
        <f t="shared" si="57"/>
        <v>0.6</v>
      </c>
      <c r="O282" s="7">
        <f t="shared" si="51"/>
        <v>6</v>
      </c>
      <c r="P282" s="8">
        <v>0.5</v>
      </c>
      <c r="Q282" s="8">
        <f t="shared" si="52"/>
        <v>1</v>
      </c>
      <c r="R282" s="8">
        <f t="shared" si="53"/>
        <v>0.5</v>
      </c>
      <c r="S282" s="9">
        <f t="shared" si="54"/>
        <v>1.5937405584568148E-4</v>
      </c>
      <c r="T282" s="2" t="s">
        <v>19</v>
      </c>
      <c r="U282" s="2" t="s">
        <v>15</v>
      </c>
      <c r="V282" s="2" t="s">
        <v>6101</v>
      </c>
      <c r="W282" s="2" t="s">
        <v>16</v>
      </c>
      <c r="X282" s="2">
        <v>73</v>
      </c>
      <c r="Y282" s="2">
        <v>79</v>
      </c>
      <c r="Z282" s="2">
        <f t="shared" si="60"/>
        <v>6</v>
      </c>
    </row>
    <row r="283" spans="1:26" x14ac:dyDescent="0.25">
      <c r="A283" s="2" t="s">
        <v>1849</v>
      </c>
      <c r="B283" s="2">
        <v>202280282</v>
      </c>
      <c r="C283" s="3">
        <v>44795</v>
      </c>
      <c r="D283" s="2" t="s">
        <v>17</v>
      </c>
      <c r="E283" s="2" t="s">
        <v>14</v>
      </c>
      <c r="F283" s="2" t="s">
        <v>1850</v>
      </c>
      <c r="G283" s="10">
        <f t="shared" si="55"/>
        <v>4.5318876188852913E-5</v>
      </c>
      <c r="H283" s="7">
        <v>10</v>
      </c>
      <c r="I283" s="7">
        <v>1</v>
      </c>
      <c r="J283" s="7">
        <v>9</v>
      </c>
      <c r="K283" s="7">
        <f t="shared" si="58"/>
        <v>3.6</v>
      </c>
      <c r="L283" s="12">
        <f t="shared" si="56"/>
        <v>5.4</v>
      </c>
      <c r="M283" s="8">
        <v>0.9</v>
      </c>
      <c r="N283" s="8">
        <f t="shared" si="57"/>
        <v>5.4</v>
      </c>
      <c r="O283" s="7">
        <f t="shared" si="51"/>
        <v>5.4</v>
      </c>
      <c r="P283" s="8">
        <v>0.9</v>
      </c>
      <c r="Q283" s="8">
        <f t="shared" si="52"/>
        <v>0.1111111111111111</v>
      </c>
      <c r="R283" s="8">
        <f t="shared" si="53"/>
        <v>0.1</v>
      </c>
      <c r="S283" s="9">
        <f t="shared" si="54"/>
        <v>1.4343665026111333E-4</v>
      </c>
      <c r="T283" s="2" t="s">
        <v>6151</v>
      </c>
      <c r="U283" s="2" t="s">
        <v>15</v>
      </c>
      <c r="V283" s="2" t="s">
        <v>6101</v>
      </c>
      <c r="W283" s="2" t="s">
        <v>16</v>
      </c>
      <c r="X283" s="2">
        <v>73</v>
      </c>
      <c r="Y283" s="2">
        <v>79</v>
      </c>
      <c r="Z283" s="2">
        <f t="shared" si="60"/>
        <v>6</v>
      </c>
    </row>
    <row r="284" spans="1:26" x14ac:dyDescent="0.25">
      <c r="A284" s="2" t="s">
        <v>1851</v>
      </c>
      <c r="B284" s="2">
        <v>202280283</v>
      </c>
      <c r="C284" s="3">
        <v>44795</v>
      </c>
      <c r="D284" s="2" t="s">
        <v>235</v>
      </c>
      <c r="E284" s="2" t="s">
        <v>29</v>
      </c>
      <c r="F284" s="2" t="s">
        <v>1852</v>
      </c>
      <c r="G284" s="10">
        <f t="shared" si="55"/>
        <v>2.9910458284642923E-4</v>
      </c>
      <c r="H284" s="7">
        <v>66</v>
      </c>
      <c r="I284" s="7">
        <v>57.2</v>
      </c>
      <c r="J284" s="7">
        <v>8.7999999999999972</v>
      </c>
      <c r="K284" s="7">
        <f t="shared" si="58"/>
        <v>3.5199999999999991</v>
      </c>
      <c r="L284" s="12">
        <f t="shared" si="56"/>
        <v>5.2799999999999976</v>
      </c>
      <c r="M284" s="8">
        <v>0.1333333333333333</v>
      </c>
      <c r="N284" s="8">
        <f t="shared" si="57"/>
        <v>9.2307692307692257E-2</v>
      </c>
      <c r="O284" s="7">
        <f t="shared" si="51"/>
        <v>5.2799999999999976</v>
      </c>
      <c r="P284" s="8">
        <v>0.1333333333333333</v>
      </c>
      <c r="Q284" s="8">
        <f t="shared" si="52"/>
        <v>6.5000000000000027</v>
      </c>
      <c r="R284" s="8">
        <f t="shared" si="53"/>
        <v>0.8666666666666667</v>
      </c>
      <c r="S284" s="9">
        <f t="shared" si="54"/>
        <v>1.4024916914419966E-4</v>
      </c>
      <c r="T284" s="2" t="s">
        <v>99</v>
      </c>
      <c r="U284" s="2" t="s">
        <v>31</v>
      </c>
      <c r="V284" s="2" t="s">
        <v>6101</v>
      </c>
      <c r="W284" s="2" t="s">
        <v>16</v>
      </c>
      <c r="X284" s="2">
        <v>73</v>
      </c>
      <c r="Y284" s="2">
        <v>79</v>
      </c>
      <c r="Z284" s="2">
        <f t="shared" si="60"/>
        <v>6</v>
      </c>
    </row>
    <row r="285" spans="1:26" x14ac:dyDescent="0.25">
      <c r="A285" s="2" t="s">
        <v>1853</v>
      </c>
      <c r="B285" s="2">
        <v>202280284</v>
      </c>
      <c r="C285" s="3">
        <v>44795</v>
      </c>
      <c r="D285" s="2" t="s">
        <v>61</v>
      </c>
      <c r="E285" s="2" t="s">
        <v>62</v>
      </c>
      <c r="F285" s="2" t="s">
        <v>1854</v>
      </c>
      <c r="G285" s="10">
        <f t="shared" si="55"/>
        <v>9.0637752377705828E-4</v>
      </c>
      <c r="H285" s="7">
        <v>200</v>
      </c>
      <c r="I285" s="7">
        <v>140</v>
      </c>
      <c r="J285" s="7">
        <v>60</v>
      </c>
      <c r="K285" s="7">
        <f t="shared" si="58"/>
        <v>24</v>
      </c>
      <c r="L285" s="12">
        <f t="shared" si="56"/>
        <v>36</v>
      </c>
      <c r="M285" s="8">
        <v>0.3</v>
      </c>
      <c r="N285" s="8">
        <f t="shared" si="57"/>
        <v>0.25714285714285712</v>
      </c>
      <c r="O285" s="7">
        <f t="shared" si="51"/>
        <v>36</v>
      </c>
      <c r="P285" s="8">
        <v>0.3</v>
      </c>
      <c r="Q285" s="8">
        <f t="shared" si="52"/>
        <v>2.3333333333333335</v>
      </c>
      <c r="R285" s="8">
        <f t="shared" si="53"/>
        <v>0.7</v>
      </c>
      <c r="S285" s="9">
        <f t="shared" si="54"/>
        <v>9.5624433507408889E-4</v>
      </c>
      <c r="T285" s="2" t="s">
        <v>63</v>
      </c>
      <c r="U285" s="2" t="s">
        <v>61</v>
      </c>
      <c r="V285" s="2" t="s">
        <v>6101</v>
      </c>
      <c r="W285" s="2" t="s">
        <v>16</v>
      </c>
      <c r="X285" s="2">
        <v>73</v>
      </c>
      <c r="Y285" s="2">
        <v>79</v>
      </c>
      <c r="Z285" s="2">
        <f t="shared" si="60"/>
        <v>6</v>
      </c>
    </row>
    <row r="286" spans="1:26" x14ac:dyDescent="0.25">
      <c r="A286" s="2" t="s">
        <v>1855</v>
      </c>
      <c r="B286" s="2">
        <v>202280285</v>
      </c>
      <c r="C286" s="3">
        <v>44795</v>
      </c>
      <c r="D286" s="2" t="s">
        <v>61</v>
      </c>
      <c r="E286" s="2" t="s">
        <v>62</v>
      </c>
      <c r="F286" s="2" t="s">
        <v>1856</v>
      </c>
      <c r="G286" s="10">
        <f t="shared" si="55"/>
        <v>7.7042089521049955E-4</v>
      </c>
      <c r="H286" s="7">
        <v>170</v>
      </c>
      <c r="I286" s="7">
        <v>140</v>
      </c>
      <c r="J286" s="7">
        <v>30</v>
      </c>
      <c r="K286" s="7">
        <f t="shared" si="58"/>
        <v>12</v>
      </c>
      <c r="L286" s="12">
        <f t="shared" si="56"/>
        <v>18</v>
      </c>
      <c r="M286" s="8">
        <v>0.17647058823529413</v>
      </c>
      <c r="N286" s="8">
        <f t="shared" si="57"/>
        <v>0.12857142857142856</v>
      </c>
      <c r="O286" s="7">
        <f t="shared" si="51"/>
        <v>18</v>
      </c>
      <c r="P286" s="8">
        <v>0.17647058823529413</v>
      </c>
      <c r="Q286" s="8">
        <f t="shared" si="52"/>
        <v>4.666666666666667</v>
      </c>
      <c r="R286" s="8">
        <f t="shared" si="53"/>
        <v>0.82352941176470584</v>
      </c>
      <c r="S286" s="9">
        <f t="shared" si="54"/>
        <v>4.7812216753704445E-4</v>
      </c>
      <c r="T286" s="2" t="s">
        <v>63</v>
      </c>
      <c r="U286" s="2" t="s">
        <v>61</v>
      </c>
      <c r="V286" s="2" t="s">
        <v>6101</v>
      </c>
      <c r="W286" s="2" t="s">
        <v>16</v>
      </c>
      <c r="X286" s="2">
        <v>73</v>
      </c>
      <c r="Y286" s="2">
        <v>79</v>
      </c>
      <c r="Z286" s="2">
        <f t="shared" si="60"/>
        <v>6</v>
      </c>
    </row>
    <row r="287" spans="1:26" x14ac:dyDescent="0.25">
      <c r="A287" s="2" t="s">
        <v>1857</v>
      </c>
      <c r="B287" s="2">
        <v>202280286</v>
      </c>
      <c r="C287" s="3">
        <v>44795</v>
      </c>
      <c r="D287" s="2" t="s">
        <v>236</v>
      </c>
      <c r="E287" s="2" t="s">
        <v>21</v>
      </c>
      <c r="F287" s="2" t="s">
        <v>1858</v>
      </c>
      <c r="G287" s="10">
        <f t="shared" si="55"/>
        <v>1.3595662856655876E-4</v>
      </c>
      <c r="H287" s="7">
        <v>30</v>
      </c>
      <c r="I287" s="7">
        <v>0</v>
      </c>
      <c r="J287" s="7">
        <v>30</v>
      </c>
      <c r="K287" s="7">
        <f t="shared" si="58"/>
        <v>12</v>
      </c>
      <c r="L287" s="12">
        <f t="shared" si="56"/>
        <v>18</v>
      </c>
      <c r="M287" s="8">
        <v>1</v>
      </c>
      <c r="N287" s="8" t="e">
        <f t="shared" si="57"/>
        <v>#DIV/0!</v>
      </c>
      <c r="O287" s="7">
        <f t="shared" si="51"/>
        <v>18</v>
      </c>
      <c r="P287" s="8">
        <v>1</v>
      </c>
      <c r="Q287" s="8">
        <f t="shared" si="52"/>
        <v>0</v>
      </c>
      <c r="R287" s="8">
        <f t="shared" si="53"/>
        <v>0</v>
      </c>
      <c r="S287" s="9">
        <f t="shared" si="54"/>
        <v>4.7812216753704445E-4</v>
      </c>
      <c r="T287" s="2" t="s">
        <v>53</v>
      </c>
      <c r="U287" s="2" t="s">
        <v>22</v>
      </c>
      <c r="V287" s="2" t="s">
        <v>6101</v>
      </c>
      <c r="W287" s="2" t="s">
        <v>16</v>
      </c>
      <c r="X287" s="2">
        <v>73</v>
      </c>
      <c r="Y287" s="2">
        <v>79</v>
      </c>
      <c r="Z287" s="2">
        <f t="shared" si="60"/>
        <v>6</v>
      </c>
    </row>
    <row r="288" spans="1:26" x14ac:dyDescent="0.25">
      <c r="A288" s="2" t="s">
        <v>1859</v>
      </c>
      <c r="B288" s="2">
        <v>202280287</v>
      </c>
      <c r="C288" s="3">
        <v>44795</v>
      </c>
      <c r="D288" s="2" t="s">
        <v>237</v>
      </c>
      <c r="E288" s="2" t="s">
        <v>29</v>
      </c>
      <c r="F288" s="2" t="s">
        <v>1860</v>
      </c>
      <c r="G288" s="10">
        <f t="shared" si="55"/>
        <v>3.4442345903528218E-4</v>
      </c>
      <c r="H288" s="7">
        <v>76</v>
      </c>
      <c r="I288" s="7">
        <v>54</v>
      </c>
      <c r="J288" s="7">
        <v>22</v>
      </c>
      <c r="K288" s="7">
        <f t="shared" si="58"/>
        <v>8.8000000000000007</v>
      </c>
      <c r="L288" s="12">
        <f t="shared" si="56"/>
        <v>13.2</v>
      </c>
      <c r="M288" s="8">
        <v>0.28947368421052633</v>
      </c>
      <c r="N288" s="8">
        <f t="shared" si="57"/>
        <v>0.24444444444444444</v>
      </c>
      <c r="O288" s="7">
        <f t="shared" si="51"/>
        <v>13.2</v>
      </c>
      <c r="P288" s="8">
        <v>0.28947368421052633</v>
      </c>
      <c r="Q288" s="8">
        <f t="shared" si="52"/>
        <v>2.4545454545454546</v>
      </c>
      <c r="R288" s="8">
        <f t="shared" si="53"/>
        <v>0.71052631578947367</v>
      </c>
      <c r="S288" s="9">
        <f t="shared" si="54"/>
        <v>3.5062292286049926E-4</v>
      </c>
      <c r="T288" s="2" t="s">
        <v>33</v>
      </c>
      <c r="U288" s="2" t="s">
        <v>31</v>
      </c>
      <c r="V288" s="2" t="s">
        <v>6101</v>
      </c>
      <c r="W288" s="2" t="s">
        <v>16</v>
      </c>
      <c r="X288" s="2">
        <v>73</v>
      </c>
      <c r="Y288" s="2">
        <v>79</v>
      </c>
      <c r="Z288" s="2">
        <f t="shared" si="60"/>
        <v>6</v>
      </c>
    </row>
    <row r="289" spans="1:26" x14ac:dyDescent="0.25">
      <c r="A289" s="2" t="s">
        <v>1861</v>
      </c>
      <c r="B289" s="2">
        <v>202280288</v>
      </c>
      <c r="C289" s="3">
        <v>44795</v>
      </c>
      <c r="D289" s="2" t="s">
        <v>13</v>
      </c>
      <c r="E289" s="2" t="s">
        <v>14</v>
      </c>
      <c r="F289" s="2" t="s">
        <v>1862</v>
      </c>
      <c r="G289" s="10">
        <f t="shared" si="55"/>
        <v>6.7978314283279379E-5</v>
      </c>
      <c r="H289" s="7">
        <v>15</v>
      </c>
      <c r="I289" s="7">
        <v>3</v>
      </c>
      <c r="J289" s="7">
        <v>12</v>
      </c>
      <c r="K289" s="7">
        <f t="shared" si="58"/>
        <v>4.8000000000000007</v>
      </c>
      <c r="L289" s="12">
        <f t="shared" si="56"/>
        <v>7.1999999999999993</v>
      </c>
      <c r="M289" s="8">
        <v>0.8</v>
      </c>
      <c r="N289" s="8">
        <f t="shared" si="57"/>
        <v>2.4</v>
      </c>
      <c r="O289" s="7">
        <f t="shared" si="51"/>
        <v>7.1999999999999993</v>
      </c>
      <c r="P289" s="8">
        <v>0.8</v>
      </c>
      <c r="Q289" s="8">
        <f t="shared" si="52"/>
        <v>0.25</v>
      </c>
      <c r="R289" s="8">
        <f t="shared" si="53"/>
        <v>0.2</v>
      </c>
      <c r="S289" s="9">
        <f t="shared" si="54"/>
        <v>1.9124886701481778E-4</v>
      </c>
      <c r="T289" s="2" t="s">
        <v>6151</v>
      </c>
      <c r="U289" s="2" t="s">
        <v>15</v>
      </c>
      <c r="V289" s="2" t="s">
        <v>6101</v>
      </c>
      <c r="W289" s="2" t="s">
        <v>16</v>
      </c>
      <c r="X289" s="2">
        <v>73</v>
      </c>
      <c r="Y289" s="2">
        <v>79</v>
      </c>
      <c r="Z289" s="2">
        <f t="shared" si="60"/>
        <v>6</v>
      </c>
    </row>
    <row r="290" spans="1:26" x14ac:dyDescent="0.25">
      <c r="A290" s="2" t="s">
        <v>1863</v>
      </c>
      <c r="B290" s="2">
        <v>202280289</v>
      </c>
      <c r="C290" s="3">
        <v>44795</v>
      </c>
      <c r="D290" s="2" t="s">
        <v>17</v>
      </c>
      <c r="E290" s="2" t="s">
        <v>14</v>
      </c>
      <c r="F290" s="2" t="s">
        <v>1864</v>
      </c>
      <c r="G290" s="10">
        <f t="shared" si="55"/>
        <v>4.5318876188852913E-5</v>
      </c>
      <c r="H290" s="7">
        <v>10</v>
      </c>
      <c r="I290" s="7">
        <v>3</v>
      </c>
      <c r="J290" s="7">
        <v>7</v>
      </c>
      <c r="K290" s="7">
        <f t="shared" si="58"/>
        <v>2.8000000000000003</v>
      </c>
      <c r="L290" s="12">
        <f t="shared" si="56"/>
        <v>4.1999999999999993</v>
      </c>
      <c r="M290" s="8">
        <v>0.7</v>
      </c>
      <c r="N290" s="8">
        <f t="shared" si="57"/>
        <v>1.3999999999999997</v>
      </c>
      <c r="O290" s="7">
        <f t="shared" si="51"/>
        <v>4.1999999999999993</v>
      </c>
      <c r="P290" s="8">
        <v>0.7</v>
      </c>
      <c r="Q290" s="8">
        <f t="shared" si="52"/>
        <v>0.42857142857142855</v>
      </c>
      <c r="R290" s="8">
        <f t="shared" si="53"/>
        <v>0.3</v>
      </c>
      <c r="S290" s="9">
        <f t="shared" si="54"/>
        <v>1.1156183909197704E-4</v>
      </c>
      <c r="T290" s="2" t="s">
        <v>6151</v>
      </c>
      <c r="U290" s="2" t="s">
        <v>15</v>
      </c>
      <c r="V290" s="2" t="s">
        <v>6101</v>
      </c>
      <c r="W290" s="2" t="s">
        <v>16</v>
      </c>
      <c r="X290" s="2">
        <v>73</v>
      </c>
      <c r="Y290" s="2">
        <v>79</v>
      </c>
      <c r="Z290" s="2">
        <f t="shared" si="60"/>
        <v>6</v>
      </c>
    </row>
    <row r="291" spans="1:26" x14ac:dyDescent="0.25">
      <c r="A291" s="2" t="s">
        <v>1865</v>
      </c>
      <c r="B291" s="2">
        <v>202280290</v>
      </c>
      <c r="C291" s="3">
        <v>44795</v>
      </c>
      <c r="D291" s="2" t="s">
        <v>238</v>
      </c>
      <c r="E291" s="2" t="s">
        <v>14</v>
      </c>
      <c r="F291" s="2" t="s">
        <v>1866</v>
      </c>
      <c r="G291" s="10">
        <f t="shared" si="55"/>
        <v>1.1329719047213228E-4</v>
      </c>
      <c r="H291" s="7">
        <v>25</v>
      </c>
      <c r="I291" s="7">
        <v>15</v>
      </c>
      <c r="J291" s="7">
        <v>10</v>
      </c>
      <c r="K291" s="7">
        <f t="shared" si="58"/>
        <v>4</v>
      </c>
      <c r="L291" s="12">
        <f t="shared" si="56"/>
        <v>6</v>
      </c>
      <c r="M291" s="8">
        <v>0.4</v>
      </c>
      <c r="N291" s="8">
        <f t="shared" si="57"/>
        <v>0.4</v>
      </c>
      <c r="O291" s="7">
        <f t="shared" si="51"/>
        <v>6</v>
      </c>
      <c r="P291" s="8">
        <v>0.4</v>
      </c>
      <c r="Q291" s="8">
        <f t="shared" si="52"/>
        <v>1.5</v>
      </c>
      <c r="R291" s="8">
        <f t="shared" si="53"/>
        <v>0.6</v>
      </c>
      <c r="S291" s="9">
        <f t="shared" si="54"/>
        <v>1.5937405584568148E-4</v>
      </c>
      <c r="T291" s="2" t="s">
        <v>19</v>
      </c>
      <c r="U291" s="2" t="s">
        <v>15</v>
      </c>
      <c r="V291" s="2" t="s">
        <v>6101</v>
      </c>
      <c r="W291" s="2" t="s">
        <v>16</v>
      </c>
      <c r="X291" s="2">
        <v>73</v>
      </c>
      <c r="Y291" s="2">
        <v>79</v>
      </c>
      <c r="Z291" s="2">
        <f t="shared" si="60"/>
        <v>6</v>
      </c>
    </row>
    <row r="292" spans="1:26" x14ac:dyDescent="0.25">
      <c r="A292" s="2" t="s">
        <v>1867</v>
      </c>
      <c r="B292" s="2">
        <v>202280291</v>
      </c>
      <c r="C292" s="3">
        <v>44795</v>
      </c>
      <c r="D292" s="2" t="s">
        <v>38</v>
      </c>
      <c r="E292" s="2" t="s">
        <v>14</v>
      </c>
      <c r="F292" s="2" t="s">
        <v>1868</v>
      </c>
      <c r="G292" s="10">
        <f t="shared" si="55"/>
        <v>1.1329719047213228E-4</v>
      </c>
      <c r="H292" s="7">
        <v>25</v>
      </c>
      <c r="I292" s="7">
        <v>20</v>
      </c>
      <c r="J292" s="7">
        <v>5</v>
      </c>
      <c r="K292" s="7">
        <f t="shared" si="58"/>
        <v>2</v>
      </c>
      <c r="L292" s="12">
        <f t="shared" si="56"/>
        <v>3</v>
      </c>
      <c r="M292" s="8">
        <v>0.2</v>
      </c>
      <c r="N292" s="8">
        <f t="shared" si="57"/>
        <v>0.15</v>
      </c>
      <c r="O292" s="7">
        <f t="shared" si="51"/>
        <v>3</v>
      </c>
      <c r="P292" s="8">
        <v>0.2</v>
      </c>
      <c r="Q292" s="8">
        <f t="shared" si="52"/>
        <v>4</v>
      </c>
      <c r="R292" s="8">
        <f t="shared" si="53"/>
        <v>0.8</v>
      </c>
      <c r="S292" s="9">
        <f t="shared" si="54"/>
        <v>7.9687027922840741E-5</v>
      </c>
      <c r="T292" s="2" t="s">
        <v>19</v>
      </c>
      <c r="U292" s="2" t="s">
        <v>15</v>
      </c>
      <c r="V292" s="2" t="s">
        <v>6101</v>
      </c>
      <c r="W292" s="2" t="s">
        <v>16</v>
      </c>
      <c r="X292" s="2">
        <v>73</v>
      </c>
      <c r="Y292" s="2">
        <v>79</v>
      </c>
      <c r="Z292" s="2">
        <f t="shared" si="60"/>
        <v>6</v>
      </c>
    </row>
    <row r="293" spans="1:26" x14ac:dyDescent="0.25">
      <c r="A293" s="2" t="s">
        <v>1869</v>
      </c>
      <c r="B293" s="2">
        <v>202280292</v>
      </c>
      <c r="C293" s="3">
        <v>44795</v>
      </c>
      <c r="D293" s="2" t="s">
        <v>239</v>
      </c>
      <c r="E293" s="2" t="s">
        <v>29</v>
      </c>
      <c r="F293" s="2" t="s">
        <v>1870</v>
      </c>
      <c r="G293" s="10">
        <f t="shared" si="55"/>
        <v>4.7584819998295561E-4</v>
      </c>
      <c r="H293" s="7">
        <v>105</v>
      </c>
      <c r="I293" s="7">
        <v>83.25</v>
      </c>
      <c r="J293" s="7">
        <v>21.75</v>
      </c>
      <c r="K293" s="7">
        <f t="shared" si="58"/>
        <v>8.7000000000000011</v>
      </c>
      <c r="L293" s="12">
        <f t="shared" si="56"/>
        <v>13.049999999999999</v>
      </c>
      <c r="M293" s="8">
        <v>0.20714285714285716</v>
      </c>
      <c r="N293" s="8">
        <f t="shared" si="57"/>
        <v>0.15675675675675674</v>
      </c>
      <c r="O293" s="7">
        <f t="shared" si="51"/>
        <v>13.049999999999999</v>
      </c>
      <c r="P293" s="8">
        <v>0.20714285714285716</v>
      </c>
      <c r="Q293" s="8">
        <f t="shared" si="52"/>
        <v>3.8275862068965516</v>
      </c>
      <c r="R293" s="8">
        <f t="shared" si="53"/>
        <v>0.79285714285714282</v>
      </c>
      <c r="S293" s="9">
        <f t="shared" si="54"/>
        <v>3.466385714643572E-4</v>
      </c>
      <c r="T293" s="2" t="s">
        <v>30</v>
      </c>
      <c r="U293" s="2" t="s">
        <v>31</v>
      </c>
      <c r="V293" s="2" t="s">
        <v>6101</v>
      </c>
      <c r="W293" s="2" t="s">
        <v>16</v>
      </c>
      <c r="X293" s="2">
        <v>73</v>
      </c>
      <c r="Y293" s="2">
        <v>79</v>
      </c>
      <c r="Z293" s="2">
        <f t="shared" si="60"/>
        <v>6</v>
      </c>
    </row>
    <row r="294" spans="1:26" x14ac:dyDescent="0.25">
      <c r="A294" s="2" t="s">
        <v>1871</v>
      </c>
      <c r="B294" s="2">
        <v>202280293</v>
      </c>
      <c r="C294" s="3">
        <v>44795</v>
      </c>
      <c r="D294" s="2" t="s">
        <v>240</v>
      </c>
      <c r="E294" s="2" t="s">
        <v>14</v>
      </c>
      <c r="F294" s="2" t="s">
        <v>1872</v>
      </c>
      <c r="G294" s="10">
        <f t="shared" si="55"/>
        <v>6.7978314283279379E-5</v>
      </c>
      <c r="H294" s="7">
        <v>15</v>
      </c>
      <c r="I294" s="7">
        <v>6</v>
      </c>
      <c r="J294" s="7">
        <v>9</v>
      </c>
      <c r="K294" s="7">
        <f t="shared" si="58"/>
        <v>3.6</v>
      </c>
      <c r="L294" s="12">
        <f t="shared" si="56"/>
        <v>5.4</v>
      </c>
      <c r="M294" s="8">
        <v>0.6</v>
      </c>
      <c r="N294" s="8">
        <f t="shared" si="57"/>
        <v>0.9</v>
      </c>
      <c r="O294" s="7">
        <f t="shared" si="51"/>
        <v>5.4</v>
      </c>
      <c r="P294" s="8">
        <v>0.6</v>
      </c>
      <c r="Q294" s="8">
        <f t="shared" si="52"/>
        <v>0.66666666666666663</v>
      </c>
      <c r="R294" s="8">
        <f t="shared" si="53"/>
        <v>0.4</v>
      </c>
      <c r="S294" s="9">
        <f t="shared" si="54"/>
        <v>1.4343665026111333E-4</v>
      </c>
      <c r="T294" s="2" t="s">
        <v>6151</v>
      </c>
      <c r="U294" s="2" t="s">
        <v>15</v>
      </c>
      <c r="V294" s="2" t="s">
        <v>6101</v>
      </c>
      <c r="W294" s="2" t="s">
        <v>16</v>
      </c>
      <c r="X294" s="2">
        <v>73</v>
      </c>
      <c r="Y294" s="2">
        <v>79</v>
      </c>
      <c r="Z294" s="2">
        <f t="shared" si="60"/>
        <v>6</v>
      </c>
    </row>
    <row r="295" spans="1:26" x14ac:dyDescent="0.25">
      <c r="A295" s="2" t="s">
        <v>1873</v>
      </c>
      <c r="B295" s="2">
        <v>202280294</v>
      </c>
      <c r="C295" s="3">
        <v>44796</v>
      </c>
      <c r="D295" s="2" t="s">
        <v>241</v>
      </c>
      <c r="E295" s="2" t="s">
        <v>14</v>
      </c>
      <c r="F295" s="2" t="s">
        <v>1874</v>
      </c>
      <c r="G295" s="10">
        <f t="shared" si="55"/>
        <v>2.2659438094426457E-4</v>
      </c>
      <c r="H295" s="7">
        <v>50</v>
      </c>
      <c r="I295" s="7">
        <v>30</v>
      </c>
      <c r="J295" s="7">
        <v>20</v>
      </c>
      <c r="K295" s="7">
        <f t="shared" si="58"/>
        <v>8</v>
      </c>
      <c r="L295" s="12">
        <f t="shared" si="56"/>
        <v>12</v>
      </c>
      <c r="M295" s="8">
        <v>0.4</v>
      </c>
      <c r="N295" s="8">
        <f t="shared" si="57"/>
        <v>0.4</v>
      </c>
      <c r="O295" s="7">
        <f t="shared" si="51"/>
        <v>12</v>
      </c>
      <c r="P295" s="8">
        <v>0.4</v>
      </c>
      <c r="Q295" s="8">
        <f t="shared" si="52"/>
        <v>1.5</v>
      </c>
      <c r="R295" s="8">
        <f t="shared" si="53"/>
        <v>0.6</v>
      </c>
      <c r="S295" s="9">
        <f t="shared" si="54"/>
        <v>3.1874811169136296E-4</v>
      </c>
      <c r="T295" s="2" t="s">
        <v>19</v>
      </c>
      <c r="U295" s="2" t="s">
        <v>15</v>
      </c>
      <c r="V295" s="2" t="s">
        <v>6101</v>
      </c>
      <c r="W295" s="2" t="s">
        <v>16</v>
      </c>
      <c r="X295" s="2">
        <v>72</v>
      </c>
      <c r="Y295" s="2">
        <v>84</v>
      </c>
      <c r="Z295" s="2">
        <f t="shared" si="60"/>
        <v>12</v>
      </c>
    </row>
    <row r="296" spans="1:26" x14ac:dyDescent="0.25">
      <c r="A296" s="2" t="s">
        <v>1875</v>
      </c>
      <c r="B296" s="2">
        <v>202280295</v>
      </c>
      <c r="C296" s="3">
        <v>44796</v>
      </c>
      <c r="D296" s="2" t="s">
        <v>127</v>
      </c>
      <c r="E296" s="2" t="s">
        <v>14</v>
      </c>
      <c r="F296" s="2" t="s">
        <v>1876</v>
      </c>
      <c r="G296" s="10">
        <f t="shared" si="55"/>
        <v>6.7978314283279379E-5</v>
      </c>
      <c r="H296" s="7">
        <v>15</v>
      </c>
      <c r="I296" s="7">
        <v>4</v>
      </c>
      <c r="J296" s="7">
        <v>11</v>
      </c>
      <c r="K296" s="7">
        <f t="shared" si="58"/>
        <v>4.4000000000000004</v>
      </c>
      <c r="L296" s="12">
        <f t="shared" si="56"/>
        <v>6.6</v>
      </c>
      <c r="M296" s="8">
        <v>0.73333333333333328</v>
      </c>
      <c r="N296" s="8">
        <f t="shared" si="57"/>
        <v>1.65</v>
      </c>
      <c r="O296" s="7">
        <f t="shared" si="51"/>
        <v>6.6</v>
      </c>
      <c r="P296" s="8">
        <v>0.73333333333333328</v>
      </c>
      <c r="Q296" s="8">
        <f t="shared" si="52"/>
        <v>0.36363636363636365</v>
      </c>
      <c r="R296" s="8">
        <f t="shared" si="53"/>
        <v>0.26666666666666666</v>
      </c>
      <c r="S296" s="9">
        <f t="shared" si="54"/>
        <v>1.7531146143024963E-4</v>
      </c>
      <c r="T296" s="2" t="s">
        <v>6151</v>
      </c>
      <c r="U296" s="2" t="s">
        <v>15</v>
      </c>
      <c r="V296" s="2" t="s">
        <v>6101</v>
      </c>
      <c r="W296" s="2" t="s">
        <v>16</v>
      </c>
      <c r="X296" s="2">
        <v>72</v>
      </c>
      <c r="Y296" s="2">
        <v>84</v>
      </c>
      <c r="Z296" s="2">
        <f t="shared" ref="Z296:Z303" si="61">Y296-X296</f>
        <v>12</v>
      </c>
    </row>
    <row r="297" spans="1:26" x14ac:dyDescent="0.25">
      <c r="A297" s="2" t="s">
        <v>1877</v>
      </c>
      <c r="B297" s="2">
        <v>202280296</v>
      </c>
      <c r="C297" s="3">
        <v>44796</v>
      </c>
      <c r="D297" s="2" t="s">
        <v>22</v>
      </c>
      <c r="E297" s="2" t="s">
        <v>21</v>
      </c>
      <c r="F297" s="2" t="s">
        <v>1878</v>
      </c>
      <c r="G297" s="10">
        <f t="shared" si="55"/>
        <v>1.8127550475541165E-4</v>
      </c>
      <c r="H297" s="7">
        <v>40</v>
      </c>
      <c r="I297" s="7">
        <v>0</v>
      </c>
      <c r="J297" s="7">
        <v>40</v>
      </c>
      <c r="K297" s="7">
        <f t="shared" si="58"/>
        <v>16</v>
      </c>
      <c r="L297" s="12">
        <f t="shared" si="56"/>
        <v>24</v>
      </c>
      <c r="M297" s="8">
        <v>1</v>
      </c>
      <c r="N297" s="8" t="e">
        <f t="shared" si="57"/>
        <v>#DIV/0!</v>
      </c>
      <c r="O297" s="7">
        <f t="shared" si="51"/>
        <v>24</v>
      </c>
      <c r="P297" s="8">
        <v>1</v>
      </c>
      <c r="Q297" s="8">
        <f t="shared" si="52"/>
        <v>0</v>
      </c>
      <c r="R297" s="8">
        <f t="shared" si="53"/>
        <v>0</v>
      </c>
      <c r="S297" s="9">
        <f t="shared" si="54"/>
        <v>6.3749622338272593E-4</v>
      </c>
      <c r="T297" s="2" t="s">
        <v>19</v>
      </c>
      <c r="U297" s="2" t="s">
        <v>22</v>
      </c>
      <c r="V297" s="2" t="s">
        <v>6101</v>
      </c>
      <c r="W297" s="2" t="s">
        <v>16</v>
      </c>
      <c r="X297" s="2">
        <v>72</v>
      </c>
      <c r="Y297" s="2">
        <v>84</v>
      </c>
      <c r="Z297" s="2">
        <f t="shared" si="61"/>
        <v>12</v>
      </c>
    </row>
    <row r="298" spans="1:26" x14ac:dyDescent="0.25">
      <c r="A298" s="2" t="s">
        <v>1879</v>
      </c>
      <c r="B298" s="2">
        <v>202280297</v>
      </c>
      <c r="C298" s="3">
        <v>44796</v>
      </c>
      <c r="D298" s="2" t="s">
        <v>13</v>
      </c>
      <c r="E298" s="2" t="s">
        <v>14</v>
      </c>
      <c r="F298" s="2" t="s">
        <v>1880</v>
      </c>
      <c r="G298" s="10">
        <f t="shared" si="55"/>
        <v>3.1723213332197042E-5</v>
      </c>
      <c r="H298" s="7">
        <v>7</v>
      </c>
      <c r="I298" s="7">
        <v>3</v>
      </c>
      <c r="J298" s="7">
        <v>4</v>
      </c>
      <c r="K298" s="7">
        <f t="shared" si="58"/>
        <v>1.6</v>
      </c>
      <c r="L298" s="12">
        <f t="shared" si="56"/>
        <v>2.4</v>
      </c>
      <c r="M298" s="8">
        <v>0.5714285714285714</v>
      </c>
      <c r="N298" s="8">
        <f t="shared" si="57"/>
        <v>0.79999999999999993</v>
      </c>
      <c r="O298" s="7">
        <f t="shared" si="51"/>
        <v>2.4</v>
      </c>
      <c r="P298" s="8">
        <v>0.5714285714285714</v>
      </c>
      <c r="Q298" s="8">
        <f t="shared" si="52"/>
        <v>0.75</v>
      </c>
      <c r="R298" s="8">
        <f t="shared" si="53"/>
        <v>0.42857142857142855</v>
      </c>
      <c r="S298" s="9">
        <f t="shared" si="54"/>
        <v>6.3749622338272593E-5</v>
      </c>
      <c r="T298" s="2" t="s">
        <v>6151</v>
      </c>
      <c r="U298" s="2" t="s">
        <v>15</v>
      </c>
      <c r="V298" s="2" t="s">
        <v>6101</v>
      </c>
      <c r="W298" s="2" t="s">
        <v>16</v>
      </c>
      <c r="X298" s="2">
        <v>72</v>
      </c>
      <c r="Y298" s="2">
        <v>84</v>
      </c>
      <c r="Z298" s="2">
        <f t="shared" si="61"/>
        <v>12</v>
      </c>
    </row>
    <row r="299" spans="1:26" x14ac:dyDescent="0.25">
      <c r="A299" s="2" t="s">
        <v>1881</v>
      </c>
      <c r="B299" s="2">
        <v>202280298</v>
      </c>
      <c r="C299" s="3">
        <v>44796</v>
      </c>
      <c r="D299" s="2" t="s">
        <v>108</v>
      </c>
      <c r="E299" s="2" t="s">
        <v>29</v>
      </c>
      <c r="F299" s="2" t="s">
        <v>1882</v>
      </c>
      <c r="G299" s="10">
        <f t="shared" si="55"/>
        <v>2.3112626856314986E-4</v>
      </c>
      <c r="H299" s="7">
        <v>51</v>
      </c>
      <c r="I299" s="7">
        <v>44.57</v>
      </c>
      <c r="J299" s="7">
        <v>6.43</v>
      </c>
      <c r="K299" s="7">
        <f t="shared" si="58"/>
        <v>2.5720000000000001</v>
      </c>
      <c r="L299" s="12">
        <f t="shared" si="56"/>
        <v>3.8579999999999997</v>
      </c>
      <c r="M299" s="8">
        <v>0.12607843137254901</v>
      </c>
      <c r="N299" s="8">
        <f t="shared" si="57"/>
        <v>8.6560466681624398E-2</v>
      </c>
      <c r="O299" s="7">
        <f t="shared" si="51"/>
        <v>3.8579999999999997</v>
      </c>
      <c r="P299" s="8">
        <v>0.12607843137254901</v>
      </c>
      <c r="Q299" s="8">
        <f t="shared" si="52"/>
        <v>6.9315707620528775</v>
      </c>
      <c r="R299" s="8">
        <f t="shared" si="53"/>
        <v>0.87392156862745096</v>
      </c>
      <c r="S299" s="9">
        <f t="shared" si="54"/>
        <v>1.0247751790877319E-4</v>
      </c>
      <c r="T299" s="2" t="s">
        <v>33</v>
      </c>
      <c r="U299" s="2" t="s">
        <v>31</v>
      </c>
      <c r="V299" s="2" t="s">
        <v>6101</v>
      </c>
      <c r="W299" s="2" t="s">
        <v>16</v>
      </c>
      <c r="X299" s="2">
        <v>72</v>
      </c>
      <c r="Y299" s="2">
        <v>84</v>
      </c>
      <c r="Z299" s="2">
        <f t="shared" si="61"/>
        <v>12</v>
      </c>
    </row>
    <row r="300" spans="1:26" x14ac:dyDescent="0.25">
      <c r="A300" s="2" t="s">
        <v>1883</v>
      </c>
      <c r="B300" s="2">
        <v>202280299</v>
      </c>
      <c r="C300" s="3">
        <v>44796</v>
      </c>
      <c r="D300" s="2" t="s">
        <v>242</v>
      </c>
      <c r="E300" s="2" t="s">
        <v>29</v>
      </c>
      <c r="F300" s="2" t="s">
        <v>1884</v>
      </c>
      <c r="G300" s="10">
        <f t="shared" si="55"/>
        <v>3.625510095108233E-4</v>
      </c>
      <c r="H300" s="7">
        <v>80</v>
      </c>
      <c r="I300" s="7">
        <v>66.600000000000009</v>
      </c>
      <c r="J300" s="7">
        <v>13.400000000000006</v>
      </c>
      <c r="K300" s="7">
        <f t="shared" si="58"/>
        <v>5.360000000000003</v>
      </c>
      <c r="L300" s="12">
        <f t="shared" si="56"/>
        <v>8.0400000000000027</v>
      </c>
      <c r="M300" s="8">
        <v>0.16750000000000007</v>
      </c>
      <c r="N300" s="8">
        <f t="shared" si="57"/>
        <v>0.12072072072072075</v>
      </c>
      <c r="O300" s="7">
        <f t="shared" si="51"/>
        <v>8.0400000000000027</v>
      </c>
      <c r="P300" s="8">
        <v>0.16750000000000007</v>
      </c>
      <c r="Q300" s="8">
        <f t="shared" si="52"/>
        <v>4.9701492537313419</v>
      </c>
      <c r="R300" s="8">
        <f t="shared" si="53"/>
        <v>0.83250000000000013</v>
      </c>
      <c r="S300" s="9">
        <f t="shared" si="54"/>
        <v>2.1356123483321328E-4</v>
      </c>
      <c r="T300" s="2" t="s">
        <v>33</v>
      </c>
      <c r="U300" s="2" t="s">
        <v>31</v>
      </c>
      <c r="V300" s="2" t="s">
        <v>6101</v>
      </c>
      <c r="W300" s="2" t="s">
        <v>16</v>
      </c>
      <c r="X300" s="2">
        <v>72</v>
      </c>
      <c r="Y300" s="2">
        <v>84</v>
      </c>
      <c r="Z300" s="2">
        <f t="shared" si="61"/>
        <v>12</v>
      </c>
    </row>
    <row r="301" spans="1:26" x14ac:dyDescent="0.25">
      <c r="A301" s="2" t="s">
        <v>1885</v>
      </c>
      <c r="B301" s="2">
        <v>202280300</v>
      </c>
      <c r="C301" s="3">
        <v>44796</v>
      </c>
      <c r="D301" s="2" t="s">
        <v>13</v>
      </c>
      <c r="E301" s="2" t="s">
        <v>14</v>
      </c>
      <c r="F301" s="2" t="s">
        <v>1886</v>
      </c>
      <c r="G301" s="10">
        <f t="shared" si="55"/>
        <v>3.625510095108233E-5</v>
      </c>
      <c r="H301" s="7">
        <v>8</v>
      </c>
      <c r="I301" s="7">
        <v>3</v>
      </c>
      <c r="J301" s="7">
        <v>5</v>
      </c>
      <c r="K301" s="7">
        <f t="shared" si="58"/>
        <v>2</v>
      </c>
      <c r="L301" s="12">
        <f t="shared" si="56"/>
        <v>3</v>
      </c>
      <c r="M301" s="8">
        <v>0.625</v>
      </c>
      <c r="N301" s="8">
        <f t="shared" si="57"/>
        <v>1</v>
      </c>
      <c r="O301" s="7">
        <f t="shared" si="51"/>
        <v>3</v>
      </c>
      <c r="P301" s="8">
        <v>0.625</v>
      </c>
      <c r="Q301" s="8">
        <f t="shared" si="52"/>
        <v>0.6</v>
      </c>
      <c r="R301" s="8">
        <f t="shared" si="53"/>
        <v>0.375</v>
      </c>
      <c r="S301" s="9">
        <f t="shared" si="54"/>
        <v>7.9687027922840741E-5</v>
      </c>
      <c r="T301" s="2" t="s">
        <v>6151</v>
      </c>
      <c r="U301" s="2" t="s">
        <v>15</v>
      </c>
      <c r="V301" s="2" t="s">
        <v>6101</v>
      </c>
      <c r="W301" s="2" t="s">
        <v>16</v>
      </c>
      <c r="X301" s="2">
        <v>72</v>
      </c>
      <c r="Y301" s="2">
        <v>84</v>
      </c>
      <c r="Z301" s="2">
        <f t="shared" si="61"/>
        <v>12</v>
      </c>
    </row>
    <row r="302" spans="1:26" x14ac:dyDescent="0.25">
      <c r="A302" s="2" t="s">
        <v>1887</v>
      </c>
      <c r="B302" s="2">
        <v>202280301</v>
      </c>
      <c r="C302" s="3">
        <v>44796</v>
      </c>
      <c r="D302" s="2" t="s">
        <v>13</v>
      </c>
      <c r="E302" s="2" t="s">
        <v>14</v>
      </c>
      <c r="F302" s="2" t="s">
        <v>1888</v>
      </c>
      <c r="G302" s="10">
        <f t="shared" si="55"/>
        <v>5.4382651426623495E-5</v>
      </c>
      <c r="H302" s="7">
        <v>12</v>
      </c>
      <c r="I302" s="7">
        <v>3</v>
      </c>
      <c r="J302" s="7">
        <v>9</v>
      </c>
      <c r="K302" s="7">
        <f t="shared" si="58"/>
        <v>3.6</v>
      </c>
      <c r="L302" s="12">
        <f t="shared" si="56"/>
        <v>5.4</v>
      </c>
      <c r="M302" s="8">
        <v>0.75</v>
      </c>
      <c r="N302" s="8">
        <f t="shared" si="57"/>
        <v>1.8</v>
      </c>
      <c r="O302" s="7">
        <f t="shared" si="51"/>
        <v>5.4</v>
      </c>
      <c r="P302" s="8">
        <v>0.75</v>
      </c>
      <c r="Q302" s="8">
        <f t="shared" si="52"/>
        <v>0.33333333333333331</v>
      </c>
      <c r="R302" s="8">
        <f t="shared" si="53"/>
        <v>0.25</v>
      </c>
      <c r="S302" s="9">
        <f t="shared" si="54"/>
        <v>1.4343665026111333E-4</v>
      </c>
      <c r="T302" s="2" t="s">
        <v>6151</v>
      </c>
      <c r="U302" s="2" t="s">
        <v>15</v>
      </c>
      <c r="V302" s="2" t="s">
        <v>6101</v>
      </c>
      <c r="W302" s="2" t="s">
        <v>16</v>
      </c>
      <c r="X302" s="2">
        <v>72</v>
      </c>
      <c r="Y302" s="2">
        <v>84</v>
      </c>
      <c r="Z302" s="2">
        <f t="shared" si="61"/>
        <v>12</v>
      </c>
    </row>
    <row r="303" spans="1:26" x14ac:dyDescent="0.25">
      <c r="A303" s="2" t="s">
        <v>1889</v>
      </c>
      <c r="B303" s="2">
        <v>202280302</v>
      </c>
      <c r="C303" s="3">
        <v>44797</v>
      </c>
      <c r="D303" s="2" t="s">
        <v>243</v>
      </c>
      <c r="E303" s="2" t="s">
        <v>29</v>
      </c>
      <c r="F303" s="2" t="s">
        <v>1890</v>
      </c>
      <c r="G303" s="10">
        <f t="shared" si="55"/>
        <v>2.3565815618203516E-4</v>
      </c>
      <c r="H303" s="7">
        <v>52</v>
      </c>
      <c r="I303" s="7">
        <v>45.75</v>
      </c>
      <c r="J303" s="7">
        <v>6.25</v>
      </c>
      <c r="K303" s="7">
        <f t="shared" si="58"/>
        <v>2.5</v>
      </c>
      <c r="L303" s="12">
        <f t="shared" si="56"/>
        <v>3.75</v>
      </c>
      <c r="M303" s="8">
        <v>0.1201923076923077</v>
      </c>
      <c r="N303" s="8">
        <f t="shared" si="57"/>
        <v>8.1967213114754092E-2</v>
      </c>
      <c r="O303" s="7">
        <f t="shared" si="51"/>
        <v>3.75</v>
      </c>
      <c r="P303" s="8">
        <v>0.1201923076923077</v>
      </c>
      <c r="Q303" s="8">
        <f t="shared" si="52"/>
        <v>7.32</v>
      </c>
      <c r="R303" s="8">
        <f t="shared" si="53"/>
        <v>0.87980769230769229</v>
      </c>
      <c r="S303" s="9">
        <f t="shared" si="54"/>
        <v>9.9608784903550926E-5</v>
      </c>
      <c r="T303" s="2" t="s">
        <v>56</v>
      </c>
      <c r="U303" s="2" t="s">
        <v>31</v>
      </c>
      <c r="V303" s="2" t="s">
        <v>6101</v>
      </c>
      <c r="W303" s="2" t="s">
        <v>16</v>
      </c>
      <c r="X303" s="2">
        <v>72</v>
      </c>
      <c r="Y303" s="2">
        <v>90</v>
      </c>
      <c r="Z303" s="2">
        <f t="shared" si="61"/>
        <v>18</v>
      </c>
    </row>
    <row r="304" spans="1:26" x14ac:dyDescent="0.25">
      <c r="A304" s="2" t="s">
        <v>1891</v>
      </c>
      <c r="B304" s="2">
        <v>202280303</v>
      </c>
      <c r="C304" s="3">
        <v>44797</v>
      </c>
      <c r="D304" s="2" t="s">
        <v>244</v>
      </c>
      <c r="E304" s="2" t="s">
        <v>24</v>
      </c>
      <c r="F304" s="2" t="s">
        <v>1892</v>
      </c>
      <c r="G304" s="10">
        <f t="shared" si="55"/>
        <v>2.2659438094426457E-4</v>
      </c>
      <c r="H304" s="7">
        <v>50</v>
      </c>
      <c r="I304" s="7">
        <v>20</v>
      </c>
      <c r="J304" s="7">
        <v>30</v>
      </c>
      <c r="K304" s="7">
        <f t="shared" si="58"/>
        <v>12</v>
      </c>
      <c r="L304" s="12">
        <f t="shared" si="56"/>
        <v>18</v>
      </c>
      <c r="M304" s="8">
        <v>0.6</v>
      </c>
      <c r="N304" s="8">
        <f t="shared" si="57"/>
        <v>0.9</v>
      </c>
      <c r="O304" s="7">
        <f t="shared" si="51"/>
        <v>18</v>
      </c>
      <c r="P304" s="8">
        <v>0.6</v>
      </c>
      <c r="Q304" s="8">
        <f t="shared" si="52"/>
        <v>0.66666666666666663</v>
      </c>
      <c r="R304" s="8">
        <f t="shared" si="53"/>
        <v>0.4</v>
      </c>
      <c r="S304" s="9">
        <f t="shared" si="54"/>
        <v>4.7812216753704445E-4</v>
      </c>
      <c r="T304" s="2" t="s">
        <v>19</v>
      </c>
      <c r="U304" s="2" t="s">
        <v>26</v>
      </c>
      <c r="V304" s="2" t="s">
        <v>6101</v>
      </c>
      <c r="W304" s="2" t="s">
        <v>16</v>
      </c>
      <c r="X304" s="2">
        <v>72</v>
      </c>
      <c r="Y304" s="2">
        <v>90</v>
      </c>
      <c r="Z304" s="2">
        <f t="shared" ref="Z304:Z367" si="62">Y304-X304</f>
        <v>18</v>
      </c>
    </row>
    <row r="305" spans="1:26" x14ac:dyDescent="0.25">
      <c r="A305" s="2" t="s">
        <v>1893</v>
      </c>
      <c r="B305" s="2">
        <v>202280304</v>
      </c>
      <c r="C305" s="3">
        <v>44797</v>
      </c>
      <c r="D305" s="2" t="s">
        <v>245</v>
      </c>
      <c r="E305" s="2" t="s">
        <v>47</v>
      </c>
      <c r="F305" s="2" t="s">
        <v>1894</v>
      </c>
      <c r="G305" s="10">
        <f t="shared" si="55"/>
        <v>9.2903696187148475E-4</v>
      </c>
      <c r="H305" s="7">
        <v>205</v>
      </c>
      <c r="I305" s="7">
        <v>100</v>
      </c>
      <c r="J305" s="7">
        <v>105</v>
      </c>
      <c r="K305" s="7">
        <f t="shared" si="58"/>
        <v>42</v>
      </c>
      <c r="L305" s="12">
        <f t="shared" si="56"/>
        <v>63</v>
      </c>
      <c r="M305" s="8">
        <v>0.51219512195121952</v>
      </c>
      <c r="N305" s="8">
        <f t="shared" si="57"/>
        <v>0.63</v>
      </c>
      <c r="O305" s="7">
        <f t="shared" si="51"/>
        <v>63</v>
      </c>
      <c r="P305" s="8">
        <v>0.51219512195121952</v>
      </c>
      <c r="Q305" s="8">
        <f t="shared" si="52"/>
        <v>0.95238095238095233</v>
      </c>
      <c r="R305" s="8">
        <f t="shared" si="53"/>
        <v>0.48780487804878048</v>
      </c>
      <c r="S305" s="9">
        <f t="shared" si="54"/>
        <v>1.6734275863796555E-3</v>
      </c>
      <c r="T305" s="2" t="s">
        <v>19</v>
      </c>
      <c r="U305" s="2" t="s">
        <v>6087</v>
      </c>
      <c r="V305" s="2" t="s">
        <v>6101</v>
      </c>
      <c r="W305" s="2" t="s">
        <v>16</v>
      </c>
      <c r="X305" s="2">
        <v>72</v>
      </c>
      <c r="Y305" s="2">
        <v>90</v>
      </c>
      <c r="Z305" s="2">
        <f t="shared" si="62"/>
        <v>18</v>
      </c>
    </row>
    <row r="306" spans="1:26" x14ac:dyDescent="0.25">
      <c r="A306" s="2" t="s">
        <v>1895</v>
      </c>
      <c r="B306" s="2">
        <v>202280305</v>
      </c>
      <c r="C306" s="3">
        <v>44797</v>
      </c>
      <c r="D306" s="2" t="s">
        <v>246</v>
      </c>
      <c r="E306" s="2" t="s">
        <v>29</v>
      </c>
      <c r="F306" s="2" t="s">
        <v>1896</v>
      </c>
      <c r="G306" s="10">
        <f t="shared" si="55"/>
        <v>1.4048851618544403E-4</v>
      </c>
      <c r="H306" s="7">
        <v>31</v>
      </c>
      <c r="I306" s="7">
        <v>26.52</v>
      </c>
      <c r="J306" s="7">
        <v>4.4800000000000004</v>
      </c>
      <c r="K306" s="7">
        <f t="shared" si="58"/>
        <v>1.7920000000000003</v>
      </c>
      <c r="L306" s="12">
        <f t="shared" si="56"/>
        <v>2.6880000000000002</v>
      </c>
      <c r="M306" s="8">
        <v>0.14451612903225808</v>
      </c>
      <c r="N306" s="8">
        <f t="shared" si="57"/>
        <v>0.10135746606334843</v>
      </c>
      <c r="O306" s="7">
        <f t="shared" si="51"/>
        <v>2.6880000000000002</v>
      </c>
      <c r="P306" s="8">
        <v>0.14451612903225808</v>
      </c>
      <c r="Q306" s="8">
        <f t="shared" si="52"/>
        <v>5.9196428571428568</v>
      </c>
      <c r="R306" s="8">
        <f t="shared" si="53"/>
        <v>0.85548387096774192</v>
      </c>
      <c r="S306" s="9">
        <f t="shared" si="54"/>
        <v>7.1399577018865304E-5</v>
      </c>
      <c r="T306" s="2" t="s">
        <v>33</v>
      </c>
      <c r="U306" s="2" t="s">
        <v>31</v>
      </c>
      <c r="V306" s="2" t="s">
        <v>6101</v>
      </c>
      <c r="W306" s="2" t="s">
        <v>16</v>
      </c>
      <c r="X306" s="2">
        <v>72</v>
      </c>
      <c r="Y306" s="2">
        <v>90</v>
      </c>
      <c r="Z306" s="2">
        <f t="shared" si="62"/>
        <v>18</v>
      </c>
    </row>
    <row r="307" spans="1:26" x14ac:dyDescent="0.25">
      <c r="A307" s="2" t="s">
        <v>1897</v>
      </c>
      <c r="B307" s="2">
        <v>202280306</v>
      </c>
      <c r="C307" s="3">
        <v>44797</v>
      </c>
      <c r="D307" s="2" t="s">
        <v>247</v>
      </c>
      <c r="E307" s="2" t="s">
        <v>29</v>
      </c>
      <c r="F307" s="2" t="s">
        <v>1898</v>
      </c>
      <c r="G307" s="10">
        <f t="shared" si="55"/>
        <v>4.5318876188852914E-4</v>
      </c>
      <c r="H307" s="7">
        <v>100</v>
      </c>
      <c r="I307" s="7">
        <v>74.52</v>
      </c>
      <c r="J307" s="7">
        <v>25.480000000000004</v>
      </c>
      <c r="K307" s="7">
        <f t="shared" si="58"/>
        <v>10.192000000000002</v>
      </c>
      <c r="L307" s="12">
        <f t="shared" si="56"/>
        <v>15.288000000000002</v>
      </c>
      <c r="M307" s="8">
        <v>0.25480000000000003</v>
      </c>
      <c r="N307" s="8">
        <f t="shared" si="57"/>
        <v>0.20515297906602259</v>
      </c>
      <c r="O307" s="7">
        <f t="shared" si="51"/>
        <v>15.288000000000002</v>
      </c>
      <c r="P307" s="8">
        <v>0.25480000000000003</v>
      </c>
      <c r="Q307" s="8">
        <f t="shared" si="52"/>
        <v>2.9246467817896384</v>
      </c>
      <c r="R307" s="8">
        <f t="shared" si="53"/>
        <v>0.74519999999999997</v>
      </c>
      <c r="S307" s="9">
        <f t="shared" si="54"/>
        <v>4.0608509429479646E-4</v>
      </c>
      <c r="T307" s="2" t="s">
        <v>33</v>
      </c>
      <c r="U307" s="2" t="s">
        <v>31</v>
      </c>
      <c r="V307" s="2" t="s">
        <v>6101</v>
      </c>
      <c r="W307" s="2" t="s">
        <v>16</v>
      </c>
      <c r="X307" s="2">
        <v>72</v>
      </c>
      <c r="Y307" s="2">
        <v>90</v>
      </c>
      <c r="Z307" s="2">
        <f t="shared" si="62"/>
        <v>18</v>
      </c>
    </row>
    <row r="308" spans="1:26" x14ac:dyDescent="0.25">
      <c r="A308" s="2" t="s">
        <v>1899</v>
      </c>
      <c r="B308" s="2">
        <v>202280307</v>
      </c>
      <c r="C308" s="3">
        <v>44797</v>
      </c>
      <c r="D308" s="2" t="s">
        <v>108</v>
      </c>
      <c r="E308" s="2" t="s">
        <v>29</v>
      </c>
      <c r="F308" s="2" t="s">
        <v>1900</v>
      </c>
      <c r="G308" s="10">
        <f t="shared" si="55"/>
        <v>1.9033927999318224E-4</v>
      </c>
      <c r="H308" s="7">
        <v>42</v>
      </c>
      <c r="I308" s="7">
        <v>36.520000000000003</v>
      </c>
      <c r="J308" s="7">
        <v>5.4799999999999969</v>
      </c>
      <c r="K308" s="7">
        <f t="shared" si="58"/>
        <v>2.1919999999999988</v>
      </c>
      <c r="L308" s="12">
        <f t="shared" si="56"/>
        <v>3.287999999999998</v>
      </c>
      <c r="M308" s="8">
        <v>0.13047619047619041</v>
      </c>
      <c r="N308" s="8">
        <f t="shared" si="57"/>
        <v>9.0032858707557437E-2</v>
      </c>
      <c r="O308" s="7">
        <f t="shared" si="51"/>
        <v>3.287999999999998</v>
      </c>
      <c r="P308" s="8">
        <v>0.13047619047619041</v>
      </c>
      <c r="Q308" s="8">
        <f t="shared" si="52"/>
        <v>6.6642335766423404</v>
      </c>
      <c r="R308" s="8">
        <f t="shared" si="53"/>
        <v>0.86952380952380959</v>
      </c>
      <c r="S308" s="9">
        <f t="shared" si="54"/>
        <v>8.7336982603433398E-5</v>
      </c>
      <c r="T308" s="2" t="s">
        <v>33</v>
      </c>
      <c r="U308" s="2" t="s">
        <v>31</v>
      </c>
      <c r="V308" s="2" t="s">
        <v>6101</v>
      </c>
      <c r="W308" s="2" t="s">
        <v>16</v>
      </c>
      <c r="X308" s="2">
        <v>72</v>
      </c>
      <c r="Y308" s="2">
        <v>90</v>
      </c>
      <c r="Z308" s="2">
        <f t="shared" si="62"/>
        <v>18</v>
      </c>
    </row>
    <row r="309" spans="1:26" x14ac:dyDescent="0.25">
      <c r="A309" s="2" t="s">
        <v>1901</v>
      </c>
      <c r="B309" s="2">
        <v>202280308</v>
      </c>
      <c r="C309" s="3">
        <v>44797</v>
      </c>
      <c r="D309" s="2" t="s">
        <v>248</v>
      </c>
      <c r="E309" s="2" t="s">
        <v>29</v>
      </c>
      <c r="F309" s="2" t="s">
        <v>1902</v>
      </c>
      <c r="G309" s="10">
        <f t="shared" si="55"/>
        <v>4.3052932379410272E-4</v>
      </c>
      <c r="H309" s="7">
        <v>95</v>
      </c>
      <c r="I309" s="7">
        <v>77.7</v>
      </c>
      <c r="J309" s="7">
        <v>17.299999999999997</v>
      </c>
      <c r="K309" s="7">
        <f t="shared" si="58"/>
        <v>6.919999999999999</v>
      </c>
      <c r="L309" s="12">
        <f t="shared" si="56"/>
        <v>10.379999999999999</v>
      </c>
      <c r="M309" s="8">
        <v>0.18210526315789471</v>
      </c>
      <c r="N309" s="8">
        <f t="shared" si="57"/>
        <v>0.13359073359073356</v>
      </c>
      <c r="O309" s="7">
        <f t="shared" si="51"/>
        <v>10.379999999999999</v>
      </c>
      <c r="P309" s="8">
        <v>0.18210526315789471</v>
      </c>
      <c r="Q309" s="8">
        <f t="shared" si="52"/>
        <v>4.4913294797687868</v>
      </c>
      <c r="R309" s="8">
        <f t="shared" si="53"/>
        <v>0.81789473684210534</v>
      </c>
      <c r="S309" s="9">
        <f t="shared" si="54"/>
        <v>2.7571711661302889E-4</v>
      </c>
      <c r="T309" s="2" t="s">
        <v>30</v>
      </c>
      <c r="U309" s="2" t="s">
        <v>31</v>
      </c>
      <c r="V309" s="2" t="s">
        <v>6101</v>
      </c>
      <c r="W309" s="2" t="s">
        <v>16</v>
      </c>
      <c r="X309" s="2">
        <v>72</v>
      </c>
      <c r="Y309" s="2">
        <v>90</v>
      </c>
      <c r="Z309" s="2">
        <f t="shared" si="62"/>
        <v>18</v>
      </c>
    </row>
    <row r="310" spans="1:26" x14ac:dyDescent="0.25">
      <c r="A310" s="2" t="s">
        <v>1903</v>
      </c>
      <c r="B310" s="2">
        <v>202280309</v>
      </c>
      <c r="C310" s="3">
        <v>44798</v>
      </c>
      <c r="D310" s="2" t="s">
        <v>243</v>
      </c>
      <c r="E310" s="2" t="s">
        <v>29</v>
      </c>
      <c r="F310" s="2" t="s">
        <v>1904</v>
      </c>
      <c r="G310" s="10">
        <f t="shared" si="55"/>
        <v>1.4502040380432932E-4</v>
      </c>
      <c r="H310" s="7">
        <v>32</v>
      </c>
      <c r="I310" s="7">
        <v>27.45</v>
      </c>
      <c r="J310" s="7">
        <v>4.5500000000000007</v>
      </c>
      <c r="K310" s="7">
        <f t="shared" si="58"/>
        <v>1.8200000000000003</v>
      </c>
      <c r="L310" s="12">
        <f t="shared" si="56"/>
        <v>2.7300000000000004</v>
      </c>
      <c r="M310" s="8">
        <v>0.14218750000000002</v>
      </c>
      <c r="N310" s="8">
        <f t="shared" si="57"/>
        <v>9.9453551912568328E-2</v>
      </c>
      <c r="O310" s="7">
        <f t="shared" si="51"/>
        <v>2.7300000000000004</v>
      </c>
      <c r="P310" s="8">
        <v>0.14218750000000002</v>
      </c>
      <c r="Q310" s="8">
        <f t="shared" si="52"/>
        <v>6.032967032967032</v>
      </c>
      <c r="R310" s="8">
        <f t="shared" si="53"/>
        <v>0.85781249999999998</v>
      </c>
      <c r="S310" s="9">
        <f t="shared" si="54"/>
        <v>7.251519540978508E-5</v>
      </c>
      <c r="T310" s="2" t="s">
        <v>56</v>
      </c>
      <c r="U310" s="2" t="s">
        <v>31</v>
      </c>
      <c r="V310" s="2" t="s">
        <v>6101</v>
      </c>
      <c r="W310" s="2" t="s">
        <v>16</v>
      </c>
      <c r="X310" s="2">
        <v>72</v>
      </c>
      <c r="Y310" s="2">
        <v>90</v>
      </c>
      <c r="Z310" s="2">
        <f t="shared" si="62"/>
        <v>18</v>
      </c>
    </row>
    <row r="311" spans="1:26" x14ac:dyDescent="0.25">
      <c r="A311" s="2" t="s">
        <v>1905</v>
      </c>
      <c r="B311" s="2">
        <v>202280310</v>
      </c>
      <c r="C311" s="3">
        <v>44798</v>
      </c>
      <c r="D311" s="2" t="s">
        <v>249</v>
      </c>
      <c r="E311" s="2" t="s">
        <v>29</v>
      </c>
      <c r="F311" s="2" t="s">
        <v>1906</v>
      </c>
      <c r="G311" s="10">
        <f t="shared" si="55"/>
        <v>2.5378570665757634E-4</v>
      </c>
      <c r="H311" s="7">
        <v>56</v>
      </c>
      <c r="I311" s="7">
        <v>47.175000000000004</v>
      </c>
      <c r="J311" s="7">
        <v>8.8249999999999957</v>
      </c>
      <c r="K311" s="7">
        <f t="shared" si="58"/>
        <v>3.5299999999999985</v>
      </c>
      <c r="L311" s="12">
        <f t="shared" si="56"/>
        <v>5.2949999999999973</v>
      </c>
      <c r="M311" s="8">
        <v>0.15758928571428563</v>
      </c>
      <c r="N311" s="8">
        <f t="shared" si="57"/>
        <v>0.11224165341812394</v>
      </c>
      <c r="O311" s="7">
        <f t="shared" si="51"/>
        <v>5.2949999999999973</v>
      </c>
      <c r="P311" s="8">
        <v>0.15758928571428563</v>
      </c>
      <c r="Q311" s="8">
        <f t="shared" si="52"/>
        <v>5.3456090651558101</v>
      </c>
      <c r="R311" s="8">
        <f t="shared" si="53"/>
        <v>0.84241071428571435</v>
      </c>
      <c r="S311" s="9">
        <f t="shared" si="54"/>
        <v>1.4064760428381383E-4</v>
      </c>
      <c r="T311" s="2" t="s">
        <v>30</v>
      </c>
      <c r="U311" s="2" t="s">
        <v>31</v>
      </c>
      <c r="V311" s="2" t="s">
        <v>6101</v>
      </c>
      <c r="W311" s="2" t="s">
        <v>16</v>
      </c>
      <c r="X311" s="2">
        <v>72</v>
      </c>
      <c r="Y311" s="2">
        <v>90</v>
      </c>
      <c r="Z311" s="2">
        <f t="shared" si="62"/>
        <v>18</v>
      </c>
    </row>
    <row r="312" spans="1:26" x14ac:dyDescent="0.25">
      <c r="A312" s="2" t="s">
        <v>1907</v>
      </c>
      <c r="B312" s="2">
        <v>202280311</v>
      </c>
      <c r="C312" s="3">
        <v>44798</v>
      </c>
      <c r="D312" s="2" t="s">
        <v>250</v>
      </c>
      <c r="E312" s="2" t="s">
        <v>29</v>
      </c>
      <c r="F312" s="2" t="s">
        <v>1908</v>
      </c>
      <c r="G312" s="10">
        <f t="shared" si="55"/>
        <v>4.5318876188852914E-4</v>
      </c>
      <c r="H312" s="7">
        <v>100</v>
      </c>
      <c r="I312" s="7">
        <v>74.52</v>
      </c>
      <c r="J312" s="7">
        <v>25.480000000000004</v>
      </c>
      <c r="K312" s="7">
        <f t="shared" si="58"/>
        <v>10.192000000000002</v>
      </c>
      <c r="L312" s="12">
        <f t="shared" si="56"/>
        <v>15.288000000000002</v>
      </c>
      <c r="M312" s="8">
        <v>0.25480000000000003</v>
      </c>
      <c r="N312" s="8">
        <f t="shared" si="57"/>
        <v>0.20515297906602259</v>
      </c>
      <c r="O312" s="7">
        <f t="shared" si="51"/>
        <v>15.288000000000002</v>
      </c>
      <c r="P312" s="8">
        <v>0.25480000000000003</v>
      </c>
      <c r="Q312" s="8">
        <f t="shared" si="52"/>
        <v>2.9246467817896384</v>
      </c>
      <c r="R312" s="8">
        <f t="shared" si="53"/>
        <v>0.74519999999999997</v>
      </c>
      <c r="S312" s="9">
        <f t="shared" si="54"/>
        <v>4.0608509429479646E-4</v>
      </c>
      <c r="T312" s="2" t="s">
        <v>33</v>
      </c>
      <c r="U312" s="2" t="s">
        <v>31</v>
      </c>
      <c r="V312" s="2" t="s">
        <v>6101</v>
      </c>
      <c r="W312" s="2" t="s">
        <v>16</v>
      </c>
      <c r="X312" s="2">
        <v>72</v>
      </c>
      <c r="Y312" s="2">
        <v>90</v>
      </c>
      <c r="Z312" s="2">
        <f t="shared" si="62"/>
        <v>18</v>
      </c>
    </row>
    <row r="313" spans="1:26" x14ac:dyDescent="0.25">
      <c r="A313" s="2" t="s">
        <v>1909</v>
      </c>
      <c r="B313" s="2">
        <v>202280312</v>
      </c>
      <c r="C313" s="3">
        <v>44798</v>
      </c>
      <c r="D313" s="2" t="s">
        <v>251</v>
      </c>
      <c r="E313" s="2" t="s">
        <v>24</v>
      </c>
      <c r="F313" s="2" t="s">
        <v>1910</v>
      </c>
      <c r="G313" s="10">
        <f t="shared" si="55"/>
        <v>3.3989157141639688E-4</v>
      </c>
      <c r="H313" s="7">
        <v>75</v>
      </c>
      <c r="I313" s="7">
        <v>35</v>
      </c>
      <c r="J313" s="7">
        <v>40</v>
      </c>
      <c r="K313" s="7">
        <f t="shared" si="58"/>
        <v>16</v>
      </c>
      <c r="L313" s="12">
        <f t="shared" si="56"/>
        <v>24</v>
      </c>
      <c r="M313" s="8">
        <v>0.53333333333333333</v>
      </c>
      <c r="N313" s="8">
        <f t="shared" si="57"/>
        <v>0.68571428571428572</v>
      </c>
      <c r="O313" s="7">
        <f t="shared" si="51"/>
        <v>24</v>
      </c>
      <c r="P313" s="8">
        <v>0.53333333333333333</v>
      </c>
      <c r="Q313" s="8">
        <f t="shared" si="52"/>
        <v>0.875</v>
      </c>
      <c r="R313" s="8">
        <f t="shared" si="53"/>
        <v>0.46666666666666667</v>
      </c>
      <c r="S313" s="9">
        <f t="shared" si="54"/>
        <v>6.3749622338272593E-4</v>
      </c>
      <c r="T313" s="2" t="s">
        <v>19</v>
      </c>
      <c r="U313" s="2" t="s">
        <v>26</v>
      </c>
      <c r="V313" s="2" t="s">
        <v>6101</v>
      </c>
      <c r="W313" s="2" t="s">
        <v>37</v>
      </c>
      <c r="X313" s="2">
        <v>72</v>
      </c>
      <c r="Y313" s="2">
        <v>90</v>
      </c>
      <c r="Z313" s="2">
        <f t="shared" si="62"/>
        <v>18</v>
      </c>
    </row>
    <row r="314" spans="1:26" x14ac:dyDescent="0.25">
      <c r="A314" s="2" t="s">
        <v>1911</v>
      </c>
      <c r="B314" s="2">
        <v>202280313</v>
      </c>
      <c r="C314" s="3">
        <v>44798</v>
      </c>
      <c r="D314" s="2" t="s">
        <v>252</v>
      </c>
      <c r="E314" s="2" t="s">
        <v>24</v>
      </c>
      <c r="F314" s="2" t="s">
        <v>1912</v>
      </c>
      <c r="G314" s="10">
        <f t="shared" si="55"/>
        <v>3.625510095108233E-4</v>
      </c>
      <c r="H314" s="7">
        <v>80</v>
      </c>
      <c r="I314" s="7">
        <v>20</v>
      </c>
      <c r="J314" s="7">
        <v>60</v>
      </c>
      <c r="K314" s="7">
        <f t="shared" si="58"/>
        <v>24</v>
      </c>
      <c r="L314" s="12">
        <f t="shared" si="56"/>
        <v>36</v>
      </c>
      <c r="M314" s="8">
        <v>0.75</v>
      </c>
      <c r="N314" s="8">
        <f t="shared" si="57"/>
        <v>1.8</v>
      </c>
      <c r="O314" s="7">
        <f t="shared" si="51"/>
        <v>36</v>
      </c>
      <c r="P314" s="8">
        <v>0.75</v>
      </c>
      <c r="Q314" s="8">
        <f t="shared" si="52"/>
        <v>0.33333333333333331</v>
      </c>
      <c r="R314" s="8">
        <f t="shared" si="53"/>
        <v>0.25</v>
      </c>
      <c r="S314" s="9">
        <f t="shared" si="54"/>
        <v>9.5624433507408889E-4</v>
      </c>
      <c r="T314" s="2" t="s">
        <v>19</v>
      </c>
      <c r="U314" s="2" t="s">
        <v>26</v>
      </c>
      <c r="V314" s="2" t="s">
        <v>6101</v>
      </c>
      <c r="W314" s="2" t="s">
        <v>37</v>
      </c>
      <c r="X314" s="2">
        <v>72</v>
      </c>
      <c r="Y314" s="2">
        <v>90</v>
      </c>
      <c r="Z314" s="2">
        <f t="shared" si="62"/>
        <v>18</v>
      </c>
    </row>
    <row r="315" spans="1:26" x14ac:dyDescent="0.25">
      <c r="A315" s="2" t="s">
        <v>1913</v>
      </c>
      <c r="B315" s="2">
        <v>202280314</v>
      </c>
      <c r="C315" s="3">
        <v>44798</v>
      </c>
      <c r="D315" s="2" t="s">
        <v>13</v>
      </c>
      <c r="E315" s="2" t="s">
        <v>14</v>
      </c>
      <c r="F315" s="2" t="s">
        <v>1914</v>
      </c>
      <c r="G315" s="10">
        <f t="shared" si="55"/>
        <v>4.5318876188852913E-5</v>
      </c>
      <c r="H315" s="7">
        <v>10</v>
      </c>
      <c r="I315" s="7">
        <v>3</v>
      </c>
      <c r="J315" s="7">
        <v>7</v>
      </c>
      <c r="K315" s="7">
        <f t="shared" si="58"/>
        <v>2.8000000000000003</v>
      </c>
      <c r="L315" s="12">
        <f t="shared" si="56"/>
        <v>4.1999999999999993</v>
      </c>
      <c r="M315" s="8">
        <v>0.7</v>
      </c>
      <c r="N315" s="8">
        <f t="shared" si="57"/>
        <v>1.3999999999999997</v>
      </c>
      <c r="O315" s="7">
        <f t="shared" si="51"/>
        <v>4.1999999999999993</v>
      </c>
      <c r="P315" s="8">
        <v>0.7</v>
      </c>
      <c r="Q315" s="8">
        <f t="shared" si="52"/>
        <v>0.42857142857142855</v>
      </c>
      <c r="R315" s="8">
        <f t="shared" si="53"/>
        <v>0.3</v>
      </c>
      <c r="S315" s="9">
        <f t="shared" si="54"/>
        <v>1.1156183909197704E-4</v>
      </c>
      <c r="T315" s="2" t="s">
        <v>6151</v>
      </c>
      <c r="U315" s="2" t="s">
        <v>15</v>
      </c>
      <c r="V315" s="2" t="s">
        <v>6101</v>
      </c>
      <c r="W315" s="2" t="s">
        <v>16</v>
      </c>
      <c r="X315" s="2">
        <v>72</v>
      </c>
      <c r="Y315" s="2">
        <v>90</v>
      </c>
      <c r="Z315" s="2">
        <f t="shared" si="62"/>
        <v>18</v>
      </c>
    </row>
    <row r="316" spans="1:26" x14ac:dyDescent="0.25">
      <c r="A316" s="2" t="s">
        <v>1915</v>
      </c>
      <c r="B316" s="2">
        <v>202280315</v>
      </c>
      <c r="C316" s="3">
        <v>44798</v>
      </c>
      <c r="D316" s="2" t="s">
        <v>253</v>
      </c>
      <c r="E316" s="2" t="s">
        <v>29</v>
      </c>
      <c r="F316" s="2" t="s">
        <v>1916</v>
      </c>
      <c r="G316" s="10">
        <f t="shared" si="55"/>
        <v>2.0846683046872342E-4</v>
      </c>
      <c r="H316" s="7">
        <v>46</v>
      </c>
      <c r="I316" s="7">
        <v>38.85</v>
      </c>
      <c r="J316" s="7">
        <v>7.1499999999999986</v>
      </c>
      <c r="K316" s="7">
        <f t="shared" si="58"/>
        <v>2.8599999999999994</v>
      </c>
      <c r="L316" s="12">
        <f t="shared" si="56"/>
        <v>4.2899999999999991</v>
      </c>
      <c r="M316" s="8">
        <v>0.15543478260869562</v>
      </c>
      <c r="N316" s="8">
        <f t="shared" si="57"/>
        <v>0.1104247104247104</v>
      </c>
      <c r="O316" s="7">
        <f t="shared" si="51"/>
        <v>4.2899999999999991</v>
      </c>
      <c r="P316" s="8">
        <v>0.15543478260869562</v>
      </c>
      <c r="Q316" s="8">
        <f t="shared" si="52"/>
        <v>5.4335664335664351</v>
      </c>
      <c r="R316" s="8">
        <f t="shared" si="53"/>
        <v>0.84456521739130441</v>
      </c>
      <c r="S316" s="9">
        <f t="shared" si="54"/>
        <v>1.1395244992966224E-4</v>
      </c>
      <c r="T316" s="2" t="s">
        <v>30</v>
      </c>
      <c r="U316" s="2" t="s">
        <v>31</v>
      </c>
      <c r="V316" s="2" t="s">
        <v>6101</v>
      </c>
      <c r="W316" s="2" t="s">
        <v>16</v>
      </c>
      <c r="X316" s="2">
        <v>72</v>
      </c>
      <c r="Y316" s="2">
        <v>90</v>
      </c>
      <c r="Z316" s="2">
        <f t="shared" si="62"/>
        <v>18</v>
      </c>
    </row>
    <row r="317" spans="1:26" x14ac:dyDescent="0.25">
      <c r="A317" s="2" t="s">
        <v>1917</v>
      </c>
      <c r="B317" s="2">
        <v>202280316</v>
      </c>
      <c r="C317" s="3">
        <v>44798</v>
      </c>
      <c r="D317" s="2" t="s">
        <v>13</v>
      </c>
      <c r="E317" s="2" t="s">
        <v>14</v>
      </c>
      <c r="F317" s="2" t="s">
        <v>1918</v>
      </c>
      <c r="G317" s="10">
        <f t="shared" si="55"/>
        <v>2.2659438094426456E-5</v>
      </c>
      <c r="H317" s="7">
        <v>5</v>
      </c>
      <c r="I317" s="7">
        <v>2</v>
      </c>
      <c r="J317" s="7">
        <v>3</v>
      </c>
      <c r="K317" s="7">
        <f t="shared" si="58"/>
        <v>1.2000000000000002</v>
      </c>
      <c r="L317" s="12">
        <f t="shared" si="56"/>
        <v>1.7999999999999998</v>
      </c>
      <c r="M317" s="8">
        <v>0.6</v>
      </c>
      <c r="N317" s="8">
        <f t="shared" si="57"/>
        <v>0.89999999999999991</v>
      </c>
      <c r="O317" s="7">
        <f t="shared" si="51"/>
        <v>1.7999999999999998</v>
      </c>
      <c r="P317" s="8">
        <v>0.6</v>
      </c>
      <c r="Q317" s="8">
        <f t="shared" si="52"/>
        <v>0.66666666666666663</v>
      </c>
      <c r="R317" s="8">
        <f t="shared" si="53"/>
        <v>0.4</v>
      </c>
      <c r="S317" s="9">
        <f t="shared" si="54"/>
        <v>4.7812216753704445E-5</v>
      </c>
      <c r="T317" s="2" t="s">
        <v>6151</v>
      </c>
      <c r="U317" s="2" t="s">
        <v>15</v>
      </c>
      <c r="V317" s="2" t="s">
        <v>6101</v>
      </c>
      <c r="W317" s="2" t="s">
        <v>16</v>
      </c>
      <c r="X317" s="2">
        <v>72</v>
      </c>
      <c r="Y317" s="2">
        <v>90</v>
      </c>
      <c r="Z317" s="2">
        <f t="shared" si="62"/>
        <v>18</v>
      </c>
    </row>
    <row r="318" spans="1:26" x14ac:dyDescent="0.25">
      <c r="A318" s="2" t="s">
        <v>1919</v>
      </c>
      <c r="B318" s="2">
        <v>202280317</v>
      </c>
      <c r="C318" s="3">
        <v>44798</v>
      </c>
      <c r="D318" s="2" t="s">
        <v>254</v>
      </c>
      <c r="E318" s="2" t="s">
        <v>14</v>
      </c>
      <c r="F318" s="2" t="s">
        <v>1920</v>
      </c>
      <c r="G318" s="10">
        <f t="shared" si="55"/>
        <v>9.0637752377705825E-5</v>
      </c>
      <c r="H318" s="7">
        <v>20</v>
      </c>
      <c r="I318" s="7">
        <v>6</v>
      </c>
      <c r="J318" s="7">
        <v>14</v>
      </c>
      <c r="K318" s="7">
        <f t="shared" si="58"/>
        <v>5.6000000000000005</v>
      </c>
      <c r="L318" s="12">
        <f t="shared" si="56"/>
        <v>8.3999999999999986</v>
      </c>
      <c r="M318" s="8">
        <v>0.7</v>
      </c>
      <c r="N318" s="8">
        <f t="shared" si="57"/>
        <v>1.3999999999999997</v>
      </c>
      <c r="O318" s="7">
        <f t="shared" si="51"/>
        <v>8.3999999999999986</v>
      </c>
      <c r="P318" s="8">
        <v>0.7</v>
      </c>
      <c r="Q318" s="8">
        <f t="shared" si="52"/>
        <v>0.42857142857142855</v>
      </c>
      <c r="R318" s="8">
        <f t="shared" si="53"/>
        <v>0.3</v>
      </c>
      <c r="S318" s="9">
        <f t="shared" si="54"/>
        <v>2.2312367818395407E-4</v>
      </c>
      <c r="T318" s="2" t="s">
        <v>6151</v>
      </c>
      <c r="U318" s="2" t="s">
        <v>15</v>
      </c>
      <c r="V318" s="2" t="s">
        <v>6101</v>
      </c>
      <c r="W318" s="2" t="s">
        <v>16</v>
      </c>
      <c r="X318" s="2">
        <v>72</v>
      </c>
      <c r="Y318" s="2">
        <v>90</v>
      </c>
      <c r="Z318" s="2">
        <f t="shared" si="62"/>
        <v>18</v>
      </c>
    </row>
    <row r="319" spans="1:26" x14ac:dyDescent="0.25">
      <c r="A319" s="2" t="s">
        <v>1921</v>
      </c>
      <c r="B319" s="2">
        <v>202280318</v>
      </c>
      <c r="C319" s="3">
        <v>44798</v>
      </c>
      <c r="D319" s="2" t="s">
        <v>255</v>
      </c>
      <c r="E319" s="2" t="s">
        <v>29</v>
      </c>
      <c r="F319" s="2" t="s">
        <v>1922</v>
      </c>
      <c r="G319" s="10">
        <f t="shared" si="55"/>
        <v>5.4382651426623503E-4</v>
      </c>
      <c r="H319" s="7">
        <v>120</v>
      </c>
      <c r="I319" s="7">
        <v>70</v>
      </c>
      <c r="J319" s="7">
        <v>50</v>
      </c>
      <c r="K319" s="7">
        <f t="shared" si="58"/>
        <v>20</v>
      </c>
      <c r="L319" s="12">
        <f t="shared" si="56"/>
        <v>30</v>
      </c>
      <c r="M319" s="8">
        <v>0.41666666666666669</v>
      </c>
      <c r="N319" s="8">
        <f t="shared" si="57"/>
        <v>0.42857142857142855</v>
      </c>
      <c r="O319" s="7">
        <f t="shared" si="51"/>
        <v>30</v>
      </c>
      <c r="P319" s="8">
        <v>0.41666666666666669</v>
      </c>
      <c r="Q319" s="8">
        <f t="shared" si="52"/>
        <v>1.4</v>
      </c>
      <c r="R319" s="8">
        <f t="shared" si="53"/>
        <v>0.58333333333333337</v>
      </c>
      <c r="S319" s="9">
        <f t="shared" si="54"/>
        <v>7.9687027922840741E-4</v>
      </c>
      <c r="T319" s="2" t="s">
        <v>33</v>
      </c>
      <c r="U319" s="2" t="s">
        <v>31</v>
      </c>
      <c r="V319" s="2" t="s">
        <v>6101</v>
      </c>
      <c r="W319" s="2" t="s">
        <v>16</v>
      </c>
      <c r="X319" s="2">
        <v>72</v>
      </c>
      <c r="Y319" s="2">
        <v>90</v>
      </c>
      <c r="Z319" s="2">
        <f t="shared" si="62"/>
        <v>18</v>
      </c>
    </row>
    <row r="320" spans="1:26" x14ac:dyDescent="0.25">
      <c r="A320" s="2" t="s">
        <v>1923</v>
      </c>
      <c r="B320" s="2">
        <v>202280319</v>
      </c>
      <c r="C320" s="3">
        <v>44798</v>
      </c>
      <c r="D320" s="2" t="s">
        <v>256</v>
      </c>
      <c r="E320" s="2" t="s">
        <v>29</v>
      </c>
      <c r="F320" s="2" t="s">
        <v>1924</v>
      </c>
      <c r="G320" s="10">
        <f t="shared" si="55"/>
        <v>4.3052932379410272E-4</v>
      </c>
      <c r="H320" s="7">
        <v>95</v>
      </c>
      <c r="I320" s="7">
        <v>77.7</v>
      </c>
      <c r="J320" s="7">
        <v>17.299999999999997</v>
      </c>
      <c r="K320" s="7">
        <f t="shared" si="58"/>
        <v>6.919999999999999</v>
      </c>
      <c r="L320" s="12">
        <f t="shared" si="56"/>
        <v>10.379999999999999</v>
      </c>
      <c r="M320" s="8">
        <v>0.18210526315789471</v>
      </c>
      <c r="N320" s="8">
        <f t="shared" si="57"/>
        <v>0.13359073359073356</v>
      </c>
      <c r="O320" s="7">
        <f t="shared" si="51"/>
        <v>10.379999999999999</v>
      </c>
      <c r="P320" s="8">
        <v>0.18210526315789471</v>
      </c>
      <c r="Q320" s="8">
        <f t="shared" si="52"/>
        <v>4.4913294797687868</v>
      </c>
      <c r="R320" s="8">
        <f t="shared" si="53"/>
        <v>0.81789473684210534</v>
      </c>
      <c r="S320" s="9">
        <f t="shared" si="54"/>
        <v>2.7571711661302889E-4</v>
      </c>
      <c r="T320" s="2" t="s">
        <v>30</v>
      </c>
      <c r="U320" s="2" t="s">
        <v>31</v>
      </c>
      <c r="V320" s="2" t="s">
        <v>6101</v>
      </c>
      <c r="W320" s="2" t="s">
        <v>16</v>
      </c>
      <c r="X320" s="2">
        <v>72</v>
      </c>
      <c r="Y320" s="2">
        <v>90</v>
      </c>
      <c r="Z320" s="2">
        <f t="shared" si="62"/>
        <v>18</v>
      </c>
    </row>
    <row r="321" spans="1:26" x14ac:dyDescent="0.25">
      <c r="A321" s="2" t="s">
        <v>1925</v>
      </c>
      <c r="B321" s="2">
        <v>202280320</v>
      </c>
      <c r="C321" s="3">
        <v>44799</v>
      </c>
      <c r="D321" s="2" t="s">
        <v>257</v>
      </c>
      <c r="E321" s="2" t="s">
        <v>29</v>
      </c>
      <c r="F321" s="2" t="s">
        <v>1926</v>
      </c>
      <c r="G321" s="10">
        <f t="shared" si="55"/>
        <v>4.1693366093744684E-4</v>
      </c>
      <c r="H321" s="7">
        <v>92</v>
      </c>
      <c r="I321" s="7">
        <v>12.870000000000005</v>
      </c>
      <c r="J321" s="7">
        <v>79.13</v>
      </c>
      <c r="K321" s="7">
        <f t="shared" si="58"/>
        <v>31.652000000000001</v>
      </c>
      <c r="L321" s="12">
        <f t="shared" si="56"/>
        <v>47.477999999999994</v>
      </c>
      <c r="M321" s="8">
        <v>0.86010869565217385</v>
      </c>
      <c r="N321" s="8">
        <f t="shared" si="57"/>
        <v>3.6890442890442872</v>
      </c>
      <c r="O321" s="7">
        <f t="shared" si="51"/>
        <v>47.477999999999994</v>
      </c>
      <c r="P321" s="8">
        <v>0.86010869565217385</v>
      </c>
      <c r="Q321" s="8">
        <f t="shared" si="52"/>
        <v>0.16264375078983956</v>
      </c>
      <c r="R321" s="8">
        <f t="shared" si="53"/>
        <v>0.13989130434782612</v>
      </c>
      <c r="S321" s="9">
        <f t="shared" si="54"/>
        <v>1.2611269039068775E-3</v>
      </c>
      <c r="T321" s="2" t="s">
        <v>147</v>
      </c>
      <c r="U321" s="2" t="s">
        <v>31</v>
      </c>
      <c r="V321" s="2" t="s">
        <v>6101</v>
      </c>
      <c r="W321" s="2" t="s">
        <v>16</v>
      </c>
      <c r="X321" s="2">
        <v>75</v>
      </c>
      <c r="Y321" s="2">
        <v>84</v>
      </c>
      <c r="Z321" s="2">
        <f t="shared" si="62"/>
        <v>9</v>
      </c>
    </row>
    <row r="322" spans="1:26" x14ac:dyDescent="0.25">
      <c r="A322" s="2" t="s">
        <v>1927</v>
      </c>
      <c r="B322" s="2">
        <v>202280321</v>
      </c>
      <c r="C322" s="3">
        <v>44799</v>
      </c>
      <c r="D322" s="2" t="s">
        <v>258</v>
      </c>
      <c r="E322" s="2" t="s">
        <v>14</v>
      </c>
      <c r="F322" s="2" t="s">
        <v>1928</v>
      </c>
      <c r="G322" s="10">
        <f t="shared" si="55"/>
        <v>9.0637752377705825E-5</v>
      </c>
      <c r="H322" s="7">
        <v>20</v>
      </c>
      <c r="I322" s="7">
        <v>6</v>
      </c>
      <c r="J322" s="7">
        <v>14</v>
      </c>
      <c r="K322" s="7">
        <f t="shared" si="58"/>
        <v>5.6000000000000005</v>
      </c>
      <c r="L322" s="12">
        <f t="shared" si="56"/>
        <v>8.3999999999999986</v>
      </c>
      <c r="M322" s="8">
        <v>0.7</v>
      </c>
      <c r="N322" s="8">
        <f t="shared" si="57"/>
        <v>1.3999999999999997</v>
      </c>
      <c r="O322" s="7">
        <f t="shared" ref="O322:O385" si="63">J322-K322</f>
        <v>8.3999999999999986</v>
      </c>
      <c r="P322" s="8">
        <v>0.7</v>
      </c>
      <c r="Q322" s="8">
        <f t="shared" ref="Q322:Q385" si="64">I322/J322</f>
        <v>0.42857142857142855</v>
      </c>
      <c r="R322" s="8">
        <f t="shared" ref="R322:R385" si="65">I322/H322</f>
        <v>0.3</v>
      </c>
      <c r="S322" s="9">
        <f t="shared" ref="S322:S385" si="66">J322/SUM($J$2:$J$2400)</f>
        <v>2.2312367818395407E-4</v>
      </c>
      <c r="T322" s="2" t="s">
        <v>6151</v>
      </c>
      <c r="U322" s="2" t="s">
        <v>15</v>
      </c>
      <c r="V322" s="2" t="s">
        <v>6101</v>
      </c>
      <c r="W322" s="2" t="s">
        <v>16</v>
      </c>
      <c r="X322" s="2">
        <v>75</v>
      </c>
      <c r="Y322" s="2">
        <v>84</v>
      </c>
      <c r="Z322" s="2">
        <f t="shared" si="62"/>
        <v>9</v>
      </c>
    </row>
    <row r="323" spans="1:26" x14ac:dyDescent="0.25">
      <c r="A323" s="2" t="s">
        <v>1929</v>
      </c>
      <c r="B323" s="2">
        <v>202280322</v>
      </c>
      <c r="C323" s="3">
        <v>44799</v>
      </c>
      <c r="D323" s="2" t="s">
        <v>219</v>
      </c>
      <c r="E323" s="2" t="s">
        <v>29</v>
      </c>
      <c r="F323" s="2" t="s">
        <v>1930</v>
      </c>
      <c r="G323" s="10">
        <f t="shared" ref="G323:G386" si="67">H323/SUM($H$2:$H$2400)</f>
        <v>1.1329719047213228E-4</v>
      </c>
      <c r="H323" s="7">
        <v>25</v>
      </c>
      <c r="I323" s="7">
        <v>21.62</v>
      </c>
      <c r="J323" s="7">
        <v>3.379999999999999</v>
      </c>
      <c r="K323" s="7">
        <f t="shared" si="58"/>
        <v>1.3519999999999996</v>
      </c>
      <c r="L323" s="12">
        <f t="shared" ref="L323:L386" si="68">J323-K323</f>
        <v>2.0279999999999996</v>
      </c>
      <c r="M323" s="8">
        <v>0.13519999999999996</v>
      </c>
      <c r="N323" s="8">
        <f t="shared" ref="N323:N386" si="69">L323/I323</f>
        <v>9.3802035152636423E-2</v>
      </c>
      <c r="O323" s="7">
        <f t="shared" si="63"/>
        <v>2.0279999999999996</v>
      </c>
      <c r="P323" s="8">
        <v>0.13519999999999996</v>
      </c>
      <c r="Q323" s="8">
        <f t="shared" si="64"/>
        <v>6.3964497041420136</v>
      </c>
      <c r="R323" s="8">
        <f t="shared" si="65"/>
        <v>0.86480000000000001</v>
      </c>
      <c r="S323" s="9">
        <f t="shared" si="66"/>
        <v>5.3868430875840324E-5</v>
      </c>
      <c r="T323" s="2" t="s">
        <v>33</v>
      </c>
      <c r="U323" s="2" t="s">
        <v>31</v>
      </c>
      <c r="V323" s="2" t="s">
        <v>6101</v>
      </c>
      <c r="W323" s="2" t="s">
        <v>16</v>
      </c>
      <c r="X323" s="2">
        <v>75</v>
      </c>
      <c r="Y323" s="2">
        <v>84</v>
      </c>
      <c r="Z323" s="2">
        <f t="shared" si="62"/>
        <v>9</v>
      </c>
    </row>
    <row r="324" spans="1:26" x14ac:dyDescent="0.25">
      <c r="A324" s="2" t="s">
        <v>1931</v>
      </c>
      <c r="B324" s="2">
        <v>202280323</v>
      </c>
      <c r="C324" s="3">
        <v>44799</v>
      </c>
      <c r="D324" s="2" t="s">
        <v>87</v>
      </c>
      <c r="E324" s="2" t="s">
        <v>29</v>
      </c>
      <c r="F324" s="2" t="s">
        <v>1932</v>
      </c>
      <c r="G324" s="10">
        <f t="shared" si="67"/>
        <v>2.4925381903869104E-4</v>
      </c>
      <c r="H324" s="7">
        <v>55</v>
      </c>
      <c r="I324" s="7">
        <v>47.175000000000004</v>
      </c>
      <c r="J324" s="7">
        <v>7.8249999999999957</v>
      </c>
      <c r="K324" s="7">
        <f t="shared" ref="K324:K387" si="70">J324*0.4</f>
        <v>3.1299999999999986</v>
      </c>
      <c r="L324" s="12">
        <f t="shared" si="68"/>
        <v>4.6949999999999967</v>
      </c>
      <c r="M324" s="8">
        <v>0.14227272727272719</v>
      </c>
      <c r="N324" s="8">
        <f t="shared" si="69"/>
        <v>9.9523052464228851E-2</v>
      </c>
      <c r="O324" s="7">
        <f t="shared" si="63"/>
        <v>4.6949999999999967</v>
      </c>
      <c r="P324" s="8">
        <v>0.14227272727272719</v>
      </c>
      <c r="Q324" s="8">
        <f t="shared" si="64"/>
        <v>6.0287539936102279</v>
      </c>
      <c r="R324" s="8">
        <f t="shared" si="65"/>
        <v>0.85772727272727278</v>
      </c>
      <c r="S324" s="9">
        <f t="shared" si="66"/>
        <v>1.2471019869924569E-4</v>
      </c>
      <c r="T324" s="2" t="s">
        <v>30</v>
      </c>
      <c r="U324" s="2" t="s">
        <v>31</v>
      </c>
      <c r="V324" s="2" t="s">
        <v>6101</v>
      </c>
      <c r="W324" s="2" t="s">
        <v>16</v>
      </c>
      <c r="X324" s="2">
        <v>75</v>
      </c>
      <c r="Y324" s="2">
        <v>84</v>
      </c>
      <c r="Z324" s="2">
        <f t="shared" si="62"/>
        <v>9</v>
      </c>
    </row>
    <row r="325" spans="1:26" x14ac:dyDescent="0.25">
      <c r="A325" s="2" t="s">
        <v>1933</v>
      </c>
      <c r="B325" s="2">
        <v>202280324</v>
      </c>
      <c r="C325" s="3">
        <v>44799</v>
      </c>
      <c r="D325" s="2" t="s">
        <v>259</v>
      </c>
      <c r="E325" s="2" t="s">
        <v>29</v>
      </c>
      <c r="F325" s="2" t="s">
        <v>1934</v>
      </c>
      <c r="G325" s="10">
        <f t="shared" si="67"/>
        <v>9.9701527615476414E-5</v>
      </c>
      <c r="H325" s="7">
        <v>22</v>
      </c>
      <c r="I325" s="7">
        <v>19</v>
      </c>
      <c r="J325" s="7">
        <v>3</v>
      </c>
      <c r="K325" s="7">
        <f t="shared" si="70"/>
        <v>1.2000000000000002</v>
      </c>
      <c r="L325" s="12">
        <f t="shared" si="68"/>
        <v>1.7999999999999998</v>
      </c>
      <c r="M325" s="8">
        <v>0.13636363636363635</v>
      </c>
      <c r="N325" s="8">
        <f t="shared" si="69"/>
        <v>9.4736842105263147E-2</v>
      </c>
      <c r="O325" s="7">
        <f t="shared" si="63"/>
        <v>1.7999999999999998</v>
      </c>
      <c r="P325" s="8">
        <v>0.13636363636363635</v>
      </c>
      <c r="Q325" s="8">
        <f t="shared" si="64"/>
        <v>6.333333333333333</v>
      </c>
      <c r="R325" s="8">
        <f t="shared" si="65"/>
        <v>0.86363636363636365</v>
      </c>
      <c r="S325" s="9">
        <f t="shared" si="66"/>
        <v>4.7812216753704445E-5</v>
      </c>
      <c r="T325" s="2" t="s">
        <v>30</v>
      </c>
      <c r="U325" s="2" t="s">
        <v>31</v>
      </c>
      <c r="V325" s="2" t="s">
        <v>6101</v>
      </c>
      <c r="W325" s="2" t="s">
        <v>16</v>
      </c>
      <c r="X325" s="2">
        <v>75</v>
      </c>
      <c r="Y325" s="2">
        <v>84</v>
      </c>
      <c r="Z325" s="2">
        <f t="shared" si="62"/>
        <v>9</v>
      </c>
    </row>
    <row r="326" spans="1:26" x14ac:dyDescent="0.25">
      <c r="A326" s="2" t="s">
        <v>1935</v>
      </c>
      <c r="B326" s="2">
        <v>202280325</v>
      </c>
      <c r="C326" s="3">
        <v>44799</v>
      </c>
      <c r="D326" s="2" t="s">
        <v>13</v>
      </c>
      <c r="E326" s="2" t="s">
        <v>14</v>
      </c>
      <c r="F326" s="2" t="s">
        <v>1936</v>
      </c>
      <c r="G326" s="10">
        <f t="shared" si="67"/>
        <v>4.5318876188852913E-5</v>
      </c>
      <c r="H326" s="7">
        <v>10</v>
      </c>
      <c r="I326" s="7">
        <v>3</v>
      </c>
      <c r="J326" s="7">
        <v>7</v>
      </c>
      <c r="K326" s="7">
        <f t="shared" si="70"/>
        <v>2.8000000000000003</v>
      </c>
      <c r="L326" s="12">
        <f t="shared" si="68"/>
        <v>4.1999999999999993</v>
      </c>
      <c r="M326" s="8">
        <v>0.7</v>
      </c>
      <c r="N326" s="8">
        <f t="shared" si="69"/>
        <v>1.3999999999999997</v>
      </c>
      <c r="O326" s="7">
        <f t="shared" si="63"/>
        <v>4.1999999999999993</v>
      </c>
      <c r="P326" s="8">
        <v>0.7</v>
      </c>
      <c r="Q326" s="8">
        <f t="shared" si="64"/>
        <v>0.42857142857142855</v>
      </c>
      <c r="R326" s="8">
        <f t="shared" si="65"/>
        <v>0.3</v>
      </c>
      <c r="S326" s="9">
        <f t="shared" si="66"/>
        <v>1.1156183909197704E-4</v>
      </c>
      <c r="T326" s="2" t="s">
        <v>6151</v>
      </c>
      <c r="U326" s="2" t="s">
        <v>15</v>
      </c>
      <c r="V326" s="2" t="s">
        <v>6101</v>
      </c>
      <c r="W326" s="2" t="s">
        <v>16</v>
      </c>
      <c r="X326" s="2">
        <v>75</v>
      </c>
      <c r="Y326" s="2">
        <v>84</v>
      </c>
      <c r="Z326" s="2">
        <f t="shared" si="62"/>
        <v>9</v>
      </c>
    </row>
    <row r="327" spans="1:26" x14ac:dyDescent="0.25">
      <c r="A327" s="2" t="s">
        <v>1937</v>
      </c>
      <c r="B327" s="2">
        <v>202280326</v>
      </c>
      <c r="C327" s="3">
        <v>44799</v>
      </c>
      <c r="D327" s="2" t="s">
        <v>219</v>
      </c>
      <c r="E327" s="2" t="s">
        <v>29</v>
      </c>
      <c r="F327" s="2" t="s">
        <v>1938</v>
      </c>
      <c r="G327" s="10">
        <f t="shared" si="67"/>
        <v>9.516963999659112E-5</v>
      </c>
      <c r="H327" s="7">
        <v>21</v>
      </c>
      <c r="I327" s="7">
        <v>17.62</v>
      </c>
      <c r="J327" s="7">
        <v>3.379999999999999</v>
      </c>
      <c r="K327" s="7">
        <f t="shared" si="70"/>
        <v>1.3519999999999996</v>
      </c>
      <c r="L327" s="12">
        <f t="shared" si="68"/>
        <v>2.0279999999999996</v>
      </c>
      <c r="M327" s="8">
        <v>0.1609523809523809</v>
      </c>
      <c r="N327" s="8">
        <f t="shared" si="69"/>
        <v>0.11509648127128261</v>
      </c>
      <c r="O327" s="7">
        <f t="shared" si="63"/>
        <v>2.0279999999999996</v>
      </c>
      <c r="P327" s="8">
        <v>0.1609523809523809</v>
      </c>
      <c r="Q327" s="8">
        <f t="shared" si="64"/>
        <v>5.2130177514792919</v>
      </c>
      <c r="R327" s="8">
        <f t="shared" si="65"/>
        <v>0.83904761904761904</v>
      </c>
      <c r="S327" s="9">
        <f t="shared" si="66"/>
        <v>5.3868430875840324E-5</v>
      </c>
      <c r="T327" s="2" t="s">
        <v>33</v>
      </c>
      <c r="U327" s="2" t="s">
        <v>31</v>
      </c>
      <c r="V327" s="2" t="s">
        <v>6101</v>
      </c>
      <c r="W327" s="2" t="s">
        <v>16</v>
      </c>
      <c r="X327" s="2">
        <v>75</v>
      </c>
      <c r="Y327" s="2">
        <v>84</v>
      </c>
      <c r="Z327" s="2">
        <f t="shared" si="62"/>
        <v>9</v>
      </c>
    </row>
    <row r="328" spans="1:26" x14ac:dyDescent="0.25">
      <c r="A328" s="2" t="s">
        <v>1939</v>
      </c>
      <c r="B328" s="2">
        <v>202280327</v>
      </c>
      <c r="C328" s="3">
        <v>44799</v>
      </c>
      <c r="D328" s="2" t="s">
        <v>260</v>
      </c>
      <c r="E328" s="2" t="s">
        <v>29</v>
      </c>
      <c r="F328" s="2" t="s">
        <v>1940</v>
      </c>
      <c r="G328" s="10">
        <f t="shared" si="67"/>
        <v>2.2659438094426457E-4</v>
      </c>
      <c r="H328" s="7">
        <v>50</v>
      </c>
      <c r="I328" s="7">
        <v>45.5</v>
      </c>
      <c r="J328" s="7">
        <v>4.5</v>
      </c>
      <c r="K328" s="7">
        <f t="shared" si="70"/>
        <v>1.8</v>
      </c>
      <c r="L328" s="12">
        <f t="shared" si="68"/>
        <v>2.7</v>
      </c>
      <c r="M328" s="8">
        <v>0.09</v>
      </c>
      <c r="N328" s="8">
        <f t="shared" si="69"/>
        <v>5.9340659340659345E-2</v>
      </c>
      <c r="O328" s="7">
        <f t="shared" si="63"/>
        <v>2.7</v>
      </c>
      <c r="P328" s="8">
        <v>0.09</v>
      </c>
      <c r="Q328" s="8">
        <f t="shared" si="64"/>
        <v>10.111111111111111</v>
      </c>
      <c r="R328" s="8">
        <f t="shared" si="65"/>
        <v>0.91</v>
      </c>
      <c r="S328" s="9">
        <f t="shared" si="66"/>
        <v>7.1718325130556667E-5</v>
      </c>
      <c r="T328" s="2" t="s">
        <v>99</v>
      </c>
      <c r="U328" s="2" t="s">
        <v>31</v>
      </c>
      <c r="V328" s="2" t="s">
        <v>6101</v>
      </c>
      <c r="W328" s="2" t="s">
        <v>16</v>
      </c>
      <c r="X328" s="2">
        <v>75</v>
      </c>
      <c r="Y328" s="2">
        <v>84</v>
      </c>
      <c r="Z328" s="2">
        <f t="shared" si="62"/>
        <v>9</v>
      </c>
    </row>
    <row r="329" spans="1:26" x14ac:dyDescent="0.25">
      <c r="A329" s="2" t="s">
        <v>1941</v>
      </c>
      <c r="B329" s="2">
        <v>202280328</v>
      </c>
      <c r="C329" s="3">
        <v>44799</v>
      </c>
      <c r="D329" s="2" t="s">
        <v>110</v>
      </c>
      <c r="E329" s="2" t="s">
        <v>29</v>
      </c>
      <c r="F329" s="2" t="s">
        <v>1942</v>
      </c>
      <c r="G329" s="10">
        <f t="shared" si="67"/>
        <v>2.0846683046872342E-4</v>
      </c>
      <c r="H329" s="7">
        <v>46</v>
      </c>
      <c r="I329" s="7">
        <v>38.85</v>
      </c>
      <c r="J329" s="7">
        <v>7.1499999999999986</v>
      </c>
      <c r="K329" s="7">
        <f t="shared" si="70"/>
        <v>2.8599999999999994</v>
      </c>
      <c r="L329" s="12">
        <f t="shared" si="68"/>
        <v>4.2899999999999991</v>
      </c>
      <c r="M329" s="8">
        <v>0.15543478260869562</v>
      </c>
      <c r="N329" s="8">
        <f t="shared" si="69"/>
        <v>0.1104247104247104</v>
      </c>
      <c r="O329" s="7">
        <f t="shared" si="63"/>
        <v>4.2899999999999991</v>
      </c>
      <c r="P329" s="8">
        <v>0.15543478260869562</v>
      </c>
      <c r="Q329" s="8">
        <f t="shared" si="64"/>
        <v>5.4335664335664351</v>
      </c>
      <c r="R329" s="8">
        <f t="shared" si="65"/>
        <v>0.84456521739130441</v>
      </c>
      <c r="S329" s="9">
        <f t="shared" si="66"/>
        <v>1.1395244992966224E-4</v>
      </c>
      <c r="T329" s="2" t="s">
        <v>30</v>
      </c>
      <c r="U329" s="2" t="s">
        <v>31</v>
      </c>
      <c r="V329" s="2" t="s">
        <v>6101</v>
      </c>
      <c r="W329" s="2" t="s">
        <v>16</v>
      </c>
      <c r="X329" s="2">
        <v>75</v>
      </c>
      <c r="Y329" s="2">
        <v>84</v>
      </c>
      <c r="Z329" s="2">
        <f t="shared" si="62"/>
        <v>9</v>
      </c>
    </row>
    <row r="330" spans="1:26" x14ac:dyDescent="0.25">
      <c r="A330" s="2" t="s">
        <v>1943</v>
      </c>
      <c r="B330" s="2">
        <v>202280329</v>
      </c>
      <c r="C330" s="3">
        <v>44800</v>
      </c>
      <c r="D330" s="2" t="s">
        <v>261</v>
      </c>
      <c r="E330" s="2" t="s">
        <v>29</v>
      </c>
      <c r="F330" s="2" t="s">
        <v>1944</v>
      </c>
      <c r="G330" s="10">
        <f t="shared" si="67"/>
        <v>4.5318876188852914E-4</v>
      </c>
      <c r="H330" s="7">
        <v>100</v>
      </c>
      <c r="I330" s="7">
        <v>48</v>
      </c>
      <c r="J330" s="7">
        <v>52</v>
      </c>
      <c r="K330" s="7">
        <f t="shared" si="70"/>
        <v>20.8</v>
      </c>
      <c r="L330" s="12">
        <f t="shared" si="68"/>
        <v>31.2</v>
      </c>
      <c r="M330" s="8">
        <v>0.52</v>
      </c>
      <c r="N330" s="8">
        <f t="shared" si="69"/>
        <v>0.65</v>
      </c>
      <c r="O330" s="7">
        <f t="shared" si="63"/>
        <v>31.2</v>
      </c>
      <c r="P330" s="8">
        <v>0.52</v>
      </c>
      <c r="Q330" s="8">
        <f t="shared" si="64"/>
        <v>0.92307692307692313</v>
      </c>
      <c r="R330" s="8">
        <f t="shared" si="65"/>
        <v>0.48</v>
      </c>
      <c r="S330" s="9">
        <f t="shared" si="66"/>
        <v>8.2874509039754371E-4</v>
      </c>
      <c r="T330" s="2" t="s">
        <v>33</v>
      </c>
      <c r="U330" s="2" t="s">
        <v>31</v>
      </c>
      <c r="V330" s="2" t="s">
        <v>6101</v>
      </c>
      <c r="W330" s="2" t="s">
        <v>16</v>
      </c>
      <c r="X330" s="2">
        <v>73</v>
      </c>
      <c r="Y330" s="2">
        <v>90</v>
      </c>
      <c r="Z330" s="2">
        <f t="shared" si="62"/>
        <v>17</v>
      </c>
    </row>
    <row r="331" spans="1:26" x14ac:dyDescent="0.25">
      <c r="A331" s="2" t="s">
        <v>1945</v>
      </c>
      <c r="B331" s="2">
        <v>202280330</v>
      </c>
      <c r="C331" s="3">
        <v>44800</v>
      </c>
      <c r="D331" s="2" t="s">
        <v>13</v>
      </c>
      <c r="E331" s="2" t="s">
        <v>14</v>
      </c>
      <c r="F331" s="2" t="s">
        <v>1946</v>
      </c>
      <c r="G331" s="10">
        <f t="shared" si="67"/>
        <v>3.625510095108233E-5</v>
      </c>
      <c r="H331" s="7">
        <v>8</v>
      </c>
      <c r="I331" s="7">
        <v>3</v>
      </c>
      <c r="J331" s="7">
        <v>5</v>
      </c>
      <c r="K331" s="7">
        <f t="shared" si="70"/>
        <v>2</v>
      </c>
      <c r="L331" s="12">
        <f t="shared" si="68"/>
        <v>3</v>
      </c>
      <c r="M331" s="8">
        <v>0.625</v>
      </c>
      <c r="N331" s="8">
        <f t="shared" si="69"/>
        <v>1</v>
      </c>
      <c r="O331" s="7">
        <f t="shared" si="63"/>
        <v>3</v>
      </c>
      <c r="P331" s="8">
        <v>0.625</v>
      </c>
      <c r="Q331" s="8">
        <f t="shared" si="64"/>
        <v>0.6</v>
      </c>
      <c r="R331" s="8">
        <f t="shared" si="65"/>
        <v>0.375</v>
      </c>
      <c r="S331" s="9">
        <f t="shared" si="66"/>
        <v>7.9687027922840741E-5</v>
      </c>
      <c r="T331" s="2" t="s">
        <v>6151</v>
      </c>
      <c r="U331" s="2" t="s">
        <v>15</v>
      </c>
      <c r="V331" s="2" t="s">
        <v>6101</v>
      </c>
      <c r="W331" s="2" t="s">
        <v>16</v>
      </c>
      <c r="X331" s="2">
        <v>73</v>
      </c>
      <c r="Y331" s="2">
        <v>90</v>
      </c>
      <c r="Z331" s="2">
        <f t="shared" si="62"/>
        <v>17</v>
      </c>
    </row>
    <row r="332" spans="1:26" x14ac:dyDescent="0.25">
      <c r="A332" s="2" t="s">
        <v>1947</v>
      </c>
      <c r="B332" s="2">
        <v>202280331</v>
      </c>
      <c r="C332" s="3">
        <v>44800</v>
      </c>
      <c r="D332" s="2" t="s">
        <v>262</v>
      </c>
      <c r="E332" s="2" t="s">
        <v>29</v>
      </c>
      <c r="F332" s="2" t="s">
        <v>1948</v>
      </c>
      <c r="G332" s="10">
        <f t="shared" si="67"/>
        <v>1.586160666609852E-4</v>
      </c>
      <c r="H332" s="7">
        <v>35</v>
      </c>
      <c r="I332" s="7">
        <v>21.119999999999997</v>
      </c>
      <c r="J332" s="7">
        <v>13.879999999999999</v>
      </c>
      <c r="K332" s="7">
        <f t="shared" si="70"/>
        <v>5.5519999999999996</v>
      </c>
      <c r="L332" s="12">
        <f t="shared" si="68"/>
        <v>8.3279999999999994</v>
      </c>
      <c r="M332" s="8">
        <v>0.39657142857142852</v>
      </c>
      <c r="N332" s="8">
        <f t="shared" si="69"/>
        <v>0.39431818181818185</v>
      </c>
      <c r="O332" s="7">
        <f t="shared" si="63"/>
        <v>8.3279999999999994</v>
      </c>
      <c r="P332" s="8">
        <v>0.39657142857142852</v>
      </c>
      <c r="Q332" s="8">
        <f t="shared" si="64"/>
        <v>1.5216138328530258</v>
      </c>
      <c r="R332" s="8">
        <f t="shared" si="65"/>
        <v>0.60342857142857131</v>
      </c>
      <c r="S332" s="9">
        <f t="shared" si="66"/>
        <v>2.2121118951380587E-4</v>
      </c>
      <c r="T332" s="2" t="s">
        <v>33</v>
      </c>
      <c r="U332" s="2" t="s">
        <v>31</v>
      </c>
      <c r="V332" s="2" t="s">
        <v>6101</v>
      </c>
      <c r="W332" s="2" t="s">
        <v>16</v>
      </c>
      <c r="X332" s="2">
        <v>73</v>
      </c>
      <c r="Y332" s="2">
        <v>90</v>
      </c>
      <c r="Z332" s="2">
        <f t="shared" si="62"/>
        <v>17</v>
      </c>
    </row>
    <row r="333" spans="1:26" x14ac:dyDescent="0.25">
      <c r="A333" s="2" t="s">
        <v>1949</v>
      </c>
      <c r="B333" s="2">
        <v>202280332</v>
      </c>
      <c r="C333" s="3">
        <v>44800</v>
      </c>
      <c r="D333" s="2" t="s">
        <v>263</v>
      </c>
      <c r="E333" s="2" t="s">
        <v>29</v>
      </c>
      <c r="F333" s="2" t="s">
        <v>1950</v>
      </c>
      <c r="G333" s="10">
        <f t="shared" si="67"/>
        <v>9.516963999659112E-5</v>
      </c>
      <c r="H333" s="7">
        <v>21</v>
      </c>
      <c r="I333" s="7">
        <v>10.120000000000001</v>
      </c>
      <c r="J333" s="7">
        <v>10.88</v>
      </c>
      <c r="K333" s="7">
        <f t="shared" si="70"/>
        <v>4.3520000000000003</v>
      </c>
      <c r="L333" s="12">
        <f t="shared" si="68"/>
        <v>6.5280000000000005</v>
      </c>
      <c r="M333" s="8">
        <v>0.51809523809523816</v>
      </c>
      <c r="N333" s="8">
        <f t="shared" si="69"/>
        <v>0.64505928853754935</v>
      </c>
      <c r="O333" s="7">
        <f t="shared" si="63"/>
        <v>6.5280000000000005</v>
      </c>
      <c r="P333" s="8">
        <v>0.51809523809523816</v>
      </c>
      <c r="Q333" s="8">
        <f t="shared" si="64"/>
        <v>0.93014705882352944</v>
      </c>
      <c r="R333" s="8">
        <f t="shared" si="65"/>
        <v>0.48190476190476195</v>
      </c>
      <c r="S333" s="9">
        <f t="shared" si="66"/>
        <v>1.7339897276010146E-4</v>
      </c>
      <c r="T333" s="2" t="s">
        <v>33</v>
      </c>
      <c r="U333" s="2" t="s">
        <v>31</v>
      </c>
      <c r="V333" s="2" t="s">
        <v>6101</v>
      </c>
      <c r="W333" s="2" t="s">
        <v>16</v>
      </c>
      <c r="X333" s="2">
        <v>73</v>
      </c>
      <c r="Y333" s="2">
        <v>90</v>
      </c>
      <c r="Z333" s="2">
        <f t="shared" si="62"/>
        <v>17</v>
      </c>
    </row>
    <row r="334" spans="1:26" x14ac:dyDescent="0.25">
      <c r="A334" s="2" t="s">
        <v>1951</v>
      </c>
      <c r="B334" s="2">
        <v>202280333</v>
      </c>
      <c r="C334" s="3">
        <v>44800</v>
      </c>
      <c r="D334" s="2" t="s">
        <v>13</v>
      </c>
      <c r="E334" s="2" t="s">
        <v>14</v>
      </c>
      <c r="F334" s="2" t="s">
        <v>1952</v>
      </c>
      <c r="G334" s="10">
        <f t="shared" si="67"/>
        <v>4.5318876188852913E-5</v>
      </c>
      <c r="H334" s="7">
        <v>10</v>
      </c>
      <c r="I334" s="7">
        <v>3</v>
      </c>
      <c r="J334" s="7">
        <v>7</v>
      </c>
      <c r="K334" s="7">
        <f t="shared" si="70"/>
        <v>2.8000000000000003</v>
      </c>
      <c r="L334" s="12">
        <f t="shared" si="68"/>
        <v>4.1999999999999993</v>
      </c>
      <c r="M334" s="8">
        <v>0.7</v>
      </c>
      <c r="N334" s="8">
        <f t="shared" si="69"/>
        <v>1.3999999999999997</v>
      </c>
      <c r="O334" s="7">
        <f t="shared" si="63"/>
        <v>4.1999999999999993</v>
      </c>
      <c r="P334" s="8">
        <v>0.7</v>
      </c>
      <c r="Q334" s="8">
        <f t="shared" si="64"/>
        <v>0.42857142857142855</v>
      </c>
      <c r="R334" s="8">
        <f t="shared" si="65"/>
        <v>0.3</v>
      </c>
      <c r="S334" s="9">
        <f t="shared" si="66"/>
        <v>1.1156183909197704E-4</v>
      </c>
      <c r="T334" s="2" t="s">
        <v>6151</v>
      </c>
      <c r="U334" s="2" t="s">
        <v>15</v>
      </c>
      <c r="V334" s="2" t="s">
        <v>6101</v>
      </c>
      <c r="W334" s="2" t="s">
        <v>16</v>
      </c>
      <c r="X334" s="2">
        <v>73</v>
      </c>
      <c r="Y334" s="2">
        <v>90</v>
      </c>
      <c r="Z334" s="2">
        <f t="shared" si="62"/>
        <v>17</v>
      </c>
    </row>
    <row r="335" spans="1:26" x14ac:dyDescent="0.25">
      <c r="A335" s="2" t="s">
        <v>1953</v>
      </c>
      <c r="B335" s="2">
        <v>202280334</v>
      </c>
      <c r="C335" s="3">
        <v>44800</v>
      </c>
      <c r="D335" s="2" t="s">
        <v>264</v>
      </c>
      <c r="E335" s="2" t="s">
        <v>29</v>
      </c>
      <c r="F335" s="2" t="s">
        <v>1954</v>
      </c>
      <c r="G335" s="10">
        <f t="shared" si="67"/>
        <v>3.1723213332197041E-4</v>
      </c>
      <c r="H335" s="7">
        <v>70</v>
      </c>
      <c r="I335" s="7">
        <v>35</v>
      </c>
      <c r="J335" s="7">
        <v>35</v>
      </c>
      <c r="K335" s="7">
        <f t="shared" si="70"/>
        <v>14</v>
      </c>
      <c r="L335" s="12">
        <f t="shared" si="68"/>
        <v>21</v>
      </c>
      <c r="M335" s="8">
        <v>0.5</v>
      </c>
      <c r="N335" s="8">
        <f t="shared" si="69"/>
        <v>0.6</v>
      </c>
      <c r="O335" s="7">
        <f t="shared" si="63"/>
        <v>21</v>
      </c>
      <c r="P335" s="8">
        <v>0.5</v>
      </c>
      <c r="Q335" s="8">
        <f t="shared" si="64"/>
        <v>1</v>
      </c>
      <c r="R335" s="8">
        <f t="shared" si="65"/>
        <v>0.5</v>
      </c>
      <c r="S335" s="9">
        <f t="shared" si="66"/>
        <v>5.5780919545988519E-4</v>
      </c>
      <c r="T335" s="2" t="s">
        <v>25</v>
      </c>
      <c r="U335" s="2" t="s">
        <v>31</v>
      </c>
      <c r="V335" s="2" t="s">
        <v>6101</v>
      </c>
      <c r="W335" s="2" t="s">
        <v>16</v>
      </c>
      <c r="X335" s="2">
        <v>73</v>
      </c>
      <c r="Y335" s="2">
        <v>90</v>
      </c>
      <c r="Z335" s="2">
        <f t="shared" si="62"/>
        <v>17</v>
      </c>
    </row>
    <row r="336" spans="1:26" x14ac:dyDescent="0.25">
      <c r="A336" s="2" t="s">
        <v>1955</v>
      </c>
      <c r="B336" s="2">
        <v>202280335</v>
      </c>
      <c r="C336" s="3">
        <v>44800</v>
      </c>
      <c r="D336" s="2" t="s">
        <v>265</v>
      </c>
      <c r="E336" s="2" t="s">
        <v>29</v>
      </c>
      <c r="F336" s="2" t="s">
        <v>1956</v>
      </c>
      <c r="G336" s="10">
        <f t="shared" si="67"/>
        <v>2.0846683046872342E-4</v>
      </c>
      <c r="H336" s="7">
        <v>46</v>
      </c>
      <c r="I336" s="7">
        <v>38.85</v>
      </c>
      <c r="J336" s="7">
        <v>7.1499999999999986</v>
      </c>
      <c r="K336" s="7">
        <f t="shared" si="70"/>
        <v>2.8599999999999994</v>
      </c>
      <c r="L336" s="12">
        <f t="shared" si="68"/>
        <v>4.2899999999999991</v>
      </c>
      <c r="M336" s="8">
        <v>0.15543478260869562</v>
      </c>
      <c r="N336" s="8">
        <f t="shared" si="69"/>
        <v>0.1104247104247104</v>
      </c>
      <c r="O336" s="7">
        <f t="shared" si="63"/>
        <v>4.2899999999999991</v>
      </c>
      <c r="P336" s="8">
        <v>0.15543478260869562</v>
      </c>
      <c r="Q336" s="8">
        <f t="shared" si="64"/>
        <v>5.4335664335664351</v>
      </c>
      <c r="R336" s="8">
        <f t="shared" si="65"/>
        <v>0.84456521739130441</v>
      </c>
      <c r="S336" s="9">
        <f t="shared" si="66"/>
        <v>1.1395244992966224E-4</v>
      </c>
      <c r="T336" s="2" t="s">
        <v>30</v>
      </c>
      <c r="U336" s="2" t="s">
        <v>31</v>
      </c>
      <c r="V336" s="2" t="s">
        <v>6101</v>
      </c>
      <c r="W336" s="2" t="s">
        <v>16</v>
      </c>
      <c r="X336" s="2">
        <v>73</v>
      </c>
      <c r="Y336" s="2">
        <v>90</v>
      </c>
      <c r="Z336" s="2">
        <f t="shared" si="62"/>
        <v>17</v>
      </c>
    </row>
    <row r="337" spans="1:26" x14ac:dyDescent="0.25">
      <c r="A337" s="2" t="s">
        <v>1957</v>
      </c>
      <c r="B337" s="2">
        <v>202280336</v>
      </c>
      <c r="C337" s="3">
        <v>44800</v>
      </c>
      <c r="D337" s="2" t="s">
        <v>38</v>
      </c>
      <c r="E337" s="2" t="s">
        <v>14</v>
      </c>
      <c r="F337" s="2" t="s">
        <v>1958</v>
      </c>
      <c r="G337" s="10">
        <f t="shared" si="67"/>
        <v>4.5318876188852913E-5</v>
      </c>
      <c r="H337" s="7">
        <v>10</v>
      </c>
      <c r="I337" s="7">
        <v>6</v>
      </c>
      <c r="J337" s="7">
        <v>4</v>
      </c>
      <c r="K337" s="7">
        <f t="shared" si="70"/>
        <v>1.6</v>
      </c>
      <c r="L337" s="12">
        <f t="shared" si="68"/>
        <v>2.4</v>
      </c>
      <c r="M337" s="8">
        <v>0.4</v>
      </c>
      <c r="N337" s="8">
        <f t="shared" si="69"/>
        <v>0.39999999999999997</v>
      </c>
      <c r="O337" s="7">
        <f t="shared" si="63"/>
        <v>2.4</v>
      </c>
      <c r="P337" s="8">
        <v>0.4</v>
      </c>
      <c r="Q337" s="8">
        <f t="shared" si="64"/>
        <v>1.5</v>
      </c>
      <c r="R337" s="8">
        <f t="shared" si="65"/>
        <v>0.6</v>
      </c>
      <c r="S337" s="9">
        <f t="shared" si="66"/>
        <v>6.3749622338272593E-5</v>
      </c>
      <c r="T337" s="2" t="s">
        <v>6151</v>
      </c>
      <c r="U337" s="2" t="s">
        <v>15</v>
      </c>
      <c r="V337" s="2" t="s">
        <v>6101</v>
      </c>
      <c r="W337" s="2" t="s">
        <v>16</v>
      </c>
      <c r="X337" s="2">
        <v>73</v>
      </c>
      <c r="Y337" s="2">
        <v>90</v>
      </c>
      <c r="Z337" s="2">
        <f t="shared" si="62"/>
        <v>17</v>
      </c>
    </row>
    <row r="338" spans="1:26" x14ac:dyDescent="0.25">
      <c r="A338" s="2" t="s">
        <v>1959</v>
      </c>
      <c r="B338" s="2">
        <v>202280337</v>
      </c>
      <c r="C338" s="3">
        <v>44800</v>
      </c>
      <c r="D338" s="2" t="s">
        <v>266</v>
      </c>
      <c r="E338" s="2" t="s">
        <v>29</v>
      </c>
      <c r="F338" s="2" t="s">
        <v>1960</v>
      </c>
      <c r="G338" s="10">
        <f t="shared" si="67"/>
        <v>7.251020190216466E-4</v>
      </c>
      <c r="H338" s="7">
        <v>160</v>
      </c>
      <c r="I338" s="7">
        <v>129.5</v>
      </c>
      <c r="J338" s="7">
        <v>30.5</v>
      </c>
      <c r="K338" s="7">
        <f t="shared" si="70"/>
        <v>12.200000000000001</v>
      </c>
      <c r="L338" s="12">
        <f t="shared" si="68"/>
        <v>18.299999999999997</v>
      </c>
      <c r="M338" s="8">
        <v>0.19062499999999999</v>
      </c>
      <c r="N338" s="8">
        <f t="shared" si="69"/>
        <v>0.1413127413127413</v>
      </c>
      <c r="O338" s="7">
        <f t="shared" si="63"/>
        <v>18.299999999999997</v>
      </c>
      <c r="P338" s="8">
        <v>0.19062499999999999</v>
      </c>
      <c r="Q338" s="8">
        <f t="shared" si="64"/>
        <v>4.2459016393442619</v>
      </c>
      <c r="R338" s="8">
        <f t="shared" si="65"/>
        <v>0.80937499999999996</v>
      </c>
      <c r="S338" s="9">
        <f t="shared" si="66"/>
        <v>4.8609087032932852E-4</v>
      </c>
      <c r="T338" s="2" t="s">
        <v>30</v>
      </c>
      <c r="U338" s="2" t="s">
        <v>31</v>
      </c>
      <c r="V338" s="2" t="s">
        <v>6101</v>
      </c>
      <c r="W338" s="2" t="s">
        <v>16</v>
      </c>
      <c r="X338" s="2">
        <v>73</v>
      </c>
      <c r="Y338" s="2">
        <v>90</v>
      </c>
      <c r="Z338" s="2">
        <f t="shared" si="62"/>
        <v>17</v>
      </c>
    </row>
    <row r="339" spans="1:26" x14ac:dyDescent="0.25">
      <c r="A339" s="2" t="s">
        <v>1961</v>
      </c>
      <c r="B339" s="2">
        <v>202280338</v>
      </c>
      <c r="C339" s="3">
        <v>44800</v>
      </c>
      <c r="D339" s="2" t="s">
        <v>17</v>
      </c>
      <c r="E339" s="2" t="s">
        <v>14</v>
      </c>
      <c r="F339" s="2" t="s">
        <v>1962</v>
      </c>
      <c r="G339" s="10">
        <f t="shared" si="67"/>
        <v>4.0786988569967625E-5</v>
      </c>
      <c r="H339" s="7">
        <v>9</v>
      </c>
      <c r="I339" s="7">
        <v>1</v>
      </c>
      <c r="J339" s="7">
        <v>8</v>
      </c>
      <c r="K339" s="7">
        <f t="shared" si="70"/>
        <v>3.2</v>
      </c>
      <c r="L339" s="12">
        <f t="shared" si="68"/>
        <v>4.8</v>
      </c>
      <c r="M339" s="8">
        <v>0.88888888888888884</v>
      </c>
      <c r="N339" s="8">
        <f t="shared" si="69"/>
        <v>4.8</v>
      </c>
      <c r="O339" s="7">
        <f t="shared" si="63"/>
        <v>4.8</v>
      </c>
      <c r="P339" s="8">
        <v>0.88888888888888884</v>
      </c>
      <c r="Q339" s="8">
        <f t="shared" si="64"/>
        <v>0.125</v>
      </c>
      <c r="R339" s="8">
        <f t="shared" si="65"/>
        <v>0.1111111111111111</v>
      </c>
      <c r="S339" s="9">
        <f t="shared" si="66"/>
        <v>1.2749924467654519E-4</v>
      </c>
      <c r="T339" s="2" t="s">
        <v>6151</v>
      </c>
      <c r="U339" s="2" t="s">
        <v>15</v>
      </c>
      <c r="V339" s="2" t="s">
        <v>6101</v>
      </c>
      <c r="W339" s="2" t="s">
        <v>16</v>
      </c>
      <c r="X339" s="2">
        <v>73</v>
      </c>
      <c r="Y339" s="2">
        <v>90</v>
      </c>
      <c r="Z339" s="2">
        <f t="shared" si="62"/>
        <v>17</v>
      </c>
    </row>
    <row r="340" spans="1:26" x14ac:dyDescent="0.25">
      <c r="A340" s="2" t="s">
        <v>1963</v>
      </c>
      <c r="B340" s="2">
        <v>202280339</v>
      </c>
      <c r="C340" s="3">
        <v>44800</v>
      </c>
      <c r="D340" s="2" t="s">
        <v>13</v>
      </c>
      <c r="E340" s="2" t="s">
        <v>14</v>
      </c>
      <c r="F340" s="2" t="s">
        <v>1964</v>
      </c>
      <c r="G340" s="10">
        <f t="shared" si="67"/>
        <v>4.5318876188852913E-5</v>
      </c>
      <c r="H340" s="7">
        <v>10</v>
      </c>
      <c r="I340" s="7">
        <v>3</v>
      </c>
      <c r="J340" s="7">
        <v>7</v>
      </c>
      <c r="K340" s="7">
        <f t="shared" si="70"/>
        <v>2.8000000000000003</v>
      </c>
      <c r="L340" s="12">
        <f t="shared" si="68"/>
        <v>4.1999999999999993</v>
      </c>
      <c r="M340" s="8">
        <v>0.7</v>
      </c>
      <c r="N340" s="8">
        <f t="shared" si="69"/>
        <v>1.3999999999999997</v>
      </c>
      <c r="O340" s="7">
        <f t="shared" si="63"/>
        <v>4.1999999999999993</v>
      </c>
      <c r="P340" s="8">
        <v>0.7</v>
      </c>
      <c r="Q340" s="8">
        <f t="shared" si="64"/>
        <v>0.42857142857142855</v>
      </c>
      <c r="R340" s="8">
        <f t="shared" si="65"/>
        <v>0.3</v>
      </c>
      <c r="S340" s="9">
        <f t="shared" si="66"/>
        <v>1.1156183909197704E-4</v>
      </c>
      <c r="T340" s="2" t="s">
        <v>6151</v>
      </c>
      <c r="U340" s="2" t="s">
        <v>15</v>
      </c>
      <c r="V340" s="2" t="s">
        <v>6101</v>
      </c>
      <c r="W340" s="2" t="s">
        <v>16</v>
      </c>
      <c r="X340" s="2">
        <v>73</v>
      </c>
      <c r="Y340" s="2">
        <v>90</v>
      </c>
      <c r="Z340" s="2">
        <f t="shared" si="62"/>
        <v>17</v>
      </c>
    </row>
    <row r="341" spans="1:26" x14ac:dyDescent="0.25">
      <c r="A341" s="2" t="s">
        <v>1965</v>
      </c>
      <c r="B341" s="2">
        <v>202280340</v>
      </c>
      <c r="C341" s="3">
        <v>44800</v>
      </c>
      <c r="D341" s="2" t="s">
        <v>17</v>
      </c>
      <c r="E341" s="2" t="s">
        <v>14</v>
      </c>
      <c r="F341" s="2" t="s">
        <v>1966</v>
      </c>
      <c r="G341" s="10">
        <f t="shared" si="67"/>
        <v>4.5318876188852913E-5</v>
      </c>
      <c r="H341" s="7">
        <v>10</v>
      </c>
      <c r="I341" s="7">
        <v>1</v>
      </c>
      <c r="J341" s="7">
        <v>9</v>
      </c>
      <c r="K341" s="7">
        <f t="shared" si="70"/>
        <v>3.6</v>
      </c>
      <c r="L341" s="12">
        <f t="shared" si="68"/>
        <v>5.4</v>
      </c>
      <c r="M341" s="8">
        <v>0.9</v>
      </c>
      <c r="N341" s="8">
        <f t="shared" si="69"/>
        <v>5.4</v>
      </c>
      <c r="O341" s="7">
        <f t="shared" si="63"/>
        <v>5.4</v>
      </c>
      <c r="P341" s="8">
        <v>0.9</v>
      </c>
      <c r="Q341" s="8">
        <f t="shared" si="64"/>
        <v>0.1111111111111111</v>
      </c>
      <c r="R341" s="8">
        <f t="shared" si="65"/>
        <v>0.1</v>
      </c>
      <c r="S341" s="9">
        <f t="shared" si="66"/>
        <v>1.4343665026111333E-4</v>
      </c>
      <c r="T341" s="2" t="s">
        <v>6151</v>
      </c>
      <c r="U341" s="2" t="s">
        <v>15</v>
      </c>
      <c r="V341" s="2" t="s">
        <v>6101</v>
      </c>
      <c r="W341" s="2" t="s">
        <v>16</v>
      </c>
      <c r="X341" s="2">
        <v>73</v>
      </c>
      <c r="Y341" s="2">
        <v>90</v>
      </c>
      <c r="Z341" s="2">
        <f t="shared" si="62"/>
        <v>17</v>
      </c>
    </row>
    <row r="342" spans="1:26" x14ac:dyDescent="0.25">
      <c r="A342" s="2" t="s">
        <v>1967</v>
      </c>
      <c r="B342" s="2">
        <v>202280341</v>
      </c>
      <c r="C342" s="3">
        <v>44800</v>
      </c>
      <c r="D342" s="2" t="s">
        <v>267</v>
      </c>
      <c r="E342" s="2" t="s">
        <v>29</v>
      </c>
      <c r="F342" s="2" t="s">
        <v>1968</v>
      </c>
      <c r="G342" s="10">
        <f t="shared" si="67"/>
        <v>4.5318876188852914E-4</v>
      </c>
      <c r="H342" s="7">
        <v>100</v>
      </c>
      <c r="I342" s="7">
        <v>74.52</v>
      </c>
      <c r="J342" s="7">
        <v>25.480000000000004</v>
      </c>
      <c r="K342" s="7">
        <f t="shared" si="70"/>
        <v>10.192000000000002</v>
      </c>
      <c r="L342" s="12">
        <f t="shared" si="68"/>
        <v>15.288000000000002</v>
      </c>
      <c r="M342" s="8">
        <v>0.25480000000000003</v>
      </c>
      <c r="N342" s="8">
        <f t="shared" si="69"/>
        <v>0.20515297906602259</v>
      </c>
      <c r="O342" s="7">
        <f t="shared" si="63"/>
        <v>15.288000000000002</v>
      </c>
      <c r="P342" s="8">
        <v>0.25480000000000003</v>
      </c>
      <c r="Q342" s="8">
        <f t="shared" si="64"/>
        <v>2.9246467817896384</v>
      </c>
      <c r="R342" s="8">
        <f t="shared" si="65"/>
        <v>0.74519999999999997</v>
      </c>
      <c r="S342" s="9">
        <f t="shared" si="66"/>
        <v>4.0608509429479646E-4</v>
      </c>
      <c r="T342" s="2" t="s">
        <v>33</v>
      </c>
      <c r="U342" s="2" t="s">
        <v>31</v>
      </c>
      <c r="V342" s="2" t="s">
        <v>6101</v>
      </c>
      <c r="W342" s="2" t="s">
        <v>16</v>
      </c>
      <c r="X342" s="2">
        <v>73</v>
      </c>
      <c r="Y342" s="2">
        <v>90</v>
      </c>
      <c r="Z342" s="2">
        <f t="shared" si="62"/>
        <v>17</v>
      </c>
    </row>
    <row r="343" spans="1:26" x14ac:dyDescent="0.25">
      <c r="A343" s="2" t="s">
        <v>1969</v>
      </c>
      <c r="B343" s="2">
        <v>202280342</v>
      </c>
      <c r="C343" s="3">
        <v>44800</v>
      </c>
      <c r="D343" s="2" t="s">
        <v>268</v>
      </c>
      <c r="E343" s="2" t="s">
        <v>24</v>
      </c>
      <c r="F343" s="2" t="s">
        <v>1970</v>
      </c>
      <c r="G343" s="10">
        <f t="shared" si="67"/>
        <v>2.2659438094426457E-4</v>
      </c>
      <c r="H343" s="7">
        <v>50</v>
      </c>
      <c r="I343" s="7">
        <v>20</v>
      </c>
      <c r="J343" s="7">
        <v>30</v>
      </c>
      <c r="K343" s="7">
        <f t="shared" si="70"/>
        <v>12</v>
      </c>
      <c r="L343" s="12">
        <f t="shared" si="68"/>
        <v>18</v>
      </c>
      <c r="M343" s="8">
        <v>0.6</v>
      </c>
      <c r="N343" s="8">
        <f t="shared" si="69"/>
        <v>0.9</v>
      </c>
      <c r="O343" s="7">
        <f t="shared" si="63"/>
        <v>18</v>
      </c>
      <c r="P343" s="8">
        <v>0.6</v>
      </c>
      <c r="Q343" s="8">
        <f t="shared" si="64"/>
        <v>0.66666666666666663</v>
      </c>
      <c r="R343" s="8">
        <f t="shared" si="65"/>
        <v>0.4</v>
      </c>
      <c r="S343" s="9">
        <f t="shared" si="66"/>
        <v>4.7812216753704445E-4</v>
      </c>
      <c r="T343" s="2" t="s">
        <v>19</v>
      </c>
      <c r="U343" s="2" t="s">
        <v>26</v>
      </c>
      <c r="V343" s="2" t="s">
        <v>6101</v>
      </c>
      <c r="W343" s="2" t="s">
        <v>16</v>
      </c>
      <c r="X343" s="2">
        <v>73</v>
      </c>
      <c r="Y343" s="2">
        <v>90</v>
      </c>
      <c r="Z343" s="2">
        <f t="shared" si="62"/>
        <v>17</v>
      </c>
    </row>
    <row r="344" spans="1:26" x14ac:dyDescent="0.25">
      <c r="A344" s="2" t="s">
        <v>1971</v>
      </c>
      <c r="B344" s="2">
        <v>202280343</v>
      </c>
      <c r="C344" s="3">
        <v>44800</v>
      </c>
      <c r="D344" s="2" t="s">
        <v>269</v>
      </c>
      <c r="E344" s="2" t="s">
        <v>24</v>
      </c>
      <c r="F344" s="2" t="s">
        <v>1972</v>
      </c>
      <c r="G344" s="10">
        <f t="shared" si="67"/>
        <v>1.0876530285324701E-3</v>
      </c>
      <c r="H344" s="7">
        <v>240</v>
      </c>
      <c r="I344" s="7">
        <v>0</v>
      </c>
      <c r="J344" s="7">
        <v>240</v>
      </c>
      <c r="K344" s="7">
        <f t="shared" si="70"/>
        <v>96</v>
      </c>
      <c r="L344" s="12">
        <f t="shared" si="68"/>
        <v>144</v>
      </c>
      <c r="M344" s="8">
        <v>1</v>
      </c>
      <c r="N344" s="8" t="e">
        <f t="shared" si="69"/>
        <v>#DIV/0!</v>
      </c>
      <c r="O344" s="7">
        <f t="shared" si="63"/>
        <v>144</v>
      </c>
      <c r="P344" s="8">
        <v>1</v>
      </c>
      <c r="Q344" s="8">
        <f t="shared" si="64"/>
        <v>0</v>
      </c>
      <c r="R344" s="8">
        <f t="shared" si="65"/>
        <v>0</v>
      </c>
      <c r="S344" s="9">
        <f t="shared" si="66"/>
        <v>3.8249773402963556E-3</v>
      </c>
      <c r="T344" s="2" t="s">
        <v>6150</v>
      </c>
      <c r="U344" s="2" t="s">
        <v>26</v>
      </c>
      <c r="V344" s="2" t="s">
        <v>6101</v>
      </c>
      <c r="W344" s="2" t="s">
        <v>37</v>
      </c>
      <c r="X344" s="2">
        <v>73</v>
      </c>
      <c r="Y344" s="2">
        <v>90</v>
      </c>
      <c r="Z344" s="2">
        <f t="shared" si="62"/>
        <v>17</v>
      </c>
    </row>
    <row r="345" spans="1:26" x14ac:dyDescent="0.25">
      <c r="A345" s="2" t="s">
        <v>1973</v>
      </c>
      <c r="B345" s="2">
        <v>202280344</v>
      </c>
      <c r="C345" s="3">
        <v>44800</v>
      </c>
      <c r="D345" s="2" t="s">
        <v>270</v>
      </c>
      <c r="E345" s="2" t="s">
        <v>24</v>
      </c>
      <c r="F345" s="2" t="s">
        <v>1974</v>
      </c>
      <c r="G345" s="10">
        <f t="shared" si="67"/>
        <v>3.8521044760524977E-4</v>
      </c>
      <c r="H345" s="7">
        <v>85</v>
      </c>
      <c r="I345" s="7">
        <v>30</v>
      </c>
      <c r="J345" s="7">
        <v>45</v>
      </c>
      <c r="K345" s="7">
        <f t="shared" si="70"/>
        <v>18</v>
      </c>
      <c r="L345" s="12">
        <f t="shared" si="68"/>
        <v>27</v>
      </c>
      <c r="M345" s="8">
        <v>0.52941176470588236</v>
      </c>
      <c r="N345" s="8">
        <f t="shared" si="69"/>
        <v>0.9</v>
      </c>
      <c r="O345" s="7">
        <f t="shared" si="63"/>
        <v>27</v>
      </c>
      <c r="P345" s="8">
        <v>0.52941176470588236</v>
      </c>
      <c r="Q345" s="8">
        <f t="shared" si="64"/>
        <v>0.66666666666666663</v>
      </c>
      <c r="R345" s="8">
        <f t="shared" si="65"/>
        <v>0.35294117647058826</v>
      </c>
      <c r="S345" s="9">
        <f t="shared" si="66"/>
        <v>7.1718325130556667E-4</v>
      </c>
      <c r="T345" s="2" t="s">
        <v>19</v>
      </c>
      <c r="U345" s="2" t="s">
        <v>26</v>
      </c>
      <c r="V345" s="2" t="s">
        <v>6101</v>
      </c>
      <c r="W345" s="2" t="s">
        <v>37</v>
      </c>
      <c r="X345" s="2">
        <v>73</v>
      </c>
      <c r="Y345" s="2">
        <v>90</v>
      </c>
      <c r="Z345" s="2">
        <f t="shared" si="62"/>
        <v>17</v>
      </c>
    </row>
    <row r="346" spans="1:26" x14ac:dyDescent="0.25">
      <c r="A346" s="2" t="s">
        <v>1975</v>
      </c>
      <c r="B346" s="2">
        <v>202280345</v>
      </c>
      <c r="C346" s="3">
        <v>44800</v>
      </c>
      <c r="D346" s="2" t="s">
        <v>271</v>
      </c>
      <c r="E346" s="2" t="s">
        <v>24</v>
      </c>
      <c r="F346" s="2" t="s">
        <v>1976</v>
      </c>
      <c r="G346" s="10">
        <f t="shared" si="67"/>
        <v>3.625510095108233E-4</v>
      </c>
      <c r="H346" s="7">
        <v>80</v>
      </c>
      <c r="I346" s="7">
        <v>30</v>
      </c>
      <c r="J346" s="7">
        <v>50</v>
      </c>
      <c r="K346" s="7">
        <f t="shared" si="70"/>
        <v>20</v>
      </c>
      <c r="L346" s="12">
        <f t="shared" si="68"/>
        <v>30</v>
      </c>
      <c r="M346" s="8">
        <v>0.625</v>
      </c>
      <c r="N346" s="8">
        <f t="shared" si="69"/>
        <v>1</v>
      </c>
      <c r="O346" s="7">
        <f t="shared" si="63"/>
        <v>30</v>
      </c>
      <c r="P346" s="8">
        <v>0.625</v>
      </c>
      <c r="Q346" s="8">
        <f t="shared" si="64"/>
        <v>0.6</v>
      </c>
      <c r="R346" s="8">
        <f t="shared" si="65"/>
        <v>0.375</v>
      </c>
      <c r="S346" s="9">
        <f t="shared" si="66"/>
        <v>7.9687027922840741E-4</v>
      </c>
      <c r="T346" s="2" t="s">
        <v>25</v>
      </c>
      <c r="U346" s="2" t="s">
        <v>26</v>
      </c>
      <c r="V346" s="2" t="s">
        <v>6101</v>
      </c>
      <c r="W346" s="2" t="s">
        <v>16</v>
      </c>
      <c r="X346" s="2">
        <v>73</v>
      </c>
      <c r="Y346" s="2">
        <v>90</v>
      </c>
      <c r="Z346" s="2">
        <f t="shared" si="62"/>
        <v>17</v>
      </c>
    </row>
    <row r="347" spans="1:26" x14ac:dyDescent="0.25">
      <c r="A347" s="2" t="s">
        <v>1977</v>
      </c>
      <c r="B347" s="2">
        <v>202280346</v>
      </c>
      <c r="C347" s="3">
        <v>44800</v>
      </c>
      <c r="D347" s="2" t="s">
        <v>30</v>
      </c>
      <c r="E347" s="2" t="s">
        <v>29</v>
      </c>
      <c r="F347" s="2" t="s">
        <v>1978</v>
      </c>
      <c r="G347" s="10">
        <f t="shared" si="67"/>
        <v>1.4955229142321461E-4</v>
      </c>
      <c r="H347" s="7">
        <v>33</v>
      </c>
      <c r="I347" s="7">
        <v>17.12</v>
      </c>
      <c r="J347" s="7">
        <v>15.879999999999999</v>
      </c>
      <c r="K347" s="7">
        <f t="shared" si="70"/>
        <v>6.3520000000000003</v>
      </c>
      <c r="L347" s="12">
        <f t="shared" si="68"/>
        <v>9.5279999999999987</v>
      </c>
      <c r="M347" s="8">
        <v>0.4812121212121212</v>
      </c>
      <c r="N347" s="8">
        <f t="shared" si="69"/>
        <v>0.55654205607476626</v>
      </c>
      <c r="O347" s="7">
        <f t="shared" si="63"/>
        <v>9.5279999999999987</v>
      </c>
      <c r="P347" s="8">
        <v>0.4812121212121212</v>
      </c>
      <c r="Q347" s="8">
        <f t="shared" si="64"/>
        <v>1.0780856423173806</v>
      </c>
      <c r="R347" s="8">
        <f t="shared" si="65"/>
        <v>0.5187878787878788</v>
      </c>
      <c r="S347" s="9">
        <f t="shared" si="66"/>
        <v>2.5308600068294217E-4</v>
      </c>
      <c r="T347" s="2" t="s">
        <v>30</v>
      </c>
      <c r="U347" s="2" t="s">
        <v>31</v>
      </c>
      <c r="V347" s="2" t="s">
        <v>6101</v>
      </c>
      <c r="W347" s="2" t="s">
        <v>16</v>
      </c>
      <c r="X347" s="2">
        <v>73</v>
      </c>
      <c r="Y347" s="2">
        <v>90</v>
      </c>
      <c r="Z347" s="2">
        <f t="shared" si="62"/>
        <v>17</v>
      </c>
    </row>
    <row r="348" spans="1:26" x14ac:dyDescent="0.25">
      <c r="A348" s="2" t="s">
        <v>1979</v>
      </c>
      <c r="B348" s="2">
        <v>202280347</v>
      </c>
      <c r="C348" s="3">
        <v>44800</v>
      </c>
      <c r="D348" s="2" t="s">
        <v>17</v>
      </c>
      <c r="E348" s="2" t="s">
        <v>14</v>
      </c>
      <c r="F348" s="2" t="s">
        <v>1980</v>
      </c>
      <c r="G348" s="10">
        <f t="shared" si="67"/>
        <v>9.0637752377705825E-5</v>
      </c>
      <c r="H348" s="7">
        <v>20</v>
      </c>
      <c r="I348" s="7">
        <v>2</v>
      </c>
      <c r="J348" s="7">
        <v>18</v>
      </c>
      <c r="K348" s="7">
        <f t="shared" si="70"/>
        <v>7.2</v>
      </c>
      <c r="L348" s="12">
        <f t="shared" si="68"/>
        <v>10.8</v>
      </c>
      <c r="M348" s="8">
        <v>0.9</v>
      </c>
      <c r="N348" s="8">
        <f t="shared" si="69"/>
        <v>5.4</v>
      </c>
      <c r="O348" s="7">
        <f t="shared" si="63"/>
        <v>10.8</v>
      </c>
      <c r="P348" s="8">
        <v>0.9</v>
      </c>
      <c r="Q348" s="8">
        <f t="shared" si="64"/>
        <v>0.1111111111111111</v>
      </c>
      <c r="R348" s="8">
        <f t="shared" si="65"/>
        <v>0.1</v>
      </c>
      <c r="S348" s="9">
        <f t="shared" si="66"/>
        <v>2.8687330052222667E-4</v>
      </c>
      <c r="T348" s="2" t="s">
        <v>6151</v>
      </c>
      <c r="U348" s="2" t="s">
        <v>15</v>
      </c>
      <c r="V348" s="2" t="s">
        <v>6101</v>
      </c>
      <c r="W348" s="2" t="s">
        <v>16</v>
      </c>
      <c r="X348" s="2">
        <v>73</v>
      </c>
      <c r="Y348" s="2">
        <v>90</v>
      </c>
      <c r="Z348" s="2">
        <f t="shared" si="62"/>
        <v>17</v>
      </c>
    </row>
    <row r="349" spans="1:26" x14ac:dyDescent="0.25">
      <c r="A349" s="2" t="s">
        <v>1981</v>
      </c>
      <c r="B349" s="2">
        <v>202280348</v>
      </c>
      <c r="C349" s="3">
        <v>44800</v>
      </c>
      <c r="D349" s="2" t="s">
        <v>17</v>
      </c>
      <c r="E349" s="2" t="s">
        <v>14</v>
      </c>
      <c r="F349" s="2" t="s">
        <v>1982</v>
      </c>
      <c r="G349" s="10">
        <f t="shared" si="67"/>
        <v>4.5318876188852913E-5</v>
      </c>
      <c r="H349" s="7">
        <v>10</v>
      </c>
      <c r="I349" s="7">
        <v>1</v>
      </c>
      <c r="J349" s="7">
        <v>9</v>
      </c>
      <c r="K349" s="7">
        <f t="shared" si="70"/>
        <v>3.6</v>
      </c>
      <c r="L349" s="12">
        <f t="shared" si="68"/>
        <v>5.4</v>
      </c>
      <c r="M349" s="8">
        <v>0.9</v>
      </c>
      <c r="N349" s="8">
        <f t="shared" si="69"/>
        <v>5.4</v>
      </c>
      <c r="O349" s="7">
        <f t="shared" si="63"/>
        <v>5.4</v>
      </c>
      <c r="P349" s="8">
        <v>0.9</v>
      </c>
      <c r="Q349" s="8">
        <f t="shared" si="64"/>
        <v>0.1111111111111111</v>
      </c>
      <c r="R349" s="8">
        <f t="shared" si="65"/>
        <v>0.1</v>
      </c>
      <c r="S349" s="9">
        <f t="shared" si="66"/>
        <v>1.4343665026111333E-4</v>
      </c>
      <c r="T349" s="2" t="s">
        <v>6151</v>
      </c>
      <c r="U349" s="2" t="s">
        <v>15</v>
      </c>
      <c r="V349" s="2" t="s">
        <v>6101</v>
      </c>
      <c r="W349" s="2" t="s">
        <v>16</v>
      </c>
      <c r="X349" s="2">
        <v>73</v>
      </c>
      <c r="Y349" s="2">
        <v>90</v>
      </c>
      <c r="Z349" s="2">
        <f t="shared" si="62"/>
        <v>17</v>
      </c>
    </row>
    <row r="350" spans="1:26" x14ac:dyDescent="0.25">
      <c r="A350" s="2" t="s">
        <v>1983</v>
      </c>
      <c r="B350" s="2">
        <v>202280349</v>
      </c>
      <c r="C350" s="3">
        <v>44800</v>
      </c>
      <c r="D350" s="2" t="s">
        <v>13</v>
      </c>
      <c r="E350" s="2" t="s">
        <v>14</v>
      </c>
      <c r="F350" s="2" t="s">
        <v>1984</v>
      </c>
      <c r="G350" s="10">
        <f t="shared" si="67"/>
        <v>4.0786988569967625E-5</v>
      </c>
      <c r="H350" s="7">
        <v>9</v>
      </c>
      <c r="I350" s="7">
        <v>1</v>
      </c>
      <c r="J350" s="7">
        <v>8</v>
      </c>
      <c r="K350" s="7">
        <f t="shared" si="70"/>
        <v>3.2</v>
      </c>
      <c r="L350" s="12">
        <f t="shared" si="68"/>
        <v>4.8</v>
      </c>
      <c r="M350" s="8">
        <v>0.88888888888888884</v>
      </c>
      <c r="N350" s="8">
        <f t="shared" si="69"/>
        <v>4.8</v>
      </c>
      <c r="O350" s="7">
        <f t="shared" si="63"/>
        <v>4.8</v>
      </c>
      <c r="P350" s="8">
        <v>0.88888888888888884</v>
      </c>
      <c r="Q350" s="8">
        <f t="shared" si="64"/>
        <v>0.125</v>
      </c>
      <c r="R350" s="8">
        <f t="shared" si="65"/>
        <v>0.1111111111111111</v>
      </c>
      <c r="S350" s="9">
        <f t="shared" si="66"/>
        <v>1.2749924467654519E-4</v>
      </c>
      <c r="T350" s="2" t="s">
        <v>6151</v>
      </c>
      <c r="U350" s="2" t="s">
        <v>15</v>
      </c>
      <c r="V350" s="2" t="s">
        <v>6101</v>
      </c>
      <c r="W350" s="2" t="s">
        <v>16</v>
      </c>
      <c r="X350" s="2">
        <v>73</v>
      </c>
      <c r="Y350" s="2">
        <v>90</v>
      </c>
      <c r="Z350" s="2">
        <f t="shared" si="62"/>
        <v>17</v>
      </c>
    </row>
    <row r="351" spans="1:26" x14ac:dyDescent="0.25">
      <c r="A351" s="2" t="s">
        <v>1985</v>
      </c>
      <c r="B351" s="2">
        <v>202280350</v>
      </c>
      <c r="C351" s="3">
        <v>44800</v>
      </c>
      <c r="D351" s="2" t="s">
        <v>272</v>
      </c>
      <c r="E351" s="2" t="s">
        <v>29</v>
      </c>
      <c r="F351" s="2" t="s">
        <v>1986</v>
      </c>
      <c r="G351" s="10">
        <f t="shared" si="67"/>
        <v>3.5801912189193801E-4</v>
      </c>
      <c r="H351" s="7">
        <v>79</v>
      </c>
      <c r="I351" s="7">
        <v>66.600000000000009</v>
      </c>
      <c r="J351" s="7">
        <v>12.399999999999991</v>
      </c>
      <c r="K351" s="7">
        <f t="shared" si="70"/>
        <v>4.9599999999999973</v>
      </c>
      <c r="L351" s="12">
        <f t="shared" si="68"/>
        <v>7.4399999999999942</v>
      </c>
      <c r="M351" s="8">
        <v>0.15696202531645559</v>
      </c>
      <c r="N351" s="8">
        <f t="shared" si="69"/>
        <v>0.11171171171171161</v>
      </c>
      <c r="O351" s="7">
        <f t="shared" si="63"/>
        <v>7.4399999999999942</v>
      </c>
      <c r="P351" s="8">
        <v>0.15696202531645559</v>
      </c>
      <c r="Q351" s="8">
        <f t="shared" si="64"/>
        <v>5.3709677419354884</v>
      </c>
      <c r="R351" s="8">
        <f t="shared" si="65"/>
        <v>0.84303797468354447</v>
      </c>
      <c r="S351" s="9">
        <f t="shared" si="66"/>
        <v>1.9762382924864489E-4</v>
      </c>
      <c r="T351" s="2" t="s">
        <v>30</v>
      </c>
      <c r="U351" s="2" t="s">
        <v>31</v>
      </c>
      <c r="V351" s="2" t="s">
        <v>6101</v>
      </c>
      <c r="W351" s="2" t="s">
        <v>16</v>
      </c>
      <c r="X351" s="2">
        <v>73</v>
      </c>
      <c r="Y351" s="2">
        <v>90</v>
      </c>
      <c r="Z351" s="2">
        <f t="shared" si="62"/>
        <v>17</v>
      </c>
    </row>
    <row r="352" spans="1:26" x14ac:dyDescent="0.25">
      <c r="A352" s="2" t="s">
        <v>1987</v>
      </c>
      <c r="B352" s="2">
        <v>202280351</v>
      </c>
      <c r="C352" s="3">
        <v>44800</v>
      </c>
      <c r="D352" s="2" t="s">
        <v>273</v>
      </c>
      <c r="E352" s="2" t="s">
        <v>43</v>
      </c>
      <c r="F352" s="2" t="s">
        <v>1988</v>
      </c>
      <c r="G352" s="10">
        <f t="shared" si="67"/>
        <v>1.586160666609852E-3</v>
      </c>
      <c r="H352" s="7">
        <v>350</v>
      </c>
      <c r="I352" s="7">
        <v>199</v>
      </c>
      <c r="J352" s="7">
        <v>151</v>
      </c>
      <c r="K352" s="7">
        <f t="shared" si="70"/>
        <v>60.400000000000006</v>
      </c>
      <c r="L352" s="12">
        <f t="shared" si="68"/>
        <v>90.6</v>
      </c>
      <c r="M352" s="8">
        <v>0.43142857142857144</v>
      </c>
      <c r="N352" s="8">
        <f t="shared" si="69"/>
        <v>0.45527638190954772</v>
      </c>
      <c r="O352" s="7">
        <f t="shared" si="63"/>
        <v>90.6</v>
      </c>
      <c r="P352" s="8">
        <v>0.43142857142857144</v>
      </c>
      <c r="Q352" s="8">
        <f t="shared" si="64"/>
        <v>1.3178807947019868</v>
      </c>
      <c r="R352" s="8">
        <f t="shared" si="65"/>
        <v>0.56857142857142862</v>
      </c>
      <c r="S352" s="9">
        <f t="shared" si="66"/>
        <v>2.4065482432697903E-3</v>
      </c>
      <c r="T352" s="2" t="s">
        <v>53</v>
      </c>
      <c r="U352" s="2" t="s">
        <v>44</v>
      </c>
      <c r="V352" s="2" t="s">
        <v>6101</v>
      </c>
      <c r="W352" s="2" t="s">
        <v>16</v>
      </c>
      <c r="X352" s="2">
        <v>73</v>
      </c>
      <c r="Y352" s="2">
        <v>90</v>
      </c>
      <c r="Z352" s="2">
        <f t="shared" si="62"/>
        <v>17</v>
      </c>
    </row>
    <row r="353" spans="1:26" x14ac:dyDescent="0.25">
      <c r="A353" s="2" t="s">
        <v>1989</v>
      </c>
      <c r="B353" s="2">
        <v>202280352</v>
      </c>
      <c r="C353" s="3">
        <v>44801</v>
      </c>
      <c r="D353" s="2" t="s">
        <v>274</v>
      </c>
      <c r="E353" s="2" t="s">
        <v>24</v>
      </c>
      <c r="F353" s="2" t="s">
        <v>1990</v>
      </c>
      <c r="G353" s="10">
        <f t="shared" si="67"/>
        <v>1.3595662856655876E-4</v>
      </c>
      <c r="H353" s="7">
        <v>30</v>
      </c>
      <c r="I353" s="7">
        <v>15</v>
      </c>
      <c r="J353" s="7">
        <v>15</v>
      </c>
      <c r="K353" s="7">
        <f t="shared" si="70"/>
        <v>6</v>
      </c>
      <c r="L353" s="12">
        <f t="shared" si="68"/>
        <v>9</v>
      </c>
      <c r="M353" s="8">
        <v>0.5</v>
      </c>
      <c r="N353" s="8">
        <f t="shared" si="69"/>
        <v>0.6</v>
      </c>
      <c r="O353" s="7">
        <f t="shared" si="63"/>
        <v>9</v>
      </c>
      <c r="P353" s="8">
        <v>0.5</v>
      </c>
      <c r="Q353" s="8">
        <f t="shared" si="64"/>
        <v>1</v>
      </c>
      <c r="R353" s="8">
        <f t="shared" si="65"/>
        <v>0.5</v>
      </c>
      <c r="S353" s="9">
        <f t="shared" si="66"/>
        <v>2.3906108376852222E-4</v>
      </c>
      <c r="T353" s="2" t="s">
        <v>19</v>
      </c>
      <c r="U353" s="2" t="s">
        <v>26</v>
      </c>
      <c r="V353" s="2" t="s">
        <v>6101</v>
      </c>
      <c r="W353" s="2" t="s">
        <v>16</v>
      </c>
      <c r="X353" s="2">
        <v>73</v>
      </c>
      <c r="Y353" s="2">
        <v>81</v>
      </c>
      <c r="Z353" s="2">
        <f t="shared" si="62"/>
        <v>8</v>
      </c>
    </row>
    <row r="354" spans="1:26" x14ac:dyDescent="0.25">
      <c r="A354" s="2" t="s">
        <v>1991</v>
      </c>
      <c r="B354" s="2">
        <v>202280353</v>
      </c>
      <c r="C354" s="3">
        <v>44801</v>
      </c>
      <c r="D354" s="2" t="s">
        <v>275</v>
      </c>
      <c r="E354" s="2" t="s">
        <v>24</v>
      </c>
      <c r="F354" s="2" t="s">
        <v>1992</v>
      </c>
      <c r="G354" s="10">
        <f t="shared" si="67"/>
        <v>1.3595662856655876E-4</v>
      </c>
      <c r="H354" s="7">
        <v>30</v>
      </c>
      <c r="I354" s="7">
        <v>0</v>
      </c>
      <c r="J354" s="7">
        <v>30</v>
      </c>
      <c r="K354" s="7">
        <f t="shared" si="70"/>
        <v>12</v>
      </c>
      <c r="L354" s="12">
        <f t="shared" si="68"/>
        <v>18</v>
      </c>
      <c r="M354" s="8">
        <v>1</v>
      </c>
      <c r="N354" s="8" t="e">
        <f t="shared" si="69"/>
        <v>#DIV/0!</v>
      </c>
      <c r="O354" s="7">
        <f t="shared" si="63"/>
        <v>18</v>
      </c>
      <c r="P354" s="8">
        <v>1</v>
      </c>
      <c r="Q354" s="8">
        <f t="shared" si="64"/>
        <v>0</v>
      </c>
      <c r="R354" s="8">
        <f t="shared" si="65"/>
        <v>0</v>
      </c>
      <c r="S354" s="9">
        <f t="shared" si="66"/>
        <v>4.7812216753704445E-4</v>
      </c>
      <c r="T354" s="2" t="s">
        <v>53</v>
      </c>
      <c r="U354" s="2" t="s">
        <v>26</v>
      </c>
      <c r="V354" s="2" t="s">
        <v>6101</v>
      </c>
      <c r="W354" s="2" t="s">
        <v>37</v>
      </c>
      <c r="X354" s="2">
        <v>73</v>
      </c>
      <c r="Y354" s="2">
        <v>81</v>
      </c>
      <c r="Z354" s="2">
        <f t="shared" si="62"/>
        <v>8</v>
      </c>
    </row>
    <row r="355" spans="1:26" x14ac:dyDescent="0.25">
      <c r="A355" s="2" t="s">
        <v>1993</v>
      </c>
      <c r="B355" s="2">
        <v>202280354</v>
      </c>
      <c r="C355" s="3">
        <v>44801</v>
      </c>
      <c r="D355" s="2" t="s">
        <v>276</v>
      </c>
      <c r="E355" s="2" t="s">
        <v>24</v>
      </c>
      <c r="F355" s="2" t="s">
        <v>1994</v>
      </c>
      <c r="G355" s="10">
        <f t="shared" si="67"/>
        <v>1.8127550475541165E-4</v>
      </c>
      <c r="H355" s="7">
        <v>40</v>
      </c>
      <c r="I355" s="7">
        <v>20</v>
      </c>
      <c r="J355" s="7">
        <v>20</v>
      </c>
      <c r="K355" s="7">
        <f t="shared" si="70"/>
        <v>8</v>
      </c>
      <c r="L355" s="12">
        <f t="shared" si="68"/>
        <v>12</v>
      </c>
      <c r="M355" s="8">
        <v>0.5</v>
      </c>
      <c r="N355" s="8">
        <f t="shared" si="69"/>
        <v>0.6</v>
      </c>
      <c r="O355" s="7">
        <f t="shared" si="63"/>
        <v>12</v>
      </c>
      <c r="P355" s="8">
        <v>0.5</v>
      </c>
      <c r="Q355" s="8">
        <f t="shared" si="64"/>
        <v>1</v>
      </c>
      <c r="R355" s="8">
        <f t="shared" si="65"/>
        <v>0.5</v>
      </c>
      <c r="S355" s="9">
        <f t="shared" si="66"/>
        <v>3.1874811169136296E-4</v>
      </c>
      <c r="T355" s="2" t="s">
        <v>19</v>
      </c>
      <c r="U355" s="2" t="s">
        <v>26</v>
      </c>
      <c r="V355" s="2" t="s">
        <v>6101</v>
      </c>
      <c r="W355" s="2" t="s">
        <v>16</v>
      </c>
      <c r="X355" s="2">
        <v>73</v>
      </c>
      <c r="Y355" s="2">
        <v>81</v>
      </c>
      <c r="Z355" s="2">
        <f t="shared" si="62"/>
        <v>8</v>
      </c>
    </row>
    <row r="356" spans="1:26" x14ac:dyDescent="0.25">
      <c r="A356" s="2" t="s">
        <v>1995</v>
      </c>
      <c r="B356" s="2">
        <v>202280355</v>
      </c>
      <c r="C356" s="3">
        <v>44801</v>
      </c>
      <c r="D356" s="2" t="s">
        <v>277</v>
      </c>
      <c r="E356" s="2" t="s">
        <v>29</v>
      </c>
      <c r="F356" s="2" t="s">
        <v>1996</v>
      </c>
      <c r="G356" s="10">
        <f t="shared" si="67"/>
        <v>4.5318876188852914E-4</v>
      </c>
      <c r="H356" s="7">
        <v>100</v>
      </c>
      <c r="I356" s="7">
        <v>74.52</v>
      </c>
      <c r="J356" s="7">
        <v>25.480000000000004</v>
      </c>
      <c r="K356" s="7">
        <f t="shared" si="70"/>
        <v>10.192000000000002</v>
      </c>
      <c r="L356" s="12">
        <f t="shared" si="68"/>
        <v>15.288000000000002</v>
      </c>
      <c r="M356" s="8">
        <v>0.25480000000000003</v>
      </c>
      <c r="N356" s="8">
        <f t="shared" si="69"/>
        <v>0.20515297906602259</v>
      </c>
      <c r="O356" s="7">
        <f t="shared" si="63"/>
        <v>15.288000000000002</v>
      </c>
      <c r="P356" s="8">
        <v>0.25480000000000003</v>
      </c>
      <c r="Q356" s="8">
        <f t="shared" si="64"/>
        <v>2.9246467817896384</v>
      </c>
      <c r="R356" s="8">
        <f t="shared" si="65"/>
        <v>0.74519999999999997</v>
      </c>
      <c r="S356" s="9">
        <f t="shared" si="66"/>
        <v>4.0608509429479646E-4</v>
      </c>
      <c r="T356" s="2" t="s">
        <v>33</v>
      </c>
      <c r="U356" s="2" t="s">
        <v>31</v>
      </c>
      <c r="V356" s="2" t="s">
        <v>6101</v>
      </c>
      <c r="W356" s="2" t="s">
        <v>16</v>
      </c>
      <c r="X356" s="2">
        <v>73</v>
      </c>
      <c r="Y356" s="2">
        <v>81</v>
      </c>
      <c r="Z356" s="2">
        <f t="shared" si="62"/>
        <v>8</v>
      </c>
    </row>
    <row r="357" spans="1:26" x14ac:dyDescent="0.25">
      <c r="A357" s="2" t="s">
        <v>1997</v>
      </c>
      <c r="B357" s="2">
        <v>202280356</v>
      </c>
      <c r="C357" s="3">
        <v>44801</v>
      </c>
      <c r="D357" s="2" t="s">
        <v>277</v>
      </c>
      <c r="E357" s="2" t="s">
        <v>29</v>
      </c>
      <c r="F357" s="2" t="s">
        <v>1998</v>
      </c>
      <c r="G357" s="10">
        <f t="shared" si="67"/>
        <v>4.5318876188852914E-4</v>
      </c>
      <c r="H357" s="7">
        <v>100</v>
      </c>
      <c r="I357" s="7">
        <v>74.52</v>
      </c>
      <c r="J357" s="7">
        <v>25.480000000000004</v>
      </c>
      <c r="K357" s="7">
        <f t="shared" si="70"/>
        <v>10.192000000000002</v>
      </c>
      <c r="L357" s="12">
        <f t="shared" si="68"/>
        <v>15.288000000000002</v>
      </c>
      <c r="M357" s="8">
        <v>0.25480000000000003</v>
      </c>
      <c r="N357" s="8">
        <f t="shared" si="69"/>
        <v>0.20515297906602259</v>
      </c>
      <c r="O357" s="7">
        <f t="shared" si="63"/>
        <v>15.288000000000002</v>
      </c>
      <c r="P357" s="8">
        <v>0.25480000000000003</v>
      </c>
      <c r="Q357" s="8">
        <f t="shared" si="64"/>
        <v>2.9246467817896384</v>
      </c>
      <c r="R357" s="8">
        <f t="shared" si="65"/>
        <v>0.74519999999999997</v>
      </c>
      <c r="S357" s="9">
        <f t="shared" si="66"/>
        <v>4.0608509429479646E-4</v>
      </c>
      <c r="T357" s="2" t="s">
        <v>33</v>
      </c>
      <c r="U357" s="2" t="s">
        <v>31</v>
      </c>
      <c r="V357" s="2" t="s">
        <v>6101</v>
      </c>
      <c r="W357" s="2" t="s">
        <v>16</v>
      </c>
      <c r="X357" s="2">
        <v>73</v>
      </c>
      <c r="Y357" s="2">
        <v>81</v>
      </c>
      <c r="Z357" s="2">
        <f t="shared" si="62"/>
        <v>8</v>
      </c>
    </row>
    <row r="358" spans="1:26" x14ac:dyDescent="0.25">
      <c r="A358" s="2" t="s">
        <v>1999</v>
      </c>
      <c r="B358" s="2">
        <v>202280357</v>
      </c>
      <c r="C358" s="3">
        <v>44801</v>
      </c>
      <c r="D358" s="2" t="s">
        <v>277</v>
      </c>
      <c r="E358" s="2" t="s">
        <v>29</v>
      </c>
      <c r="F358" s="2" t="s">
        <v>2000</v>
      </c>
      <c r="G358" s="10">
        <f t="shared" si="67"/>
        <v>4.5318876188852914E-4</v>
      </c>
      <c r="H358" s="7">
        <v>100</v>
      </c>
      <c r="I358" s="7">
        <v>74.52</v>
      </c>
      <c r="J358" s="7">
        <v>25.480000000000004</v>
      </c>
      <c r="K358" s="7">
        <f t="shared" si="70"/>
        <v>10.192000000000002</v>
      </c>
      <c r="L358" s="12">
        <f t="shared" si="68"/>
        <v>15.288000000000002</v>
      </c>
      <c r="M358" s="8">
        <v>0.25480000000000003</v>
      </c>
      <c r="N358" s="8">
        <f t="shared" si="69"/>
        <v>0.20515297906602259</v>
      </c>
      <c r="O358" s="7">
        <f t="shared" si="63"/>
        <v>15.288000000000002</v>
      </c>
      <c r="P358" s="8">
        <v>0.25480000000000003</v>
      </c>
      <c r="Q358" s="8">
        <f t="shared" si="64"/>
        <v>2.9246467817896384</v>
      </c>
      <c r="R358" s="8">
        <f t="shared" si="65"/>
        <v>0.74519999999999997</v>
      </c>
      <c r="S358" s="9">
        <f t="shared" si="66"/>
        <v>4.0608509429479646E-4</v>
      </c>
      <c r="T358" s="2" t="s">
        <v>33</v>
      </c>
      <c r="U358" s="2" t="s">
        <v>31</v>
      </c>
      <c r="V358" s="2" t="s">
        <v>6101</v>
      </c>
      <c r="W358" s="2" t="s">
        <v>16</v>
      </c>
      <c r="X358" s="2">
        <v>73</v>
      </c>
      <c r="Y358" s="2">
        <v>81</v>
      </c>
      <c r="Z358" s="2">
        <f t="shared" si="62"/>
        <v>8</v>
      </c>
    </row>
    <row r="359" spans="1:26" x14ac:dyDescent="0.25">
      <c r="A359" s="2" t="s">
        <v>2001</v>
      </c>
      <c r="B359" s="2">
        <v>202280358</v>
      </c>
      <c r="C359" s="3">
        <v>44801</v>
      </c>
      <c r="D359" s="2" t="s">
        <v>277</v>
      </c>
      <c r="E359" s="2" t="s">
        <v>29</v>
      </c>
      <c r="F359" s="2" t="s">
        <v>2002</v>
      </c>
      <c r="G359" s="10">
        <f t="shared" si="67"/>
        <v>4.5318876188852914E-4</v>
      </c>
      <c r="H359" s="7">
        <v>100</v>
      </c>
      <c r="I359" s="7">
        <v>74.52</v>
      </c>
      <c r="J359" s="7">
        <v>25.480000000000004</v>
      </c>
      <c r="K359" s="7">
        <f t="shared" si="70"/>
        <v>10.192000000000002</v>
      </c>
      <c r="L359" s="12">
        <f t="shared" si="68"/>
        <v>15.288000000000002</v>
      </c>
      <c r="M359" s="8">
        <v>0.25480000000000003</v>
      </c>
      <c r="N359" s="8">
        <f t="shared" si="69"/>
        <v>0.20515297906602259</v>
      </c>
      <c r="O359" s="7">
        <f t="shared" si="63"/>
        <v>15.288000000000002</v>
      </c>
      <c r="P359" s="8">
        <v>0.25480000000000003</v>
      </c>
      <c r="Q359" s="8">
        <f t="shared" si="64"/>
        <v>2.9246467817896384</v>
      </c>
      <c r="R359" s="8">
        <f t="shared" si="65"/>
        <v>0.74519999999999997</v>
      </c>
      <c r="S359" s="9">
        <f t="shared" si="66"/>
        <v>4.0608509429479646E-4</v>
      </c>
      <c r="T359" s="2" t="s">
        <v>33</v>
      </c>
      <c r="U359" s="2" t="s">
        <v>31</v>
      </c>
      <c r="V359" s="2" t="s">
        <v>6101</v>
      </c>
      <c r="W359" s="2" t="s">
        <v>16</v>
      </c>
      <c r="X359" s="2">
        <v>73</v>
      </c>
      <c r="Y359" s="2">
        <v>81</v>
      </c>
      <c r="Z359" s="2">
        <f t="shared" si="62"/>
        <v>8</v>
      </c>
    </row>
    <row r="360" spans="1:26" x14ac:dyDescent="0.25">
      <c r="A360" s="2" t="s">
        <v>2003</v>
      </c>
      <c r="B360" s="2">
        <v>202280359</v>
      </c>
      <c r="C360" s="3">
        <v>44801</v>
      </c>
      <c r="D360" s="2" t="s">
        <v>277</v>
      </c>
      <c r="E360" s="2" t="s">
        <v>29</v>
      </c>
      <c r="F360" s="2" t="s">
        <v>2004</v>
      </c>
      <c r="G360" s="10">
        <f t="shared" si="67"/>
        <v>4.5318876188852914E-4</v>
      </c>
      <c r="H360" s="7">
        <v>100</v>
      </c>
      <c r="I360" s="7">
        <v>74.52</v>
      </c>
      <c r="J360" s="7">
        <v>25.480000000000004</v>
      </c>
      <c r="K360" s="7">
        <f t="shared" si="70"/>
        <v>10.192000000000002</v>
      </c>
      <c r="L360" s="12">
        <f t="shared" si="68"/>
        <v>15.288000000000002</v>
      </c>
      <c r="M360" s="8">
        <v>0.25480000000000003</v>
      </c>
      <c r="N360" s="8">
        <f t="shared" si="69"/>
        <v>0.20515297906602259</v>
      </c>
      <c r="O360" s="7">
        <f t="shared" si="63"/>
        <v>15.288000000000002</v>
      </c>
      <c r="P360" s="8">
        <v>0.25480000000000003</v>
      </c>
      <c r="Q360" s="8">
        <f t="shared" si="64"/>
        <v>2.9246467817896384</v>
      </c>
      <c r="R360" s="8">
        <f t="shared" si="65"/>
        <v>0.74519999999999997</v>
      </c>
      <c r="S360" s="9">
        <f t="shared" si="66"/>
        <v>4.0608509429479646E-4</v>
      </c>
      <c r="T360" s="2" t="s">
        <v>33</v>
      </c>
      <c r="U360" s="2" t="s">
        <v>31</v>
      </c>
      <c r="V360" s="2" t="s">
        <v>6101</v>
      </c>
      <c r="W360" s="2" t="s">
        <v>16</v>
      </c>
      <c r="X360" s="2">
        <v>73</v>
      </c>
      <c r="Y360" s="2">
        <v>81</v>
      </c>
      <c r="Z360" s="2">
        <f t="shared" si="62"/>
        <v>8</v>
      </c>
    </row>
    <row r="361" spans="1:26" x14ac:dyDescent="0.25">
      <c r="A361" s="2" t="s">
        <v>2005</v>
      </c>
      <c r="B361" s="2">
        <v>202280360</v>
      </c>
      <c r="C361" s="3">
        <v>44801</v>
      </c>
      <c r="D361" s="2" t="s">
        <v>277</v>
      </c>
      <c r="E361" s="2" t="s">
        <v>29</v>
      </c>
      <c r="F361" s="2" t="s">
        <v>2006</v>
      </c>
      <c r="G361" s="10">
        <f t="shared" si="67"/>
        <v>9.516963999659112E-5</v>
      </c>
      <c r="H361" s="7">
        <v>21</v>
      </c>
      <c r="I361" s="7">
        <v>10.120000000000001</v>
      </c>
      <c r="J361" s="7">
        <v>10.879999999999999</v>
      </c>
      <c r="K361" s="7">
        <f t="shared" si="70"/>
        <v>4.3519999999999994</v>
      </c>
      <c r="L361" s="12">
        <f t="shared" si="68"/>
        <v>6.5279999999999996</v>
      </c>
      <c r="M361" s="8">
        <v>0.51809523809523805</v>
      </c>
      <c r="N361" s="8">
        <f t="shared" si="69"/>
        <v>0.64505928853754935</v>
      </c>
      <c r="O361" s="7">
        <f t="shared" si="63"/>
        <v>6.5279999999999996</v>
      </c>
      <c r="P361" s="8">
        <v>0.51809523809523805</v>
      </c>
      <c r="Q361" s="8">
        <f t="shared" si="64"/>
        <v>0.93014705882352955</v>
      </c>
      <c r="R361" s="8">
        <f t="shared" si="65"/>
        <v>0.48190476190476195</v>
      </c>
      <c r="S361" s="9">
        <f t="shared" si="66"/>
        <v>1.7339897276010143E-4</v>
      </c>
      <c r="T361" s="2" t="s">
        <v>33</v>
      </c>
      <c r="U361" s="2" t="s">
        <v>31</v>
      </c>
      <c r="V361" s="2" t="s">
        <v>6101</v>
      </c>
      <c r="W361" s="2" t="s">
        <v>16</v>
      </c>
      <c r="X361" s="2">
        <v>73</v>
      </c>
      <c r="Y361" s="2">
        <v>81</v>
      </c>
      <c r="Z361" s="2">
        <f t="shared" si="62"/>
        <v>8</v>
      </c>
    </row>
    <row r="362" spans="1:26" x14ac:dyDescent="0.25">
      <c r="A362" s="2" t="s">
        <v>2007</v>
      </c>
      <c r="B362" s="2">
        <v>202280361</v>
      </c>
      <c r="C362" s="3">
        <v>44801</v>
      </c>
      <c r="D362" s="2" t="s">
        <v>38</v>
      </c>
      <c r="E362" s="2" t="s">
        <v>14</v>
      </c>
      <c r="F362" s="2" t="s">
        <v>2008</v>
      </c>
      <c r="G362" s="10">
        <f t="shared" si="67"/>
        <v>4.0786988569967625E-5</v>
      </c>
      <c r="H362" s="7">
        <v>9</v>
      </c>
      <c r="I362" s="7">
        <v>6</v>
      </c>
      <c r="J362" s="7">
        <v>3</v>
      </c>
      <c r="K362" s="7">
        <f t="shared" si="70"/>
        <v>1.2000000000000002</v>
      </c>
      <c r="L362" s="12">
        <f t="shared" si="68"/>
        <v>1.7999999999999998</v>
      </c>
      <c r="M362" s="8">
        <v>0.33333333333333331</v>
      </c>
      <c r="N362" s="8">
        <f t="shared" si="69"/>
        <v>0.3</v>
      </c>
      <c r="O362" s="7">
        <f t="shared" si="63"/>
        <v>1.7999999999999998</v>
      </c>
      <c r="P362" s="8">
        <v>0.33333333333333331</v>
      </c>
      <c r="Q362" s="8">
        <f t="shared" si="64"/>
        <v>2</v>
      </c>
      <c r="R362" s="8">
        <f t="shared" si="65"/>
        <v>0.66666666666666663</v>
      </c>
      <c r="S362" s="9">
        <f t="shared" si="66"/>
        <v>4.7812216753704445E-5</v>
      </c>
      <c r="T362" s="2" t="s">
        <v>6151</v>
      </c>
      <c r="U362" s="2" t="s">
        <v>15</v>
      </c>
      <c r="V362" s="2" t="s">
        <v>6101</v>
      </c>
      <c r="W362" s="2" t="s">
        <v>16</v>
      </c>
      <c r="X362" s="2">
        <v>73</v>
      </c>
      <c r="Y362" s="2">
        <v>81</v>
      </c>
      <c r="Z362" s="2">
        <f t="shared" si="62"/>
        <v>8</v>
      </c>
    </row>
    <row r="363" spans="1:26" x14ac:dyDescent="0.25">
      <c r="A363" s="2" t="s">
        <v>2009</v>
      </c>
      <c r="B363" s="2">
        <v>202280362</v>
      </c>
      <c r="C363" s="3">
        <v>44801</v>
      </c>
      <c r="D363" s="2" t="s">
        <v>278</v>
      </c>
      <c r="E363" s="2" t="s">
        <v>29</v>
      </c>
      <c r="F363" s="2" t="s">
        <v>2010</v>
      </c>
      <c r="G363" s="10">
        <f t="shared" si="67"/>
        <v>1.2236096570990287E-4</v>
      </c>
      <c r="H363" s="7">
        <v>27</v>
      </c>
      <c r="I363" s="7">
        <v>23.75</v>
      </c>
      <c r="J363" s="7">
        <v>3.25</v>
      </c>
      <c r="K363" s="7">
        <f t="shared" si="70"/>
        <v>1.3</v>
      </c>
      <c r="L363" s="12">
        <f t="shared" si="68"/>
        <v>1.95</v>
      </c>
      <c r="M363" s="8">
        <v>0.12037037037037036</v>
      </c>
      <c r="N363" s="8">
        <f t="shared" si="69"/>
        <v>8.2105263157894737E-2</v>
      </c>
      <c r="O363" s="7">
        <f t="shared" si="63"/>
        <v>1.95</v>
      </c>
      <c r="P363" s="8">
        <v>0.12037037037037036</v>
      </c>
      <c r="Q363" s="8">
        <f t="shared" si="64"/>
        <v>7.3076923076923075</v>
      </c>
      <c r="R363" s="8">
        <f t="shared" si="65"/>
        <v>0.87962962962962965</v>
      </c>
      <c r="S363" s="9">
        <f t="shared" si="66"/>
        <v>5.1796568149846482E-5</v>
      </c>
      <c r="T363" s="2" t="s">
        <v>56</v>
      </c>
      <c r="U363" s="2" t="s">
        <v>31</v>
      </c>
      <c r="V363" s="2" t="s">
        <v>6101</v>
      </c>
      <c r="W363" s="2" t="s">
        <v>16</v>
      </c>
      <c r="X363" s="2">
        <v>73</v>
      </c>
      <c r="Y363" s="2">
        <v>81</v>
      </c>
      <c r="Z363" s="2">
        <f t="shared" si="62"/>
        <v>8</v>
      </c>
    </row>
    <row r="364" spans="1:26" x14ac:dyDescent="0.25">
      <c r="A364" s="2" t="s">
        <v>2011</v>
      </c>
      <c r="B364" s="2">
        <v>202280363</v>
      </c>
      <c r="C364" s="3">
        <v>44801</v>
      </c>
      <c r="D364" s="2" t="s">
        <v>13</v>
      </c>
      <c r="E364" s="2" t="s">
        <v>14</v>
      </c>
      <c r="F364" s="2" t="s">
        <v>2012</v>
      </c>
      <c r="G364" s="10">
        <f t="shared" si="67"/>
        <v>4.5318876188852913E-5</v>
      </c>
      <c r="H364" s="7">
        <v>10</v>
      </c>
      <c r="I364" s="7">
        <v>3</v>
      </c>
      <c r="J364" s="7">
        <v>7</v>
      </c>
      <c r="K364" s="7">
        <f t="shared" si="70"/>
        <v>2.8000000000000003</v>
      </c>
      <c r="L364" s="12">
        <f t="shared" si="68"/>
        <v>4.1999999999999993</v>
      </c>
      <c r="M364" s="8">
        <v>0.7</v>
      </c>
      <c r="N364" s="8">
        <f t="shared" si="69"/>
        <v>1.3999999999999997</v>
      </c>
      <c r="O364" s="7">
        <f t="shared" si="63"/>
        <v>4.1999999999999993</v>
      </c>
      <c r="P364" s="8">
        <v>0.7</v>
      </c>
      <c r="Q364" s="8">
        <f t="shared" si="64"/>
        <v>0.42857142857142855</v>
      </c>
      <c r="R364" s="8">
        <f t="shared" si="65"/>
        <v>0.3</v>
      </c>
      <c r="S364" s="9">
        <f t="shared" si="66"/>
        <v>1.1156183909197704E-4</v>
      </c>
      <c r="T364" s="2" t="s">
        <v>6151</v>
      </c>
      <c r="U364" s="2" t="s">
        <v>15</v>
      </c>
      <c r="V364" s="2" t="s">
        <v>6101</v>
      </c>
      <c r="W364" s="2" t="s">
        <v>16</v>
      </c>
      <c r="X364" s="2">
        <v>73</v>
      </c>
      <c r="Y364" s="2">
        <v>81</v>
      </c>
      <c r="Z364" s="2">
        <f t="shared" si="62"/>
        <v>8</v>
      </c>
    </row>
    <row r="365" spans="1:26" x14ac:dyDescent="0.25">
      <c r="A365" s="2" t="s">
        <v>2013</v>
      </c>
      <c r="B365" s="2">
        <v>202280364</v>
      </c>
      <c r="C365" s="3">
        <v>44801</v>
      </c>
      <c r="D365" s="2" t="s">
        <v>279</v>
      </c>
      <c r="E365" s="2" t="s">
        <v>29</v>
      </c>
      <c r="F365" s="2" t="s">
        <v>2014</v>
      </c>
      <c r="G365" s="10">
        <f t="shared" si="67"/>
        <v>6.9791069330833494E-4</v>
      </c>
      <c r="H365" s="7">
        <v>154</v>
      </c>
      <c r="I365" s="7">
        <v>127.65</v>
      </c>
      <c r="J365" s="7">
        <v>26.349999999999994</v>
      </c>
      <c r="K365" s="7">
        <f t="shared" si="70"/>
        <v>10.54</v>
      </c>
      <c r="L365" s="12">
        <f t="shared" si="68"/>
        <v>15.809999999999995</v>
      </c>
      <c r="M365" s="8">
        <v>0.17110389610389606</v>
      </c>
      <c r="N365" s="8">
        <f t="shared" si="69"/>
        <v>0.12385428907168033</v>
      </c>
      <c r="O365" s="7">
        <f t="shared" si="63"/>
        <v>15.809999999999995</v>
      </c>
      <c r="P365" s="8">
        <v>0.17110389610389606</v>
      </c>
      <c r="Q365" s="8">
        <f t="shared" si="64"/>
        <v>4.8444022770398494</v>
      </c>
      <c r="R365" s="8">
        <f t="shared" si="65"/>
        <v>0.82889610389610391</v>
      </c>
      <c r="S365" s="9">
        <f t="shared" si="66"/>
        <v>4.1995063715337063E-4</v>
      </c>
      <c r="T365" s="2" t="s">
        <v>30</v>
      </c>
      <c r="U365" s="2" t="s">
        <v>31</v>
      </c>
      <c r="V365" s="2" t="s">
        <v>6101</v>
      </c>
      <c r="W365" s="2" t="s">
        <v>16</v>
      </c>
      <c r="X365" s="2">
        <v>73</v>
      </c>
      <c r="Y365" s="2">
        <v>81</v>
      </c>
      <c r="Z365" s="2">
        <f t="shared" si="62"/>
        <v>8</v>
      </c>
    </row>
    <row r="366" spans="1:26" x14ac:dyDescent="0.25">
      <c r="A366" s="2" t="s">
        <v>2015</v>
      </c>
      <c r="B366" s="2">
        <v>202280365</v>
      </c>
      <c r="C366" s="3">
        <v>44801</v>
      </c>
      <c r="D366" s="2" t="s">
        <v>280</v>
      </c>
      <c r="E366" s="2" t="s">
        <v>29</v>
      </c>
      <c r="F366" s="2" t="s">
        <v>2016</v>
      </c>
      <c r="G366" s="10">
        <f t="shared" si="67"/>
        <v>8.882499733015171E-4</v>
      </c>
      <c r="H366" s="7">
        <v>196</v>
      </c>
      <c r="I366" s="7">
        <v>166.5</v>
      </c>
      <c r="J366" s="7">
        <v>29.5</v>
      </c>
      <c r="K366" s="7">
        <f t="shared" si="70"/>
        <v>11.8</v>
      </c>
      <c r="L366" s="12">
        <f t="shared" si="68"/>
        <v>17.7</v>
      </c>
      <c r="M366" s="8">
        <v>0.15051020408163265</v>
      </c>
      <c r="N366" s="8">
        <f t="shared" si="69"/>
        <v>0.1063063063063063</v>
      </c>
      <c r="O366" s="7">
        <f t="shared" si="63"/>
        <v>17.7</v>
      </c>
      <c r="P366" s="8">
        <v>0.15051020408163265</v>
      </c>
      <c r="Q366" s="8">
        <f t="shared" si="64"/>
        <v>5.6440677966101696</v>
      </c>
      <c r="R366" s="8">
        <f t="shared" si="65"/>
        <v>0.84948979591836737</v>
      </c>
      <c r="S366" s="9">
        <f t="shared" si="66"/>
        <v>4.7015346474476037E-4</v>
      </c>
      <c r="T366" s="2" t="s">
        <v>30</v>
      </c>
      <c r="U366" s="2" t="s">
        <v>31</v>
      </c>
      <c r="V366" s="2" t="s">
        <v>6101</v>
      </c>
      <c r="W366" s="2" t="s">
        <v>16</v>
      </c>
      <c r="X366" s="2">
        <v>73</v>
      </c>
      <c r="Y366" s="2">
        <v>81</v>
      </c>
      <c r="Z366" s="2">
        <f t="shared" si="62"/>
        <v>8</v>
      </c>
    </row>
    <row r="367" spans="1:26" x14ac:dyDescent="0.25">
      <c r="A367" s="2" t="s">
        <v>2017</v>
      </c>
      <c r="B367" s="2">
        <v>202280366</v>
      </c>
      <c r="C367" s="3">
        <v>44801</v>
      </c>
      <c r="D367" s="2" t="s">
        <v>281</v>
      </c>
      <c r="E367" s="2" t="s">
        <v>14</v>
      </c>
      <c r="F367" s="2" t="s">
        <v>2018</v>
      </c>
      <c r="G367" s="10">
        <f t="shared" si="67"/>
        <v>4.5318876188852913E-5</v>
      </c>
      <c r="H367" s="7">
        <v>10</v>
      </c>
      <c r="I367" s="7">
        <v>1</v>
      </c>
      <c r="J367" s="7">
        <v>9</v>
      </c>
      <c r="K367" s="7">
        <f t="shared" si="70"/>
        <v>3.6</v>
      </c>
      <c r="L367" s="12">
        <f t="shared" si="68"/>
        <v>5.4</v>
      </c>
      <c r="M367" s="8">
        <v>0.9</v>
      </c>
      <c r="N367" s="8">
        <f t="shared" si="69"/>
        <v>5.4</v>
      </c>
      <c r="O367" s="7">
        <f t="shared" si="63"/>
        <v>5.4</v>
      </c>
      <c r="P367" s="8">
        <v>0.9</v>
      </c>
      <c r="Q367" s="8">
        <f t="shared" si="64"/>
        <v>0.1111111111111111</v>
      </c>
      <c r="R367" s="8">
        <f t="shared" si="65"/>
        <v>0.1</v>
      </c>
      <c r="S367" s="9">
        <f t="shared" si="66"/>
        <v>1.4343665026111333E-4</v>
      </c>
      <c r="T367" s="2" t="s">
        <v>6151</v>
      </c>
      <c r="U367" s="2" t="s">
        <v>15</v>
      </c>
      <c r="V367" s="2" t="s">
        <v>6101</v>
      </c>
      <c r="W367" s="2" t="s">
        <v>16</v>
      </c>
      <c r="X367" s="2">
        <v>73</v>
      </c>
      <c r="Y367" s="2">
        <v>81</v>
      </c>
      <c r="Z367" s="2">
        <f t="shared" si="62"/>
        <v>8</v>
      </c>
    </row>
    <row r="368" spans="1:26" x14ac:dyDescent="0.25">
      <c r="A368" s="2" t="s">
        <v>2019</v>
      </c>
      <c r="B368" s="2">
        <v>202280367</v>
      </c>
      <c r="C368" s="3">
        <v>44802</v>
      </c>
      <c r="D368" s="2" t="s">
        <v>282</v>
      </c>
      <c r="E368" s="2" t="s">
        <v>29</v>
      </c>
      <c r="F368" s="2" t="s">
        <v>2020</v>
      </c>
      <c r="G368" s="10">
        <f t="shared" si="67"/>
        <v>6.5259181711948199E-4</v>
      </c>
      <c r="H368" s="7">
        <v>144</v>
      </c>
      <c r="I368" s="7">
        <v>122.10000000000001</v>
      </c>
      <c r="J368" s="7">
        <v>21.899999999999991</v>
      </c>
      <c r="K368" s="7">
        <f t="shared" si="70"/>
        <v>8.7599999999999962</v>
      </c>
      <c r="L368" s="12">
        <f t="shared" si="68"/>
        <v>13.139999999999995</v>
      </c>
      <c r="M368" s="8">
        <v>0.15208333333333326</v>
      </c>
      <c r="N368" s="8">
        <f t="shared" si="69"/>
        <v>0.10761670761670757</v>
      </c>
      <c r="O368" s="7">
        <f t="shared" si="63"/>
        <v>13.139999999999995</v>
      </c>
      <c r="P368" s="8">
        <v>0.15208333333333326</v>
      </c>
      <c r="Q368" s="8">
        <f t="shared" si="64"/>
        <v>5.575342465753427</v>
      </c>
      <c r="R368" s="8">
        <f t="shared" si="65"/>
        <v>0.84791666666666676</v>
      </c>
      <c r="S368" s="9">
        <f t="shared" si="66"/>
        <v>3.4902918230204233E-4</v>
      </c>
      <c r="T368" s="2" t="s">
        <v>30</v>
      </c>
      <c r="U368" s="2" t="s">
        <v>31</v>
      </c>
      <c r="V368" s="2" t="s">
        <v>6101</v>
      </c>
      <c r="W368" s="2" t="s">
        <v>16</v>
      </c>
      <c r="X368" s="2">
        <v>75</v>
      </c>
      <c r="Y368" s="2">
        <v>84</v>
      </c>
      <c r="Z368" s="2">
        <f t="shared" ref="Z368:Z409" si="71">Y368-X368</f>
        <v>9</v>
      </c>
    </row>
    <row r="369" spans="1:26" x14ac:dyDescent="0.25">
      <c r="A369" s="2" t="s">
        <v>2021</v>
      </c>
      <c r="B369" s="2">
        <v>202280368</v>
      </c>
      <c r="C369" s="3">
        <v>44802</v>
      </c>
      <c r="D369" s="2" t="s">
        <v>17</v>
      </c>
      <c r="E369" s="2" t="s">
        <v>14</v>
      </c>
      <c r="F369" s="2" t="s">
        <v>2022</v>
      </c>
      <c r="G369" s="10">
        <f t="shared" si="67"/>
        <v>4.5318876188852913E-5</v>
      </c>
      <c r="H369" s="7">
        <v>10</v>
      </c>
      <c r="I369" s="7">
        <v>3</v>
      </c>
      <c r="J369" s="7">
        <v>7</v>
      </c>
      <c r="K369" s="7">
        <f t="shared" si="70"/>
        <v>2.8000000000000003</v>
      </c>
      <c r="L369" s="12">
        <f t="shared" si="68"/>
        <v>4.1999999999999993</v>
      </c>
      <c r="M369" s="8">
        <v>0.7</v>
      </c>
      <c r="N369" s="8">
        <f t="shared" si="69"/>
        <v>1.3999999999999997</v>
      </c>
      <c r="O369" s="7">
        <f t="shared" si="63"/>
        <v>4.1999999999999993</v>
      </c>
      <c r="P369" s="8">
        <v>0.7</v>
      </c>
      <c r="Q369" s="8">
        <f t="shared" si="64"/>
        <v>0.42857142857142855</v>
      </c>
      <c r="R369" s="8">
        <f t="shared" si="65"/>
        <v>0.3</v>
      </c>
      <c r="S369" s="9">
        <f t="shared" si="66"/>
        <v>1.1156183909197704E-4</v>
      </c>
      <c r="T369" s="2" t="s">
        <v>6151</v>
      </c>
      <c r="U369" s="2" t="s">
        <v>15</v>
      </c>
      <c r="V369" s="2" t="s">
        <v>6101</v>
      </c>
      <c r="W369" s="2" t="s">
        <v>16</v>
      </c>
      <c r="X369" s="2">
        <v>75</v>
      </c>
      <c r="Y369" s="2">
        <v>84</v>
      </c>
      <c r="Z369" s="2">
        <f t="shared" si="71"/>
        <v>9</v>
      </c>
    </row>
    <row r="370" spans="1:26" x14ac:dyDescent="0.25">
      <c r="A370" s="2" t="s">
        <v>2023</v>
      </c>
      <c r="B370" s="2">
        <v>202280369</v>
      </c>
      <c r="C370" s="3">
        <v>44802</v>
      </c>
      <c r="D370" s="2" t="s">
        <v>283</v>
      </c>
      <c r="E370" s="2" t="s">
        <v>14</v>
      </c>
      <c r="F370" s="2" t="s">
        <v>2024</v>
      </c>
      <c r="G370" s="10">
        <f t="shared" si="67"/>
        <v>3.625510095108233E-5</v>
      </c>
      <c r="H370" s="7">
        <v>8</v>
      </c>
      <c r="I370" s="7">
        <v>3</v>
      </c>
      <c r="J370" s="7">
        <v>5</v>
      </c>
      <c r="K370" s="7">
        <f t="shared" si="70"/>
        <v>2</v>
      </c>
      <c r="L370" s="12">
        <f t="shared" si="68"/>
        <v>3</v>
      </c>
      <c r="M370" s="8">
        <v>0.625</v>
      </c>
      <c r="N370" s="8">
        <f t="shared" si="69"/>
        <v>1</v>
      </c>
      <c r="O370" s="7">
        <f t="shared" si="63"/>
        <v>3</v>
      </c>
      <c r="P370" s="8">
        <v>0.625</v>
      </c>
      <c r="Q370" s="8">
        <f t="shared" si="64"/>
        <v>0.6</v>
      </c>
      <c r="R370" s="8">
        <f t="shared" si="65"/>
        <v>0.375</v>
      </c>
      <c r="S370" s="9">
        <f t="shared" si="66"/>
        <v>7.9687027922840741E-5</v>
      </c>
      <c r="T370" s="2" t="s">
        <v>6151</v>
      </c>
      <c r="U370" s="2" t="s">
        <v>15</v>
      </c>
      <c r="V370" s="2" t="s">
        <v>6101</v>
      </c>
      <c r="W370" s="2" t="s">
        <v>16</v>
      </c>
      <c r="X370" s="2">
        <v>75</v>
      </c>
      <c r="Y370" s="2">
        <v>84</v>
      </c>
      <c r="Z370" s="2">
        <f t="shared" si="71"/>
        <v>9</v>
      </c>
    </row>
    <row r="371" spans="1:26" x14ac:dyDescent="0.25">
      <c r="A371" s="2" t="s">
        <v>2025</v>
      </c>
      <c r="B371" s="2">
        <v>202280370</v>
      </c>
      <c r="C371" s="3">
        <v>44802</v>
      </c>
      <c r="D371" s="2" t="s">
        <v>284</v>
      </c>
      <c r="E371" s="2" t="s">
        <v>21</v>
      </c>
      <c r="F371" s="2" t="s">
        <v>2026</v>
      </c>
      <c r="G371" s="10">
        <f t="shared" si="67"/>
        <v>1.8127550475541165E-4</v>
      </c>
      <c r="H371" s="7">
        <v>40</v>
      </c>
      <c r="I371" s="7">
        <v>20</v>
      </c>
      <c r="J371" s="7">
        <v>20</v>
      </c>
      <c r="K371" s="7">
        <f t="shared" si="70"/>
        <v>8</v>
      </c>
      <c r="L371" s="12">
        <f t="shared" si="68"/>
        <v>12</v>
      </c>
      <c r="M371" s="8">
        <v>0.5</v>
      </c>
      <c r="N371" s="8">
        <f t="shared" si="69"/>
        <v>0.6</v>
      </c>
      <c r="O371" s="7">
        <f t="shared" si="63"/>
        <v>12</v>
      </c>
      <c r="P371" s="8">
        <v>0.5</v>
      </c>
      <c r="Q371" s="8">
        <f t="shared" si="64"/>
        <v>1</v>
      </c>
      <c r="R371" s="8">
        <f t="shared" si="65"/>
        <v>0.5</v>
      </c>
      <c r="S371" s="9">
        <f t="shared" si="66"/>
        <v>3.1874811169136296E-4</v>
      </c>
      <c r="T371" s="2" t="s">
        <v>285</v>
      </c>
      <c r="U371" s="2" t="s">
        <v>22</v>
      </c>
      <c r="V371" s="2" t="s">
        <v>6101</v>
      </c>
      <c r="W371" s="2" t="s">
        <v>16</v>
      </c>
      <c r="X371" s="2">
        <v>75</v>
      </c>
      <c r="Y371" s="2">
        <v>84</v>
      </c>
      <c r="Z371" s="2">
        <f t="shared" si="71"/>
        <v>9</v>
      </c>
    </row>
    <row r="372" spans="1:26" x14ac:dyDescent="0.25">
      <c r="A372" s="2" t="s">
        <v>2027</v>
      </c>
      <c r="B372" s="2">
        <v>202280371</v>
      </c>
      <c r="C372" s="3">
        <v>44802</v>
      </c>
      <c r="D372" s="2" t="s">
        <v>286</v>
      </c>
      <c r="E372" s="2" t="s">
        <v>24</v>
      </c>
      <c r="F372" s="2" t="s">
        <v>2028</v>
      </c>
      <c r="G372" s="10">
        <f t="shared" si="67"/>
        <v>6.3446426664394082E-4</v>
      </c>
      <c r="H372" s="7">
        <v>140</v>
      </c>
      <c r="I372" s="7">
        <v>80</v>
      </c>
      <c r="J372" s="7">
        <v>60</v>
      </c>
      <c r="K372" s="7">
        <f t="shared" si="70"/>
        <v>24</v>
      </c>
      <c r="L372" s="12">
        <f t="shared" si="68"/>
        <v>36</v>
      </c>
      <c r="M372" s="8">
        <v>0.42857142857142855</v>
      </c>
      <c r="N372" s="8">
        <f t="shared" si="69"/>
        <v>0.45</v>
      </c>
      <c r="O372" s="7">
        <f t="shared" si="63"/>
        <v>36</v>
      </c>
      <c r="P372" s="8">
        <v>0.42857142857142855</v>
      </c>
      <c r="Q372" s="8">
        <f t="shared" si="64"/>
        <v>1.3333333333333333</v>
      </c>
      <c r="R372" s="8">
        <f t="shared" si="65"/>
        <v>0.5714285714285714</v>
      </c>
      <c r="S372" s="9">
        <f t="shared" si="66"/>
        <v>9.5624433507408889E-4</v>
      </c>
      <c r="T372" s="2" t="s">
        <v>19</v>
      </c>
      <c r="U372" s="2" t="s">
        <v>26</v>
      </c>
      <c r="V372" s="2" t="s">
        <v>6101</v>
      </c>
      <c r="W372" s="2" t="s">
        <v>37</v>
      </c>
      <c r="X372" s="2">
        <v>75</v>
      </c>
      <c r="Y372" s="2">
        <v>84</v>
      </c>
      <c r="Z372" s="2">
        <f t="shared" si="71"/>
        <v>9</v>
      </c>
    </row>
    <row r="373" spans="1:26" x14ac:dyDescent="0.25">
      <c r="A373" s="2" t="s">
        <v>2029</v>
      </c>
      <c r="B373" s="2">
        <v>202280372</v>
      </c>
      <c r="C373" s="3">
        <v>44802</v>
      </c>
      <c r="D373" s="2" t="s">
        <v>287</v>
      </c>
      <c r="E373" s="2" t="s">
        <v>29</v>
      </c>
      <c r="F373" s="2" t="s">
        <v>2030</v>
      </c>
      <c r="G373" s="10">
        <f t="shared" si="67"/>
        <v>2.4925381903869104E-4</v>
      </c>
      <c r="H373" s="7">
        <v>55</v>
      </c>
      <c r="I373" s="7">
        <v>47.175000000000004</v>
      </c>
      <c r="J373" s="7">
        <v>7.8249999999999957</v>
      </c>
      <c r="K373" s="7">
        <f t="shared" si="70"/>
        <v>3.1299999999999986</v>
      </c>
      <c r="L373" s="12">
        <f t="shared" si="68"/>
        <v>4.6949999999999967</v>
      </c>
      <c r="M373" s="8">
        <v>0.14227272727272719</v>
      </c>
      <c r="N373" s="8">
        <f t="shared" si="69"/>
        <v>9.9523052464228851E-2</v>
      </c>
      <c r="O373" s="7">
        <f t="shared" si="63"/>
        <v>4.6949999999999967</v>
      </c>
      <c r="P373" s="8">
        <v>0.14227272727272719</v>
      </c>
      <c r="Q373" s="8">
        <f t="shared" si="64"/>
        <v>6.0287539936102279</v>
      </c>
      <c r="R373" s="8">
        <f t="shared" si="65"/>
        <v>0.85772727272727278</v>
      </c>
      <c r="S373" s="9">
        <f t="shared" si="66"/>
        <v>1.2471019869924569E-4</v>
      </c>
      <c r="T373" s="2" t="s">
        <v>30</v>
      </c>
      <c r="U373" s="2" t="s">
        <v>31</v>
      </c>
      <c r="V373" s="2" t="s">
        <v>6101</v>
      </c>
      <c r="W373" s="2" t="s">
        <v>16</v>
      </c>
      <c r="X373" s="2">
        <v>75</v>
      </c>
      <c r="Y373" s="2">
        <v>84</v>
      </c>
      <c r="Z373" s="2">
        <f t="shared" si="71"/>
        <v>9</v>
      </c>
    </row>
    <row r="374" spans="1:26" x14ac:dyDescent="0.25">
      <c r="A374" s="2" t="s">
        <v>2031</v>
      </c>
      <c r="B374" s="2">
        <v>202280373</v>
      </c>
      <c r="C374" s="3">
        <v>44802</v>
      </c>
      <c r="D374" s="2" t="s">
        <v>288</v>
      </c>
      <c r="E374" s="2" t="s">
        <v>29</v>
      </c>
      <c r="F374" s="2" t="s">
        <v>2032</v>
      </c>
      <c r="G374" s="10">
        <f t="shared" si="67"/>
        <v>2.8550891998977335E-4</v>
      </c>
      <c r="H374" s="7">
        <v>63</v>
      </c>
      <c r="I374" s="7">
        <v>51</v>
      </c>
      <c r="J374" s="7">
        <v>12</v>
      </c>
      <c r="K374" s="7">
        <f t="shared" si="70"/>
        <v>4.8000000000000007</v>
      </c>
      <c r="L374" s="12">
        <f t="shared" si="68"/>
        <v>7.1999999999999993</v>
      </c>
      <c r="M374" s="8">
        <v>0.19047619047619047</v>
      </c>
      <c r="N374" s="8">
        <f t="shared" si="69"/>
        <v>0.14117647058823529</v>
      </c>
      <c r="O374" s="7">
        <f t="shared" si="63"/>
        <v>7.1999999999999993</v>
      </c>
      <c r="P374" s="8">
        <v>0.19047619047619047</v>
      </c>
      <c r="Q374" s="8">
        <f t="shared" si="64"/>
        <v>4.25</v>
      </c>
      <c r="R374" s="8">
        <f t="shared" si="65"/>
        <v>0.80952380952380953</v>
      </c>
      <c r="S374" s="9">
        <f t="shared" si="66"/>
        <v>1.9124886701481778E-4</v>
      </c>
      <c r="T374" s="2" t="s">
        <v>33</v>
      </c>
      <c r="U374" s="2" t="s">
        <v>31</v>
      </c>
      <c r="V374" s="2" t="s">
        <v>6101</v>
      </c>
      <c r="W374" s="2" t="s">
        <v>16</v>
      </c>
      <c r="X374" s="2">
        <v>75</v>
      </c>
      <c r="Y374" s="2">
        <v>84</v>
      </c>
      <c r="Z374" s="2">
        <f t="shared" si="71"/>
        <v>9</v>
      </c>
    </row>
    <row r="375" spans="1:26" x14ac:dyDescent="0.25">
      <c r="A375" s="2" t="s">
        <v>2033</v>
      </c>
      <c r="B375" s="2">
        <v>202280374</v>
      </c>
      <c r="C375" s="3">
        <v>44802</v>
      </c>
      <c r="D375" s="2" t="s">
        <v>235</v>
      </c>
      <c r="E375" s="2" t="s">
        <v>29</v>
      </c>
      <c r="F375" s="2" t="s">
        <v>2034</v>
      </c>
      <c r="G375" s="10">
        <f t="shared" si="67"/>
        <v>1.9940305523095283E-4</v>
      </c>
      <c r="H375" s="7">
        <v>44</v>
      </c>
      <c r="I375" s="7">
        <v>39.200000000000003</v>
      </c>
      <c r="J375" s="7">
        <v>4.7999999999999972</v>
      </c>
      <c r="K375" s="7">
        <f t="shared" si="70"/>
        <v>1.919999999999999</v>
      </c>
      <c r="L375" s="12">
        <f t="shared" si="68"/>
        <v>2.8799999999999981</v>
      </c>
      <c r="M375" s="8">
        <v>0.10909090909090903</v>
      </c>
      <c r="N375" s="8">
        <f t="shared" si="69"/>
        <v>7.3469387755101992E-2</v>
      </c>
      <c r="O375" s="7">
        <f t="shared" si="63"/>
        <v>2.8799999999999981</v>
      </c>
      <c r="P375" s="8">
        <v>0.10909090909090903</v>
      </c>
      <c r="Q375" s="8">
        <f t="shared" si="64"/>
        <v>8.1666666666666714</v>
      </c>
      <c r="R375" s="8">
        <f t="shared" si="65"/>
        <v>0.89090909090909098</v>
      </c>
      <c r="S375" s="9">
        <f t="shared" si="66"/>
        <v>7.6499546805927063E-5</v>
      </c>
      <c r="T375" s="2" t="s">
        <v>99</v>
      </c>
      <c r="U375" s="2" t="s">
        <v>31</v>
      </c>
      <c r="V375" s="2" t="s">
        <v>6101</v>
      </c>
      <c r="W375" s="2" t="s">
        <v>16</v>
      </c>
      <c r="X375" s="2">
        <v>75</v>
      </c>
      <c r="Y375" s="2">
        <v>84</v>
      </c>
      <c r="Z375" s="2">
        <f t="shared" si="71"/>
        <v>9</v>
      </c>
    </row>
    <row r="376" spans="1:26" x14ac:dyDescent="0.25">
      <c r="A376" s="2" t="s">
        <v>2035</v>
      </c>
      <c r="B376" s="2">
        <v>202280375</v>
      </c>
      <c r="C376" s="3">
        <v>44802</v>
      </c>
      <c r="D376" s="2" t="s">
        <v>289</v>
      </c>
      <c r="E376" s="2" t="s">
        <v>29</v>
      </c>
      <c r="F376" s="2" t="s">
        <v>2036</v>
      </c>
      <c r="G376" s="10">
        <f t="shared" si="67"/>
        <v>2.8097703237088805E-4</v>
      </c>
      <c r="H376" s="7">
        <v>62</v>
      </c>
      <c r="I376" s="7">
        <v>55.239999999999995</v>
      </c>
      <c r="J376" s="7">
        <v>6.7600000000000051</v>
      </c>
      <c r="K376" s="7">
        <f t="shared" si="70"/>
        <v>2.7040000000000024</v>
      </c>
      <c r="L376" s="12">
        <f t="shared" si="68"/>
        <v>4.0560000000000027</v>
      </c>
      <c r="M376" s="8">
        <v>0.1090322580645162</v>
      </c>
      <c r="N376" s="8">
        <f t="shared" si="69"/>
        <v>7.3425054308472182E-2</v>
      </c>
      <c r="O376" s="7">
        <f t="shared" si="63"/>
        <v>4.0560000000000027</v>
      </c>
      <c r="P376" s="8">
        <v>0.1090322580645162</v>
      </c>
      <c r="Q376" s="8">
        <f t="shared" si="64"/>
        <v>8.1715976331360878</v>
      </c>
      <c r="R376" s="8">
        <f t="shared" si="65"/>
        <v>0.89096774193548378</v>
      </c>
      <c r="S376" s="9">
        <f t="shared" si="66"/>
        <v>1.0773686175168076E-4</v>
      </c>
      <c r="T376" s="2" t="s">
        <v>33</v>
      </c>
      <c r="U376" s="2" t="s">
        <v>31</v>
      </c>
      <c r="V376" s="2" t="s">
        <v>6101</v>
      </c>
      <c r="W376" s="2" t="s">
        <v>16</v>
      </c>
      <c r="X376" s="2">
        <v>75</v>
      </c>
      <c r="Y376" s="2">
        <v>84</v>
      </c>
      <c r="Z376" s="2">
        <f t="shared" si="71"/>
        <v>9</v>
      </c>
    </row>
    <row r="377" spans="1:26" x14ac:dyDescent="0.25">
      <c r="A377" s="2" t="s">
        <v>2037</v>
      </c>
      <c r="B377" s="2">
        <v>202280376</v>
      </c>
      <c r="C377" s="3">
        <v>44802</v>
      </c>
      <c r="D377" s="2" t="s">
        <v>290</v>
      </c>
      <c r="E377" s="2" t="s">
        <v>29</v>
      </c>
      <c r="F377" s="2" t="s">
        <v>2038</v>
      </c>
      <c r="G377" s="10">
        <f t="shared" si="67"/>
        <v>1.586160666609852E-4</v>
      </c>
      <c r="H377" s="7">
        <v>35</v>
      </c>
      <c r="I377" s="7">
        <v>30.52</v>
      </c>
      <c r="J377" s="7">
        <v>4.4800000000000004</v>
      </c>
      <c r="K377" s="7">
        <f t="shared" si="70"/>
        <v>1.7920000000000003</v>
      </c>
      <c r="L377" s="12">
        <f t="shared" si="68"/>
        <v>2.6880000000000002</v>
      </c>
      <c r="M377" s="8">
        <v>0.128</v>
      </c>
      <c r="N377" s="8">
        <f t="shared" si="69"/>
        <v>8.8073394495412849E-2</v>
      </c>
      <c r="O377" s="7">
        <f t="shared" si="63"/>
        <v>2.6880000000000002</v>
      </c>
      <c r="P377" s="8">
        <v>0.128</v>
      </c>
      <c r="Q377" s="8">
        <f t="shared" si="64"/>
        <v>6.8124999999999991</v>
      </c>
      <c r="R377" s="8">
        <f t="shared" si="65"/>
        <v>0.872</v>
      </c>
      <c r="S377" s="9">
        <f t="shared" si="66"/>
        <v>7.1399577018865304E-5</v>
      </c>
      <c r="T377" s="2" t="s">
        <v>33</v>
      </c>
      <c r="U377" s="2" t="s">
        <v>31</v>
      </c>
      <c r="V377" s="2" t="s">
        <v>6101</v>
      </c>
      <c r="W377" s="2" t="s">
        <v>16</v>
      </c>
      <c r="X377" s="2">
        <v>75</v>
      </c>
      <c r="Y377" s="2">
        <v>84</v>
      </c>
      <c r="Z377" s="2">
        <f t="shared" si="71"/>
        <v>9</v>
      </c>
    </row>
    <row r="378" spans="1:26" x14ac:dyDescent="0.25">
      <c r="A378" s="2" t="s">
        <v>2039</v>
      </c>
      <c r="B378" s="2">
        <v>202280377</v>
      </c>
      <c r="C378" s="3">
        <v>44802</v>
      </c>
      <c r="D378" s="2" t="s">
        <v>291</v>
      </c>
      <c r="E378" s="2" t="s">
        <v>29</v>
      </c>
      <c r="F378" s="2" t="s">
        <v>2040</v>
      </c>
      <c r="G378" s="10">
        <f t="shared" si="67"/>
        <v>2.0393494284983812E-4</v>
      </c>
      <c r="H378" s="7">
        <v>45</v>
      </c>
      <c r="I378" s="7">
        <v>19.75</v>
      </c>
      <c r="J378" s="7">
        <v>25.25</v>
      </c>
      <c r="K378" s="7">
        <f t="shared" si="70"/>
        <v>10.100000000000001</v>
      </c>
      <c r="L378" s="12">
        <f t="shared" si="68"/>
        <v>15.149999999999999</v>
      </c>
      <c r="M378" s="8">
        <v>0.56111111111111112</v>
      </c>
      <c r="N378" s="8">
        <f t="shared" si="69"/>
        <v>0.76708860759493669</v>
      </c>
      <c r="O378" s="7">
        <f t="shared" si="63"/>
        <v>15.149999999999999</v>
      </c>
      <c r="P378" s="8">
        <v>0.56111111111111112</v>
      </c>
      <c r="Q378" s="8">
        <f t="shared" si="64"/>
        <v>0.78217821782178221</v>
      </c>
      <c r="R378" s="8">
        <f t="shared" si="65"/>
        <v>0.43888888888888888</v>
      </c>
      <c r="S378" s="9">
        <f t="shared" si="66"/>
        <v>4.0241949101034571E-4</v>
      </c>
      <c r="T378" s="2" t="s">
        <v>147</v>
      </c>
      <c r="U378" s="2" t="s">
        <v>31</v>
      </c>
      <c r="V378" s="2" t="s">
        <v>6101</v>
      </c>
      <c r="W378" s="2" t="s">
        <v>16</v>
      </c>
      <c r="X378" s="2">
        <v>75</v>
      </c>
      <c r="Y378" s="2">
        <v>84</v>
      </c>
      <c r="Z378" s="2">
        <f t="shared" si="71"/>
        <v>9</v>
      </c>
    </row>
    <row r="379" spans="1:26" x14ac:dyDescent="0.25">
      <c r="A379" s="2" t="s">
        <v>2041</v>
      </c>
      <c r="B379" s="2">
        <v>202280378</v>
      </c>
      <c r="C379" s="3">
        <v>44802</v>
      </c>
      <c r="D379" s="2" t="s">
        <v>292</v>
      </c>
      <c r="E379" s="2" t="s">
        <v>47</v>
      </c>
      <c r="F379" s="2" t="s">
        <v>2042</v>
      </c>
      <c r="G379" s="10">
        <f t="shared" si="67"/>
        <v>1.9487116761206754E-3</v>
      </c>
      <c r="H379" s="7">
        <v>430</v>
      </c>
      <c r="I379" s="7">
        <v>200</v>
      </c>
      <c r="J379" s="7">
        <v>230</v>
      </c>
      <c r="K379" s="7">
        <f t="shared" si="70"/>
        <v>92</v>
      </c>
      <c r="L379" s="12">
        <f t="shared" si="68"/>
        <v>138</v>
      </c>
      <c r="M379" s="8">
        <v>0.53488372093023251</v>
      </c>
      <c r="N379" s="8">
        <f t="shared" si="69"/>
        <v>0.69</v>
      </c>
      <c r="O379" s="7">
        <f t="shared" si="63"/>
        <v>138</v>
      </c>
      <c r="P379" s="8">
        <v>0.53488372093023251</v>
      </c>
      <c r="Q379" s="8">
        <f t="shared" si="64"/>
        <v>0.86956521739130432</v>
      </c>
      <c r="R379" s="8">
        <f t="shared" si="65"/>
        <v>0.46511627906976744</v>
      </c>
      <c r="S379" s="9">
        <f t="shared" si="66"/>
        <v>3.6656032844506739E-3</v>
      </c>
      <c r="T379" s="2" t="s">
        <v>53</v>
      </c>
      <c r="U379" s="2" t="s">
        <v>6087</v>
      </c>
      <c r="V379" s="2" t="s">
        <v>6101</v>
      </c>
      <c r="W379" s="2" t="s">
        <v>16</v>
      </c>
      <c r="X379" s="2">
        <v>75</v>
      </c>
      <c r="Y379" s="2">
        <v>84</v>
      </c>
      <c r="Z379" s="2">
        <f t="shared" si="71"/>
        <v>9</v>
      </c>
    </row>
    <row r="380" spans="1:26" x14ac:dyDescent="0.25">
      <c r="A380" s="2" t="s">
        <v>2043</v>
      </c>
      <c r="B380" s="2">
        <v>202280379</v>
      </c>
      <c r="C380" s="3">
        <v>44802</v>
      </c>
      <c r="D380" s="2" t="s">
        <v>293</v>
      </c>
      <c r="E380" s="2" t="s">
        <v>29</v>
      </c>
      <c r="F380" s="2" t="s">
        <v>2044</v>
      </c>
      <c r="G380" s="10">
        <f t="shared" si="67"/>
        <v>3.625510095108233E-4</v>
      </c>
      <c r="H380" s="7">
        <v>80</v>
      </c>
      <c r="I380" s="7">
        <v>78.400000000000006</v>
      </c>
      <c r="J380" s="7">
        <v>1.5999999999999943</v>
      </c>
      <c r="K380" s="7">
        <f t="shared" si="70"/>
        <v>0.63999999999999779</v>
      </c>
      <c r="L380" s="12">
        <f t="shared" si="68"/>
        <v>0.95999999999999652</v>
      </c>
      <c r="M380" s="8">
        <v>1.9999999999999928E-2</v>
      </c>
      <c r="N380" s="8">
        <f t="shared" si="69"/>
        <v>1.2244897959183628E-2</v>
      </c>
      <c r="O380" s="7">
        <f t="shared" si="63"/>
        <v>0.95999999999999652</v>
      </c>
      <c r="P380" s="8">
        <v>1.9999999999999928E-2</v>
      </c>
      <c r="Q380" s="8">
        <f t="shared" si="64"/>
        <v>49.000000000000178</v>
      </c>
      <c r="R380" s="8">
        <f t="shared" si="65"/>
        <v>0.98000000000000009</v>
      </c>
      <c r="S380" s="9">
        <f t="shared" si="66"/>
        <v>2.5499848935308946E-5</v>
      </c>
      <c r="T380" s="2" t="s">
        <v>99</v>
      </c>
      <c r="U380" s="2" t="s">
        <v>31</v>
      </c>
      <c r="V380" s="2" t="s">
        <v>6101</v>
      </c>
      <c r="W380" s="2" t="s">
        <v>16</v>
      </c>
      <c r="X380" s="2">
        <v>75</v>
      </c>
      <c r="Y380" s="2">
        <v>84</v>
      </c>
      <c r="Z380" s="2">
        <f t="shared" si="71"/>
        <v>9</v>
      </c>
    </row>
    <row r="381" spans="1:26" x14ac:dyDescent="0.25">
      <c r="A381" s="2" t="s">
        <v>2045</v>
      </c>
      <c r="B381" s="2">
        <v>202280380</v>
      </c>
      <c r="C381" s="3">
        <v>44802</v>
      </c>
      <c r="D381" s="2" t="s">
        <v>294</v>
      </c>
      <c r="E381" s="2" t="s">
        <v>29</v>
      </c>
      <c r="F381" s="2" t="s">
        <v>2046</v>
      </c>
      <c r="G381" s="10">
        <f t="shared" si="67"/>
        <v>4.3052932379410272E-4</v>
      </c>
      <c r="H381" s="7">
        <v>95</v>
      </c>
      <c r="I381" s="7">
        <v>83.25</v>
      </c>
      <c r="J381" s="7">
        <v>11.75</v>
      </c>
      <c r="K381" s="7">
        <f t="shared" si="70"/>
        <v>4.7</v>
      </c>
      <c r="L381" s="12">
        <f t="shared" si="68"/>
        <v>7.05</v>
      </c>
      <c r="M381" s="8">
        <v>0.12368421052631579</v>
      </c>
      <c r="N381" s="8">
        <f t="shared" si="69"/>
        <v>8.468468468468468E-2</v>
      </c>
      <c r="O381" s="7">
        <f t="shared" si="63"/>
        <v>7.05</v>
      </c>
      <c r="P381" s="8">
        <v>0.12368421052631579</v>
      </c>
      <c r="Q381" s="8">
        <f t="shared" si="64"/>
        <v>7.0851063829787231</v>
      </c>
      <c r="R381" s="8">
        <f t="shared" si="65"/>
        <v>0.87631578947368416</v>
      </c>
      <c r="S381" s="9">
        <f t="shared" si="66"/>
        <v>1.8726451561867574E-4</v>
      </c>
      <c r="T381" s="2" t="s">
        <v>30</v>
      </c>
      <c r="U381" s="2" t="s">
        <v>31</v>
      </c>
      <c r="V381" s="2" t="s">
        <v>6101</v>
      </c>
      <c r="W381" s="2" t="s">
        <v>16</v>
      </c>
      <c r="X381" s="2">
        <v>75</v>
      </c>
      <c r="Y381" s="2">
        <v>84</v>
      </c>
      <c r="Z381" s="2">
        <f t="shared" si="71"/>
        <v>9</v>
      </c>
    </row>
    <row r="382" spans="1:26" x14ac:dyDescent="0.25">
      <c r="A382" s="2" t="s">
        <v>2047</v>
      </c>
      <c r="B382" s="2">
        <v>202280381</v>
      </c>
      <c r="C382" s="3">
        <v>44803</v>
      </c>
      <c r="D382" s="2" t="s">
        <v>27</v>
      </c>
      <c r="E382" s="2" t="s">
        <v>24</v>
      </c>
      <c r="F382" s="2" t="s">
        <v>2048</v>
      </c>
      <c r="G382" s="10">
        <f t="shared" si="67"/>
        <v>7.251020190216466E-4</v>
      </c>
      <c r="H382" s="7">
        <v>160</v>
      </c>
      <c r="I382" s="7">
        <v>90</v>
      </c>
      <c r="J382" s="7">
        <v>70</v>
      </c>
      <c r="K382" s="7">
        <f t="shared" si="70"/>
        <v>28</v>
      </c>
      <c r="L382" s="12">
        <f t="shared" si="68"/>
        <v>42</v>
      </c>
      <c r="M382" s="8">
        <v>0.4375</v>
      </c>
      <c r="N382" s="8">
        <f t="shared" si="69"/>
        <v>0.46666666666666667</v>
      </c>
      <c r="O382" s="7">
        <f t="shared" si="63"/>
        <v>42</v>
      </c>
      <c r="P382" s="8">
        <v>0.4375</v>
      </c>
      <c r="Q382" s="8">
        <f t="shared" si="64"/>
        <v>1.2857142857142858</v>
      </c>
      <c r="R382" s="8">
        <f t="shared" si="65"/>
        <v>0.5625</v>
      </c>
      <c r="S382" s="9">
        <f t="shared" si="66"/>
        <v>1.1156183909197704E-3</v>
      </c>
      <c r="T382" s="2" t="s">
        <v>53</v>
      </c>
      <c r="U382" s="2" t="s">
        <v>26</v>
      </c>
      <c r="V382" s="2" t="s">
        <v>6101</v>
      </c>
      <c r="W382" s="2" t="s">
        <v>16</v>
      </c>
      <c r="X382" s="2">
        <v>73</v>
      </c>
      <c r="Y382" s="2">
        <v>88</v>
      </c>
      <c r="Z382" s="2">
        <f t="shared" si="71"/>
        <v>15</v>
      </c>
    </row>
    <row r="383" spans="1:26" x14ac:dyDescent="0.25">
      <c r="A383" s="2" t="s">
        <v>2049</v>
      </c>
      <c r="B383" s="2">
        <v>202280382</v>
      </c>
      <c r="C383" s="3">
        <v>44803</v>
      </c>
      <c r="D383" s="2" t="s">
        <v>13</v>
      </c>
      <c r="E383" s="2" t="s">
        <v>14</v>
      </c>
      <c r="F383" s="2" t="s">
        <v>2050</v>
      </c>
      <c r="G383" s="10">
        <f t="shared" si="67"/>
        <v>4.5318876188852913E-5</v>
      </c>
      <c r="H383" s="7">
        <v>10</v>
      </c>
      <c r="I383" s="7">
        <v>3</v>
      </c>
      <c r="J383" s="7">
        <v>7</v>
      </c>
      <c r="K383" s="7">
        <f t="shared" si="70"/>
        <v>2.8000000000000003</v>
      </c>
      <c r="L383" s="12">
        <f t="shared" si="68"/>
        <v>4.1999999999999993</v>
      </c>
      <c r="M383" s="8">
        <v>0.7</v>
      </c>
      <c r="N383" s="8">
        <f t="shared" si="69"/>
        <v>1.3999999999999997</v>
      </c>
      <c r="O383" s="7">
        <f t="shared" si="63"/>
        <v>4.1999999999999993</v>
      </c>
      <c r="P383" s="8">
        <v>0.7</v>
      </c>
      <c r="Q383" s="8">
        <f t="shared" si="64"/>
        <v>0.42857142857142855</v>
      </c>
      <c r="R383" s="8">
        <f t="shared" si="65"/>
        <v>0.3</v>
      </c>
      <c r="S383" s="9">
        <f t="shared" si="66"/>
        <v>1.1156183909197704E-4</v>
      </c>
      <c r="T383" s="2" t="s">
        <v>6151</v>
      </c>
      <c r="U383" s="2" t="s">
        <v>15</v>
      </c>
      <c r="V383" s="2" t="s">
        <v>6101</v>
      </c>
      <c r="W383" s="2" t="s">
        <v>16</v>
      </c>
      <c r="X383" s="2">
        <v>73</v>
      </c>
      <c r="Y383" s="2">
        <v>88</v>
      </c>
      <c r="Z383" s="2">
        <f t="shared" si="71"/>
        <v>15</v>
      </c>
    </row>
    <row r="384" spans="1:26" x14ac:dyDescent="0.25">
      <c r="A384" s="2" t="s">
        <v>2051</v>
      </c>
      <c r="B384" s="2">
        <v>202280383</v>
      </c>
      <c r="C384" s="3">
        <v>44803</v>
      </c>
      <c r="D384" s="2" t="s">
        <v>272</v>
      </c>
      <c r="E384" s="2" t="s">
        <v>29</v>
      </c>
      <c r="F384" s="2" t="s">
        <v>2052</v>
      </c>
      <c r="G384" s="10">
        <f t="shared" si="67"/>
        <v>3.5801912189193801E-4</v>
      </c>
      <c r="H384" s="7">
        <v>79</v>
      </c>
      <c r="I384" s="7">
        <v>66.600000000000009</v>
      </c>
      <c r="J384" s="7">
        <v>12.399999999999991</v>
      </c>
      <c r="K384" s="7">
        <f t="shared" si="70"/>
        <v>4.9599999999999973</v>
      </c>
      <c r="L384" s="12">
        <f t="shared" si="68"/>
        <v>7.4399999999999942</v>
      </c>
      <c r="M384" s="8">
        <v>0.15696202531645559</v>
      </c>
      <c r="N384" s="8">
        <f t="shared" si="69"/>
        <v>0.11171171171171161</v>
      </c>
      <c r="O384" s="7">
        <f t="shared" si="63"/>
        <v>7.4399999999999942</v>
      </c>
      <c r="P384" s="8">
        <v>0.15696202531645559</v>
      </c>
      <c r="Q384" s="8">
        <f t="shared" si="64"/>
        <v>5.3709677419354884</v>
      </c>
      <c r="R384" s="8">
        <f t="shared" si="65"/>
        <v>0.84303797468354447</v>
      </c>
      <c r="S384" s="9">
        <f t="shared" si="66"/>
        <v>1.9762382924864489E-4</v>
      </c>
      <c r="T384" s="2" t="s">
        <v>30</v>
      </c>
      <c r="U384" s="2" t="s">
        <v>31</v>
      </c>
      <c r="V384" s="2" t="s">
        <v>6101</v>
      </c>
      <c r="W384" s="2" t="s">
        <v>16</v>
      </c>
      <c r="X384" s="2">
        <v>73</v>
      </c>
      <c r="Y384" s="2">
        <v>88</v>
      </c>
      <c r="Z384" s="2">
        <f t="shared" si="71"/>
        <v>15</v>
      </c>
    </row>
    <row r="385" spans="1:26" x14ac:dyDescent="0.25">
      <c r="A385" s="2" t="s">
        <v>2053</v>
      </c>
      <c r="B385" s="2">
        <v>202280384</v>
      </c>
      <c r="C385" s="3">
        <v>44803</v>
      </c>
      <c r="D385" s="2" t="s">
        <v>272</v>
      </c>
      <c r="E385" s="2" t="s">
        <v>29</v>
      </c>
      <c r="F385" s="2" t="s">
        <v>2054</v>
      </c>
      <c r="G385" s="10">
        <f t="shared" si="67"/>
        <v>3.5801912189193801E-4</v>
      </c>
      <c r="H385" s="7">
        <v>79</v>
      </c>
      <c r="I385" s="7">
        <v>66.600000000000009</v>
      </c>
      <c r="J385" s="7">
        <v>12.399999999999991</v>
      </c>
      <c r="K385" s="7">
        <f t="shared" si="70"/>
        <v>4.9599999999999973</v>
      </c>
      <c r="L385" s="12">
        <f t="shared" si="68"/>
        <v>7.4399999999999942</v>
      </c>
      <c r="M385" s="8">
        <v>0.15696202531645559</v>
      </c>
      <c r="N385" s="8">
        <f t="shared" si="69"/>
        <v>0.11171171171171161</v>
      </c>
      <c r="O385" s="7">
        <f t="shared" si="63"/>
        <v>7.4399999999999942</v>
      </c>
      <c r="P385" s="8">
        <v>0.15696202531645559</v>
      </c>
      <c r="Q385" s="8">
        <f t="shared" si="64"/>
        <v>5.3709677419354884</v>
      </c>
      <c r="R385" s="8">
        <f t="shared" si="65"/>
        <v>0.84303797468354447</v>
      </c>
      <c r="S385" s="9">
        <f t="shared" si="66"/>
        <v>1.9762382924864489E-4</v>
      </c>
      <c r="T385" s="2" t="s">
        <v>30</v>
      </c>
      <c r="U385" s="2" t="s">
        <v>31</v>
      </c>
      <c r="V385" s="2" t="s">
        <v>6101</v>
      </c>
      <c r="W385" s="2" t="s">
        <v>16</v>
      </c>
      <c r="X385" s="2">
        <v>73</v>
      </c>
      <c r="Y385" s="2">
        <v>88</v>
      </c>
      <c r="Z385" s="2">
        <f t="shared" si="71"/>
        <v>15</v>
      </c>
    </row>
    <row r="386" spans="1:26" x14ac:dyDescent="0.25">
      <c r="A386" s="2" t="s">
        <v>2055</v>
      </c>
      <c r="B386" s="2">
        <v>202280385</v>
      </c>
      <c r="C386" s="3">
        <v>44803</v>
      </c>
      <c r="D386" s="2" t="s">
        <v>295</v>
      </c>
      <c r="E386" s="2" t="s">
        <v>29</v>
      </c>
      <c r="F386" s="2" t="s">
        <v>2056</v>
      </c>
      <c r="G386" s="10">
        <f t="shared" si="67"/>
        <v>1.9033927999318224E-4</v>
      </c>
      <c r="H386" s="7">
        <v>42</v>
      </c>
      <c r="I386" s="7">
        <v>37.25</v>
      </c>
      <c r="J386" s="7">
        <v>4.75</v>
      </c>
      <c r="K386" s="7">
        <f t="shared" si="70"/>
        <v>1.9000000000000001</v>
      </c>
      <c r="L386" s="12">
        <f t="shared" si="68"/>
        <v>2.8499999999999996</v>
      </c>
      <c r="M386" s="8">
        <v>0.1130952380952381</v>
      </c>
      <c r="N386" s="8">
        <f t="shared" si="69"/>
        <v>7.6510067114093944E-2</v>
      </c>
      <c r="O386" s="7">
        <f t="shared" ref="O386:O449" si="72">J386-K386</f>
        <v>2.8499999999999996</v>
      </c>
      <c r="P386" s="8">
        <v>0.1130952380952381</v>
      </c>
      <c r="Q386" s="8">
        <f t="shared" ref="Q386:Q449" si="73">I386/J386</f>
        <v>7.8421052631578947</v>
      </c>
      <c r="R386" s="8">
        <f t="shared" ref="R386:R449" si="74">I386/H386</f>
        <v>0.88690476190476186</v>
      </c>
      <c r="S386" s="9">
        <f t="shared" ref="S386:S449" si="75">J386/SUM($J$2:$J$2400)</f>
        <v>7.5702676526698704E-5</v>
      </c>
      <c r="T386" s="2" t="s">
        <v>56</v>
      </c>
      <c r="U386" s="2" t="s">
        <v>31</v>
      </c>
      <c r="V386" s="2" t="s">
        <v>6101</v>
      </c>
      <c r="W386" s="2" t="s">
        <v>16</v>
      </c>
      <c r="X386" s="2">
        <v>73</v>
      </c>
      <c r="Y386" s="2">
        <v>88</v>
      </c>
      <c r="Z386" s="2">
        <f t="shared" si="71"/>
        <v>15</v>
      </c>
    </row>
    <row r="387" spans="1:26" x14ac:dyDescent="0.25">
      <c r="A387" s="2" t="s">
        <v>2057</v>
      </c>
      <c r="B387" s="2">
        <v>202280386</v>
      </c>
      <c r="C387" s="3">
        <v>44803</v>
      </c>
      <c r="D387" s="2" t="s">
        <v>296</v>
      </c>
      <c r="E387" s="2" t="s">
        <v>24</v>
      </c>
      <c r="F387" s="2" t="s">
        <v>2058</v>
      </c>
      <c r="G387" s="10">
        <f t="shared" ref="G387:G450" si="76">H387/SUM($H$2:$H$2400)</f>
        <v>4.5318876188852914E-4</v>
      </c>
      <c r="H387" s="7">
        <v>100</v>
      </c>
      <c r="I387" s="7">
        <v>40</v>
      </c>
      <c r="J387" s="7">
        <v>60</v>
      </c>
      <c r="K387" s="7">
        <f t="shared" si="70"/>
        <v>24</v>
      </c>
      <c r="L387" s="12">
        <f t="shared" ref="L387:L450" si="77">J387-K387</f>
        <v>36</v>
      </c>
      <c r="M387" s="8">
        <v>0.6</v>
      </c>
      <c r="N387" s="8">
        <f t="shared" ref="N387:N450" si="78">L387/I387</f>
        <v>0.9</v>
      </c>
      <c r="O387" s="7">
        <f t="shared" si="72"/>
        <v>36</v>
      </c>
      <c r="P387" s="8">
        <v>0.6</v>
      </c>
      <c r="Q387" s="8">
        <f t="shared" si="73"/>
        <v>0.66666666666666663</v>
      </c>
      <c r="R387" s="8">
        <f t="shared" si="74"/>
        <v>0.4</v>
      </c>
      <c r="S387" s="9">
        <f t="shared" si="75"/>
        <v>9.5624433507408889E-4</v>
      </c>
      <c r="T387" s="2" t="s">
        <v>19</v>
      </c>
      <c r="U387" s="2" t="s">
        <v>26</v>
      </c>
      <c r="V387" s="2" t="s">
        <v>6101</v>
      </c>
      <c r="W387" s="2" t="s">
        <v>37</v>
      </c>
      <c r="X387" s="2">
        <v>73</v>
      </c>
      <c r="Y387" s="2">
        <v>88</v>
      </c>
      <c r="Z387" s="2">
        <f t="shared" si="71"/>
        <v>15</v>
      </c>
    </row>
    <row r="388" spans="1:26" x14ac:dyDescent="0.25">
      <c r="A388" s="2" t="s">
        <v>2059</v>
      </c>
      <c r="B388" s="2">
        <v>202280387</v>
      </c>
      <c r="C388" s="3">
        <v>44803</v>
      </c>
      <c r="D388" s="2" t="s">
        <v>202</v>
      </c>
      <c r="E388" s="2" t="s">
        <v>29</v>
      </c>
      <c r="F388" s="2" t="s">
        <v>2060</v>
      </c>
      <c r="G388" s="10">
        <f t="shared" si="76"/>
        <v>1.0876530285324699E-4</v>
      </c>
      <c r="H388" s="7">
        <v>24</v>
      </c>
      <c r="I388" s="7">
        <v>18.8</v>
      </c>
      <c r="J388" s="7">
        <v>5.1999999999999993</v>
      </c>
      <c r="K388" s="7">
        <f t="shared" ref="K388:K451" si="79">J388*0.4</f>
        <v>2.0799999999999996</v>
      </c>
      <c r="L388" s="12">
        <f t="shared" si="77"/>
        <v>3.1199999999999997</v>
      </c>
      <c r="M388" s="8">
        <v>0.21666666666666665</v>
      </c>
      <c r="N388" s="8">
        <f t="shared" si="78"/>
        <v>0.1659574468085106</v>
      </c>
      <c r="O388" s="7">
        <f t="shared" si="72"/>
        <v>3.1199999999999997</v>
      </c>
      <c r="P388" s="8">
        <v>0.21666666666666665</v>
      </c>
      <c r="Q388" s="8">
        <f t="shared" si="73"/>
        <v>3.6153846153846159</v>
      </c>
      <c r="R388" s="8">
        <f t="shared" si="74"/>
        <v>0.78333333333333333</v>
      </c>
      <c r="S388" s="9">
        <f t="shared" si="75"/>
        <v>8.2874509039754352E-5</v>
      </c>
      <c r="T388" s="2" t="s">
        <v>33</v>
      </c>
      <c r="U388" s="2" t="s">
        <v>31</v>
      </c>
      <c r="V388" s="2" t="s">
        <v>6101</v>
      </c>
      <c r="W388" s="2" t="s">
        <v>16</v>
      </c>
      <c r="X388" s="2">
        <v>73</v>
      </c>
      <c r="Y388" s="2">
        <v>88</v>
      </c>
      <c r="Z388" s="2">
        <f t="shared" si="71"/>
        <v>15</v>
      </c>
    </row>
    <row r="389" spans="1:26" x14ac:dyDescent="0.25">
      <c r="A389" s="2" t="s">
        <v>2061</v>
      </c>
      <c r="B389" s="2">
        <v>202280388</v>
      </c>
      <c r="C389" s="3">
        <v>44803</v>
      </c>
      <c r="D389" s="2" t="s">
        <v>297</v>
      </c>
      <c r="E389" s="2" t="s">
        <v>29</v>
      </c>
      <c r="F389" s="2" t="s">
        <v>2062</v>
      </c>
      <c r="G389" s="10">
        <f t="shared" si="76"/>
        <v>2.9910458284642923E-4</v>
      </c>
      <c r="H389" s="7">
        <v>66</v>
      </c>
      <c r="I389" s="7">
        <v>58.800000000000004</v>
      </c>
      <c r="J389" s="7">
        <v>7.1999999999999957</v>
      </c>
      <c r="K389" s="7">
        <f t="shared" si="79"/>
        <v>2.8799999999999986</v>
      </c>
      <c r="L389" s="12">
        <f t="shared" si="77"/>
        <v>4.3199999999999967</v>
      </c>
      <c r="M389" s="8">
        <v>0.10909090909090903</v>
      </c>
      <c r="N389" s="8">
        <f t="shared" si="78"/>
        <v>7.3469387755101978E-2</v>
      </c>
      <c r="O389" s="7">
        <f t="shared" si="72"/>
        <v>4.3199999999999967</v>
      </c>
      <c r="P389" s="8">
        <v>0.10909090909090903</v>
      </c>
      <c r="Q389" s="8">
        <f t="shared" si="73"/>
        <v>8.1666666666666714</v>
      </c>
      <c r="R389" s="8">
        <f t="shared" si="74"/>
        <v>0.89090909090909098</v>
      </c>
      <c r="S389" s="9">
        <f t="shared" si="75"/>
        <v>1.1474932020889059E-4</v>
      </c>
      <c r="T389" s="2" t="s">
        <v>99</v>
      </c>
      <c r="U389" s="2" t="s">
        <v>31</v>
      </c>
      <c r="V389" s="2" t="s">
        <v>6101</v>
      </c>
      <c r="W389" s="2" t="s">
        <v>16</v>
      </c>
      <c r="X389" s="2">
        <v>73</v>
      </c>
      <c r="Y389" s="2">
        <v>88</v>
      </c>
      <c r="Z389" s="2">
        <f t="shared" si="71"/>
        <v>15</v>
      </c>
    </row>
    <row r="390" spans="1:26" x14ac:dyDescent="0.25">
      <c r="A390" s="2" t="s">
        <v>2063</v>
      </c>
      <c r="B390" s="2">
        <v>202280389</v>
      </c>
      <c r="C390" s="3">
        <v>44803</v>
      </c>
      <c r="D390" s="2" t="s">
        <v>298</v>
      </c>
      <c r="E390" s="2" t="s">
        <v>21</v>
      </c>
      <c r="F390" s="2" t="s">
        <v>2064</v>
      </c>
      <c r="G390" s="10">
        <f t="shared" si="76"/>
        <v>4.5318876188852913E-5</v>
      </c>
      <c r="H390" s="7">
        <v>10</v>
      </c>
      <c r="I390" s="7">
        <v>0</v>
      </c>
      <c r="J390" s="7">
        <v>10</v>
      </c>
      <c r="K390" s="7">
        <f t="shared" si="79"/>
        <v>4</v>
      </c>
      <c r="L390" s="12">
        <f t="shared" si="77"/>
        <v>6</v>
      </c>
      <c r="M390" s="8">
        <v>1</v>
      </c>
      <c r="N390" s="8" t="e">
        <f t="shared" si="78"/>
        <v>#DIV/0!</v>
      </c>
      <c r="O390" s="7">
        <f t="shared" si="72"/>
        <v>6</v>
      </c>
      <c r="P390" s="8">
        <v>1</v>
      </c>
      <c r="Q390" s="8">
        <f t="shared" si="73"/>
        <v>0</v>
      </c>
      <c r="R390" s="8">
        <f t="shared" si="74"/>
        <v>0</v>
      </c>
      <c r="S390" s="9">
        <f t="shared" si="75"/>
        <v>1.5937405584568148E-4</v>
      </c>
      <c r="T390" s="2" t="s">
        <v>19</v>
      </c>
      <c r="U390" s="2" t="s">
        <v>22</v>
      </c>
      <c r="V390" s="2" t="s">
        <v>6101</v>
      </c>
      <c r="W390" s="2" t="s">
        <v>16</v>
      </c>
      <c r="X390" s="2">
        <v>73</v>
      </c>
      <c r="Y390" s="2">
        <v>88</v>
      </c>
      <c r="Z390" s="2">
        <f t="shared" si="71"/>
        <v>15</v>
      </c>
    </row>
    <row r="391" spans="1:26" x14ac:dyDescent="0.25">
      <c r="A391" s="2" t="s">
        <v>2065</v>
      </c>
      <c r="B391" s="2">
        <v>202280390</v>
      </c>
      <c r="C391" s="3">
        <v>44803</v>
      </c>
      <c r="D391" s="2" t="s">
        <v>13</v>
      </c>
      <c r="E391" s="2" t="s">
        <v>14</v>
      </c>
      <c r="F391" s="2" t="s">
        <v>2066</v>
      </c>
      <c r="G391" s="10">
        <f t="shared" si="76"/>
        <v>5.4382651426623495E-5</v>
      </c>
      <c r="H391" s="7">
        <v>12</v>
      </c>
      <c r="I391" s="7">
        <v>3</v>
      </c>
      <c r="J391" s="7">
        <v>9</v>
      </c>
      <c r="K391" s="7">
        <f t="shared" si="79"/>
        <v>3.6</v>
      </c>
      <c r="L391" s="12">
        <f t="shared" si="77"/>
        <v>5.4</v>
      </c>
      <c r="M391" s="8">
        <v>0.75</v>
      </c>
      <c r="N391" s="8">
        <f t="shared" si="78"/>
        <v>1.8</v>
      </c>
      <c r="O391" s="7">
        <f t="shared" si="72"/>
        <v>5.4</v>
      </c>
      <c r="P391" s="8">
        <v>0.75</v>
      </c>
      <c r="Q391" s="8">
        <f t="shared" si="73"/>
        <v>0.33333333333333331</v>
      </c>
      <c r="R391" s="8">
        <f t="shared" si="74"/>
        <v>0.25</v>
      </c>
      <c r="S391" s="9">
        <f t="shared" si="75"/>
        <v>1.4343665026111333E-4</v>
      </c>
      <c r="T391" s="2" t="s">
        <v>6151</v>
      </c>
      <c r="U391" s="2" t="s">
        <v>15</v>
      </c>
      <c r="V391" s="2" t="s">
        <v>6101</v>
      </c>
      <c r="W391" s="2" t="s">
        <v>16</v>
      </c>
      <c r="X391" s="2">
        <v>73</v>
      </c>
      <c r="Y391" s="2">
        <v>88</v>
      </c>
      <c r="Z391" s="2">
        <f t="shared" si="71"/>
        <v>15</v>
      </c>
    </row>
    <row r="392" spans="1:26" x14ac:dyDescent="0.25">
      <c r="A392" s="2" t="s">
        <v>2067</v>
      </c>
      <c r="B392" s="2">
        <v>202280391</v>
      </c>
      <c r="C392" s="3">
        <v>44803</v>
      </c>
      <c r="D392" s="2" t="s">
        <v>299</v>
      </c>
      <c r="E392" s="2" t="s">
        <v>29</v>
      </c>
      <c r="F392" s="2" t="s">
        <v>2068</v>
      </c>
      <c r="G392" s="10">
        <f t="shared" si="76"/>
        <v>1.9033927999318224E-4</v>
      </c>
      <c r="H392" s="7">
        <v>42</v>
      </c>
      <c r="I392" s="7">
        <v>37.520000000000003</v>
      </c>
      <c r="J392" s="7">
        <v>4.4799999999999969</v>
      </c>
      <c r="K392" s="7">
        <f t="shared" si="79"/>
        <v>1.7919999999999989</v>
      </c>
      <c r="L392" s="12">
        <f t="shared" si="77"/>
        <v>2.6879999999999979</v>
      </c>
      <c r="M392" s="8">
        <v>0.10666666666666659</v>
      </c>
      <c r="N392" s="8">
        <f t="shared" si="78"/>
        <v>7.1641791044776054E-2</v>
      </c>
      <c r="O392" s="7">
        <f t="shared" si="72"/>
        <v>2.6879999999999979</v>
      </c>
      <c r="P392" s="8">
        <v>0.10666666666666659</v>
      </c>
      <c r="Q392" s="8">
        <f t="shared" si="73"/>
        <v>8.3750000000000071</v>
      </c>
      <c r="R392" s="8">
        <f t="shared" si="74"/>
        <v>0.89333333333333342</v>
      </c>
      <c r="S392" s="9">
        <f t="shared" si="75"/>
        <v>7.139957701886525E-5</v>
      </c>
      <c r="T392" s="2" t="s">
        <v>33</v>
      </c>
      <c r="U392" s="2" t="s">
        <v>31</v>
      </c>
      <c r="V392" s="2" t="s">
        <v>6101</v>
      </c>
      <c r="W392" s="2" t="s">
        <v>16</v>
      </c>
      <c r="X392" s="2">
        <v>73</v>
      </c>
      <c r="Y392" s="2">
        <v>88</v>
      </c>
      <c r="Z392" s="2">
        <f t="shared" si="71"/>
        <v>15</v>
      </c>
    </row>
    <row r="393" spans="1:26" x14ac:dyDescent="0.25">
      <c r="A393" s="2" t="s">
        <v>2069</v>
      </c>
      <c r="B393" s="2">
        <v>202280392</v>
      </c>
      <c r="C393" s="3">
        <v>44803</v>
      </c>
      <c r="D393" s="2" t="s">
        <v>30</v>
      </c>
      <c r="E393" s="2" t="s">
        <v>29</v>
      </c>
      <c r="F393" s="2" t="s">
        <v>2070</v>
      </c>
      <c r="G393" s="10">
        <f t="shared" si="76"/>
        <v>9.0637752377705828E-4</v>
      </c>
      <c r="H393" s="7">
        <v>200</v>
      </c>
      <c r="I393" s="7">
        <v>166.5</v>
      </c>
      <c r="J393" s="7">
        <v>33.5</v>
      </c>
      <c r="K393" s="7">
        <f t="shared" si="79"/>
        <v>13.4</v>
      </c>
      <c r="L393" s="12">
        <f t="shared" si="77"/>
        <v>20.100000000000001</v>
      </c>
      <c r="M393" s="8">
        <v>0.16750000000000001</v>
      </c>
      <c r="N393" s="8">
        <f t="shared" si="78"/>
        <v>0.12072072072072072</v>
      </c>
      <c r="O393" s="7">
        <f t="shared" si="72"/>
        <v>20.100000000000001</v>
      </c>
      <c r="P393" s="8">
        <v>0.16750000000000001</v>
      </c>
      <c r="Q393" s="8">
        <f t="shared" si="73"/>
        <v>4.9701492537313436</v>
      </c>
      <c r="R393" s="8">
        <f t="shared" si="74"/>
        <v>0.83250000000000002</v>
      </c>
      <c r="S393" s="9">
        <f t="shared" si="75"/>
        <v>5.3390308708303291E-4</v>
      </c>
      <c r="T393" s="2" t="s">
        <v>30</v>
      </c>
      <c r="U393" s="2" t="s">
        <v>31</v>
      </c>
      <c r="V393" s="2" t="s">
        <v>6101</v>
      </c>
      <c r="W393" s="2" t="s">
        <v>16</v>
      </c>
      <c r="X393" s="2">
        <v>73</v>
      </c>
      <c r="Y393" s="2">
        <v>88</v>
      </c>
      <c r="Z393" s="2">
        <f t="shared" si="71"/>
        <v>15</v>
      </c>
    </row>
    <row r="394" spans="1:26" x14ac:dyDescent="0.25">
      <c r="A394" s="2" t="s">
        <v>2071</v>
      </c>
      <c r="B394" s="2">
        <v>202280393</v>
      </c>
      <c r="C394" s="3">
        <v>44803</v>
      </c>
      <c r="D394" s="2" t="s">
        <v>13</v>
      </c>
      <c r="E394" s="2" t="s">
        <v>14</v>
      </c>
      <c r="F394" s="2" t="s">
        <v>2072</v>
      </c>
      <c r="G394" s="10">
        <f t="shared" si="76"/>
        <v>4.5318876188852913E-5</v>
      </c>
      <c r="H394" s="7">
        <v>10</v>
      </c>
      <c r="I394" s="7">
        <v>3</v>
      </c>
      <c r="J394" s="7">
        <v>7</v>
      </c>
      <c r="K394" s="7">
        <f t="shared" si="79"/>
        <v>2.8000000000000003</v>
      </c>
      <c r="L394" s="12">
        <f t="shared" si="77"/>
        <v>4.1999999999999993</v>
      </c>
      <c r="M394" s="8">
        <v>0.7</v>
      </c>
      <c r="N394" s="8">
        <f t="shared" si="78"/>
        <v>1.3999999999999997</v>
      </c>
      <c r="O394" s="7">
        <f t="shared" si="72"/>
        <v>4.1999999999999993</v>
      </c>
      <c r="P394" s="8">
        <v>0.7</v>
      </c>
      <c r="Q394" s="8">
        <f t="shared" si="73"/>
        <v>0.42857142857142855</v>
      </c>
      <c r="R394" s="8">
        <f t="shared" si="74"/>
        <v>0.3</v>
      </c>
      <c r="S394" s="9">
        <f t="shared" si="75"/>
        <v>1.1156183909197704E-4</v>
      </c>
      <c r="T394" s="2" t="s">
        <v>6151</v>
      </c>
      <c r="U394" s="2" t="s">
        <v>15</v>
      </c>
      <c r="V394" s="2" t="s">
        <v>6101</v>
      </c>
      <c r="W394" s="2" t="s">
        <v>16</v>
      </c>
      <c r="X394" s="2">
        <v>73</v>
      </c>
      <c r="Y394" s="2">
        <v>88</v>
      </c>
      <c r="Z394" s="2">
        <f t="shared" si="71"/>
        <v>15</v>
      </c>
    </row>
    <row r="395" spans="1:26" x14ac:dyDescent="0.25">
      <c r="A395" s="2" t="s">
        <v>2073</v>
      </c>
      <c r="B395" s="2">
        <v>202280394</v>
      </c>
      <c r="C395" s="3">
        <v>44804</v>
      </c>
      <c r="D395" s="2" t="s">
        <v>300</v>
      </c>
      <c r="E395" s="2" t="s">
        <v>29</v>
      </c>
      <c r="F395" s="2" t="s">
        <v>2074</v>
      </c>
      <c r="G395" s="10">
        <f t="shared" si="76"/>
        <v>2.5378570665757634E-4</v>
      </c>
      <c r="H395" s="7">
        <v>56</v>
      </c>
      <c r="I395" s="7">
        <v>47.175000000000004</v>
      </c>
      <c r="J395" s="7">
        <v>8.8249999999999957</v>
      </c>
      <c r="K395" s="7">
        <f t="shared" si="79"/>
        <v>3.5299999999999985</v>
      </c>
      <c r="L395" s="12">
        <f t="shared" si="77"/>
        <v>5.2949999999999973</v>
      </c>
      <c r="M395" s="8">
        <v>0.15758928571428563</v>
      </c>
      <c r="N395" s="8">
        <f t="shared" si="78"/>
        <v>0.11224165341812394</v>
      </c>
      <c r="O395" s="7">
        <f t="shared" si="72"/>
        <v>5.2949999999999973</v>
      </c>
      <c r="P395" s="8">
        <v>0.15758928571428563</v>
      </c>
      <c r="Q395" s="8">
        <f t="shared" si="73"/>
        <v>5.3456090651558101</v>
      </c>
      <c r="R395" s="8">
        <f t="shared" si="74"/>
        <v>0.84241071428571435</v>
      </c>
      <c r="S395" s="9">
        <f t="shared" si="75"/>
        <v>1.4064760428381383E-4</v>
      </c>
      <c r="T395" s="2" t="s">
        <v>30</v>
      </c>
      <c r="U395" s="2" t="s">
        <v>31</v>
      </c>
      <c r="V395" s="2" t="s">
        <v>6101</v>
      </c>
      <c r="W395" s="2" t="s">
        <v>16</v>
      </c>
      <c r="X395" s="2">
        <v>70</v>
      </c>
      <c r="Y395" s="2">
        <v>84</v>
      </c>
      <c r="Z395" s="2">
        <f t="shared" si="71"/>
        <v>14</v>
      </c>
    </row>
    <row r="396" spans="1:26" x14ac:dyDescent="0.25">
      <c r="A396" s="2" t="s">
        <v>2075</v>
      </c>
      <c r="B396" s="2">
        <v>202280395</v>
      </c>
      <c r="C396" s="3">
        <v>44804</v>
      </c>
      <c r="D396" s="2" t="s">
        <v>301</v>
      </c>
      <c r="E396" s="2" t="s">
        <v>29</v>
      </c>
      <c r="F396" s="2" t="s">
        <v>2076</v>
      </c>
      <c r="G396" s="10">
        <f t="shared" si="76"/>
        <v>2.4925381903869104E-4</v>
      </c>
      <c r="H396" s="7">
        <v>55</v>
      </c>
      <c r="I396" s="7">
        <v>47.175000000000004</v>
      </c>
      <c r="J396" s="7">
        <v>7.8249999999999957</v>
      </c>
      <c r="K396" s="7">
        <f t="shared" si="79"/>
        <v>3.1299999999999986</v>
      </c>
      <c r="L396" s="12">
        <f t="shared" si="77"/>
        <v>4.6949999999999967</v>
      </c>
      <c r="M396" s="8">
        <v>0.14227272727272719</v>
      </c>
      <c r="N396" s="8">
        <f t="shared" si="78"/>
        <v>9.9523052464228851E-2</v>
      </c>
      <c r="O396" s="7">
        <f t="shared" si="72"/>
        <v>4.6949999999999967</v>
      </c>
      <c r="P396" s="8">
        <v>0.14227272727272719</v>
      </c>
      <c r="Q396" s="8">
        <f t="shared" si="73"/>
        <v>6.0287539936102279</v>
      </c>
      <c r="R396" s="8">
        <f t="shared" si="74"/>
        <v>0.85772727272727278</v>
      </c>
      <c r="S396" s="9">
        <f t="shared" si="75"/>
        <v>1.2471019869924569E-4</v>
      </c>
      <c r="T396" s="2" t="s">
        <v>30</v>
      </c>
      <c r="U396" s="2" t="s">
        <v>31</v>
      </c>
      <c r="V396" s="2" t="s">
        <v>6101</v>
      </c>
      <c r="W396" s="2" t="s">
        <v>16</v>
      </c>
      <c r="X396" s="2">
        <v>70</v>
      </c>
      <c r="Y396" s="2">
        <v>84</v>
      </c>
      <c r="Z396" s="2">
        <f t="shared" si="71"/>
        <v>14</v>
      </c>
    </row>
    <row r="397" spans="1:26" x14ac:dyDescent="0.25">
      <c r="A397" s="2" t="s">
        <v>2077</v>
      </c>
      <c r="B397" s="2">
        <v>202280396</v>
      </c>
      <c r="C397" s="3">
        <v>44804</v>
      </c>
      <c r="D397" s="2" t="s">
        <v>281</v>
      </c>
      <c r="E397" s="2" t="s">
        <v>14</v>
      </c>
      <c r="F397" s="2" t="s">
        <v>2078</v>
      </c>
      <c r="G397" s="10">
        <f t="shared" si="76"/>
        <v>9.0637752377705825E-5</v>
      </c>
      <c r="H397" s="7">
        <v>20</v>
      </c>
      <c r="I397" s="7">
        <v>2</v>
      </c>
      <c r="J397" s="7">
        <v>18</v>
      </c>
      <c r="K397" s="7">
        <f t="shared" si="79"/>
        <v>7.2</v>
      </c>
      <c r="L397" s="12">
        <f t="shared" si="77"/>
        <v>10.8</v>
      </c>
      <c r="M397" s="8">
        <v>0.9</v>
      </c>
      <c r="N397" s="8">
        <f t="shared" si="78"/>
        <v>5.4</v>
      </c>
      <c r="O397" s="7">
        <f t="shared" si="72"/>
        <v>10.8</v>
      </c>
      <c r="P397" s="8">
        <v>0.9</v>
      </c>
      <c r="Q397" s="8">
        <f t="shared" si="73"/>
        <v>0.1111111111111111</v>
      </c>
      <c r="R397" s="8">
        <f t="shared" si="74"/>
        <v>0.1</v>
      </c>
      <c r="S397" s="9">
        <f t="shared" si="75"/>
        <v>2.8687330052222667E-4</v>
      </c>
      <c r="T397" s="2" t="s">
        <v>6151</v>
      </c>
      <c r="U397" s="2" t="s">
        <v>15</v>
      </c>
      <c r="V397" s="2" t="s">
        <v>6101</v>
      </c>
      <c r="W397" s="2" t="s">
        <v>16</v>
      </c>
      <c r="X397" s="2">
        <v>70</v>
      </c>
      <c r="Y397" s="2">
        <v>84</v>
      </c>
      <c r="Z397" s="2">
        <f t="shared" si="71"/>
        <v>14</v>
      </c>
    </row>
    <row r="398" spans="1:26" x14ac:dyDescent="0.25">
      <c r="A398" s="2" t="s">
        <v>2079</v>
      </c>
      <c r="B398" s="2">
        <v>202280397</v>
      </c>
      <c r="C398" s="3">
        <v>44804</v>
      </c>
      <c r="D398" s="2" t="s">
        <v>283</v>
      </c>
      <c r="E398" s="2" t="s">
        <v>14</v>
      </c>
      <c r="F398" s="2" t="s">
        <v>2080</v>
      </c>
      <c r="G398" s="10">
        <f t="shared" si="76"/>
        <v>9.0637752377705825E-5</v>
      </c>
      <c r="H398" s="7">
        <v>20</v>
      </c>
      <c r="I398" s="7">
        <v>6</v>
      </c>
      <c r="J398" s="7">
        <v>14</v>
      </c>
      <c r="K398" s="7">
        <f t="shared" si="79"/>
        <v>5.6000000000000005</v>
      </c>
      <c r="L398" s="12">
        <f t="shared" si="77"/>
        <v>8.3999999999999986</v>
      </c>
      <c r="M398" s="8">
        <v>0.7</v>
      </c>
      <c r="N398" s="8">
        <f t="shared" si="78"/>
        <v>1.3999999999999997</v>
      </c>
      <c r="O398" s="7">
        <f t="shared" si="72"/>
        <v>8.3999999999999986</v>
      </c>
      <c r="P398" s="8">
        <v>0.7</v>
      </c>
      <c r="Q398" s="8">
        <f t="shared" si="73"/>
        <v>0.42857142857142855</v>
      </c>
      <c r="R398" s="8">
        <f t="shared" si="74"/>
        <v>0.3</v>
      </c>
      <c r="S398" s="9">
        <f t="shared" si="75"/>
        <v>2.2312367818395407E-4</v>
      </c>
      <c r="T398" s="2" t="s">
        <v>6151</v>
      </c>
      <c r="U398" s="2" t="s">
        <v>15</v>
      </c>
      <c r="V398" s="2" t="s">
        <v>6101</v>
      </c>
      <c r="W398" s="2" t="s">
        <v>16</v>
      </c>
      <c r="X398" s="2">
        <v>70</v>
      </c>
      <c r="Y398" s="2">
        <v>84</v>
      </c>
      <c r="Z398" s="2">
        <f t="shared" si="71"/>
        <v>14</v>
      </c>
    </row>
    <row r="399" spans="1:26" x14ac:dyDescent="0.25">
      <c r="A399" s="2" t="s">
        <v>2081</v>
      </c>
      <c r="B399" s="2">
        <v>202280398</v>
      </c>
      <c r="C399" s="3">
        <v>44804</v>
      </c>
      <c r="D399" s="2" t="s">
        <v>61</v>
      </c>
      <c r="E399" s="2" t="s">
        <v>62</v>
      </c>
      <c r="F399" s="2" t="s">
        <v>2082</v>
      </c>
      <c r="G399" s="10">
        <f t="shared" si="76"/>
        <v>9.0637752377705828E-4</v>
      </c>
      <c r="H399" s="7">
        <v>200</v>
      </c>
      <c r="I399" s="7">
        <v>140</v>
      </c>
      <c r="J399" s="7">
        <v>60</v>
      </c>
      <c r="K399" s="7">
        <f t="shared" si="79"/>
        <v>24</v>
      </c>
      <c r="L399" s="12">
        <f t="shared" si="77"/>
        <v>36</v>
      </c>
      <c r="M399" s="8">
        <v>0.3</v>
      </c>
      <c r="N399" s="8">
        <f t="shared" si="78"/>
        <v>0.25714285714285712</v>
      </c>
      <c r="O399" s="7">
        <f t="shared" si="72"/>
        <v>36</v>
      </c>
      <c r="P399" s="8">
        <v>0.3</v>
      </c>
      <c r="Q399" s="8">
        <f t="shared" si="73"/>
        <v>2.3333333333333335</v>
      </c>
      <c r="R399" s="8">
        <f t="shared" si="74"/>
        <v>0.7</v>
      </c>
      <c r="S399" s="9">
        <f t="shared" si="75"/>
        <v>9.5624433507408889E-4</v>
      </c>
      <c r="T399" s="2" t="s">
        <v>63</v>
      </c>
      <c r="U399" s="2" t="s">
        <v>61</v>
      </c>
      <c r="V399" s="2" t="s">
        <v>6101</v>
      </c>
      <c r="W399" s="2" t="s">
        <v>16</v>
      </c>
      <c r="X399" s="2">
        <v>70</v>
      </c>
      <c r="Y399" s="2">
        <v>84</v>
      </c>
      <c r="Z399" s="2">
        <f t="shared" si="71"/>
        <v>14</v>
      </c>
    </row>
    <row r="400" spans="1:26" x14ac:dyDescent="0.25">
      <c r="A400" s="2" t="s">
        <v>2083</v>
      </c>
      <c r="B400" s="2">
        <v>202280399</v>
      </c>
      <c r="C400" s="3">
        <v>44804</v>
      </c>
      <c r="D400" s="2" t="s">
        <v>61</v>
      </c>
      <c r="E400" s="2" t="s">
        <v>62</v>
      </c>
      <c r="F400" s="2" t="s">
        <v>2084</v>
      </c>
      <c r="G400" s="10">
        <f t="shared" si="76"/>
        <v>9.0637752377705828E-4</v>
      </c>
      <c r="H400" s="7">
        <v>200</v>
      </c>
      <c r="I400" s="7">
        <v>140</v>
      </c>
      <c r="J400" s="7">
        <v>60</v>
      </c>
      <c r="K400" s="7">
        <f t="shared" si="79"/>
        <v>24</v>
      </c>
      <c r="L400" s="12">
        <f t="shared" si="77"/>
        <v>36</v>
      </c>
      <c r="M400" s="8">
        <v>0.3</v>
      </c>
      <c r="N400" s="8">
        <f t="shared" si="78"/>
        <v>0.25714285714285712</v>
      </c>
      <c r="O400" s="7">
        <f t="shared" si="72"/>
        <v>36</v>
      </c>
      <c r="P400" s="8">
        <v>0.3</v>
      </c>
      <c r="Q400" s="8">
        <f t="shared" si="73"/>
        <v>2.3333333333333335</v>
      </c>
      <c r="R400" s="8">
        <f t="shared" si="74"/>
        <v>0.7</v>
      </c>
      <c r="S400" s="9">
        <f t="shared" si="75"/>
        <v>9.5624433507408889E-4</v>
      </c>
      <c r="T400" s="2" t="s">
        <v>63</v>
      </c>
      <c r="U400" s="2" t="s">
        <v>61</v>
      </c>
      <c r="V400" s="2" t="s">
        <v>6101</v>
      </c>
      <c r="W400" s="2" t="s">
        <v>16</v>
      </c>
      <c r="X400" s="2">
        <v>70</v>
      </c>
      <c r="Y400" s="2">
        <v>84</v>
      </c>
      <c r="Z400" s="2">
        <f t="shared" si="71"/>
        <v>14</v>
      </c>
    </row>
    <row r="401" spans="1:26" x14ac:dyDescent="0.25">
      <c r="A401" s="2" t="s">
        <v>2085</v>
      </c>
      <c r="B401" s="2">
        <v>202280400</v>
      </c>
      <c r="C401" s="3">
        <v>44804</v>
      </c>
      <c r="D401" s="2" t="s">
        <v>302</v>
      </c>
      <c r="E401" s="2" t="s">
        <v>29</v>
      </c>
      <c r="F401" s="2" t="s">
        <v>2086</v>
      </c>
      <c r="G401" s="10">
        <f t="shared" si="76"/>
        <v>5.4382651426623503E-4</v>
      </c>
      <c r="H401" s="7">
        <v>120</v>
      </c>
      <c r="I401" s="7">
        <v>47</v>
      </c>
      <c r="J401" s="7">
        <v>73</v>
      </c>
      <c r="K401" s="7">
        <f t="shared" si="79"/>
        <v>29.200000000000003</v>
      </c>
      <c r="L401" s="12">
        <f t="shared" si="77"/>
        <v>43.8</v>
      </c>
      <c r="M401" s="8">
        <v>0.60833333333333328</v>
      </c>
      <c r="N401" s="8">
        <f t="shared" si="78"/>
        <v>0.93191489361702118</v>
      </c>
      <c r="O401" s="7">
        <f t="shared" si="72"/>
        <v>43.8</v>
      </c>
      <c r="P401" s="8">
        <v>0.60833333333333328</v>
      </c>
      <c r="Q401" s="8">
        <f t="shared" si="73"/>
        <v>0.64383561643835618</v>
      </c>
      <c r="R401" s="8">
        <f t="shared" si="74"/>
        <v>0.39166666666666666</v>
      </c>
      <c r="S401" s="9">
        <f t="shared" si="75"/>
        <v>1.1634306076734747E-3</v>
      </c>
      <c r="T401" s="2" t="s">
        <v>99</v>
      </c>
      <c r="U401" s="2" t="s">
        <v>31</v>
      </c>
      <c r="V401" s="2" t="s">
        <v>6101</v>
      </c>
      <c r="W401" s="2" t="s">
        <v>16</v>
      </c>
      <c r="X401" s="2">
        <v>70</v>
      </c>
      <c r="Y401" s="2">
        <v>84</v>
      </c>
      <c r="Z401" s="2">
        <f t="shared" si="71"/>
        <v>14</v>
      </c>
    </row>
    <row r="402" spans="1:26" x14ac:dyDescent="0.25">
      <c r="A402" s="2" t="s">
        <v>2087</v>
      </c>
      <c r="B402" s="2">
        <v>202280401</v>
      </c>
      <c r="C402" s="3">
        <v>44804</v>
      </c>
      <c r="D402" s="2" t="s">
        <v>303</v>
      </c>
      <c r="E402" s="2" t="s">
        <v>29</v>
      </c>
      <c r="F402" s="2" t="s">
        <v>2088</v>
      </c>
      <c r="G402" s="10">
        <f t="shared" si="76"/>
        <v>1.4048851618544403E-4</v>
      </c>
      <c r="H402" s="7">
        <v>31</v>
      </c>
      <c r="I402" s="7">
        <v>26.52</v>
      </c>
      <c r="J402" s="7">
        <v>4.4800000000000004</v>
      </c>
      <c r="K402" s="7">
        <f t="shared" si="79"/>
        <v>1.7920000000000003</v>
      </c>
      <c r="L402" s="12">
        <f t="shared" si="77"/>
        <v>2.6880000000000002</v>
      </c>
      <c r="M402" s="8">
        <v>0.14451612903225808</v>
      </c>
      <c r="N402" s="8">
        <f t="shared" si="78"/>
        <v>0.10135746606334843</v>
      </c>
      <c r="O402" s="7">
        <f t="shared" si="72"/>
        <v>2.6880000000000002</v>
      </c>
      <c r="P402" s="8">
        <v>0.14451612903225808</v>
      </c>
      <c r="Q402" s="8">
        <f t="shared" si="73"/>
        <v>5.9196428571428568</v>
      </c>
      <c r="R402" s="8">
        <f t="shared" si="74"/>
        <v>0.85548387096774192</v>
      </c>
      <c r="S402" s="9">
        <f t="shared" si="75"/>
        <v>7.1399577018865304E-5</v>
      </c>
      <c r="T402" s="2" t="s">
        <v>33</v>
      </c>
      <c r="U402" s="2" t="s">
        <v>31</v>
      </c>
      <c r="V402" s="2" t="s">
        <v>6101</v>
      </c>
      <c r="W402" s="2" t="s">
        <v>16</v>
      </c>
      <c r="X402" s="2">
        <v>70</v>
      </c>
      <c r="Y402" s="2">
        <v>84</v>
      </c>
      <c r="Z402" s="2">
        <f t="shared" si="71"/>
        <v>14</v>
      </c>
    </row>
    <row r="403" spans="1:26" x14ac:dyDescent="0.25">
      <c r="A403" s="2" t="s">
        <v>2089</v>
      </c>
      <c r="B403" s="2">
        <v>202280402</v>
      </c>
      <c r="C403" s="3">
        <v>44804</v>
      </c>
      <c r="D403" s="2" t="s">
        <v>304</v>
      </c>
      <c r="E403" s="2" t="s">
        <v>29</v>
      </c>
      <c r="F403" s="2" t="s">
        <v>2090</v>
      </c>
      <c r="G403" s="10">
        <f t="shared" si="76"/>
        <v>1.4502040380432932E-4</v>
      </c>
      <c r="H403" s="7">
        <v>32</v>
      </c>
      <c r="I403" s="7">
        <v>28.75</v>
      </c>
      <c r="J403" s="7">
        <v>3.25</v>
      </c>
      <c r="K403" s="7">
        <f t="shared" si="79"/>
        <v>1.3</v>
      </c>
      <c r="L403" s="12">
        <f t="shared" si="77"/>
        <v>1.95</v>
      </c>
      <c r="M403" s="8">
        <v>0.1015625</v>
      </c>
      <c r="N403" s="8">
        <f t="shared" si="78"/>
        <v>6.7826086956521744E-2</v>
      </c>
      <c r="O403" s="7">
        <f t="shared" si="72"/>
        <v>1.95</v>
      </c>
      <c r="P403" s="8">
        <v>0.1015625</v>
      </c>
      <c r="Q403" s="8">
        <f t="shared" si="73"/>
        <v>8.8461538461538467</v>
      </c>
      <c r="R403" s="8">
        <f t="shared" si="74"/>
        <v>0.8984375</v>
      </c>
      <c r="S403" s="9">
        <f t="shared" si="75"/>
        <v>5.1796568149846482E-5</v>
      </c>
      <c r="T403" s="2" t="s">
        <v>99</v>
      </c>
      <c r="U403" s="2" t="s">
        <v>31</v>
      </c>
      <c r="V403" s="2" t="s">
        <v>6101</v>
      </c>
      <c r="W403" s="2" t="s">
        <v>16</v>
      </c>
      <c r="X403" s="2">
        <v>70</v>
      </c>
      <c r="Y403" s="2">
        <v>84</v>
      </c>
      <c r="Z403" s="2">
        <f t="shared" si="71"/>
        <v>14</v>
      </c>
    </row>
    <row r="404" spans="1:26" x14ac:dyDescent="0.25">
      <c r="A404" s="2" t="s">
        <v>2091</v>
      </c>
      <c r="B404" s="2">
        <v>202280403</v>
      </c>
      <c r="C404" s="3">
        <v>44804</v>
      </c>
      <c r="D404" s="2" t="s">
        <v>305</v>
      </c>
      <c r="E404" s="2" t="s">
        <v>29</v>
      </c>
      <c r="F404" s="2" t="s">
        <v>2092</v>
      </c>
      <c r="G404" s="10">
        <f t="shared" si="76"/>
        <v>6.7978314283279376E-4</v>
      </c>
      <c r="H404" s="7">
        <v>150</v>
      </c>
      <c r="I404" s="7">
        <v>70</v>
      </c>
      <c r="J404" s="7">
        <v>80</v>
      </c>
      <c r="K404" s="7">
        <f t="shared" si="79"/>
        <v>32</v>
      </c>
      <c r="L404" s="12">
        <f t="shared" si="77"/>
        <v>48</v>
      </c>
      <c r="M404" s="8">
        <v>0.53333333333333333</v>
      </c>
      <c r="N404" s="8">
        <f t="shared" si="78"/>
        <v>0.68571428571428572</v>
      </c>
      <c r="O404" s="7">
        <f t="shared" si="72"/>
        <v>48</v>
      </c>
      <c r="P404" s="8">
        <v>0.53333333333333333</v>
      </c>
      <c r="Q404" s="8">
        <f t="shared" si="73"/>
        <v>0.875</v>
      </c>
      <c r="R404" s="8">
        <f t="shared" si="74"/>
        <v>0.46666666666666667</v>
      </c>
      <c r="S404" s="9">
        <f t="shared" si="75"/>
        <v>1.2749924467654519E-3</v>
      </c>
      <c r="T404" s="2" t="s">
        <v>33</v>
      </c>
      <c r="U404" s="2" t="s">
        <v>31</v>
      </c>
      <c r="V404" s="2" t="s">
        <v>6101</v>
      </c>
      <c r="W404" s="2" t="s">
        <v>16</v>
      </c>
      <c r="X404" s="2">
        <v>70</v>
      </c>
      <c r="Y404" s="2">
        <v>84</v>
      </c>
      <c r="Z404" s="2">
        <f t="shared" si="71"/>
        <v>14</v>
      </c>
    </row>
    <row r="405" spans="1:26" x14ac:dyDescent="0.25">
      <c r="A405" s="2" t="s">
        <v>2093</v>
      </c>
      <c r="B405" s="2">
        <v>202280404</v>
      </c>
      <c r="C405" s="3">
        <v>44804</v>
      </c>
      <c r="D405" s="2" t="s">
        <v>277</v>
      </c>
      <c r="E405" s="2" t="s">
        <v>29</v>
      </c>
      <c r="F405" s="2" t="s">
        <v>2094</v>
      </c>
      <c r="G405" s="10">
        <f t="shared" si="76"/>
        <v>4.5318876188852914E-4</v>
      </c>
      <c r="H405" s="7">
        <v>100</v>
      </c>
      <c r="I405" s="7">
        <v>74.52</v>
      </c>
      <c r="J405" s="7">
        <v>25.480000000000004</v>
      </c>
      <c r="K405" s="7">
        <f t="shared" si="79"/>
        <v>10.192000000000002</v>
      </c>
      <c r="L405" s="12">
        <f t="shared" si="77"/>
        <v>15.288000000000002</v>
      </c>
      <c r="M405" s="8">
        <v>0.25480000000000003</v>
      </c>
      <c r="N405" s="8">
        <f t="shared" si="78"/>
        <v>0.20515297906602259</v>
      </c>
      <c r="O405" s="7">
        <f t="shared" si="72"/>
        <v>15.288000000000002</v>
      </c>
      <c r="P405" s="8">
        <v>0.25480000000000003</v>
      </c>
      <c r="Q405" s="8">
        <f t="shared" si="73"/>
        <v>2.9246467817896384</v>
      </c>
      <c r="R405" s="8">
        <f t="shared" si="74"/>
        <v>0.74519999999999997</v>
      </c>
      <c r="S405" s="9">
        <f t="shared" si="75"/>
        <v>4.0608509429479646E-4</v>
      </c>
      <c r="T405" s="2" t="s">
        <v>33</v>
      </c>
      <c r="U405" s="2" t="s">
        <v>31</v>
      </c>
      <c r="V405" s="2" t="s">
        <v>6101</v>
      </c>
      <c r="W405" s="2" t="s">
        <v>16</v>
      </c>
      <c r="X405" s="2">
        <v>70</v>
      </c>
      <c r="Y405" s="2">
        <v>84</v>
      </c>
      <c r="Z405" s="2">
        <f t="shared" si="71"/>
        <v>14</v>
      </c>
    </row>
    <row r="406" spans="1:26" x14ac:dyDescent="0.25">
      <c r="A406" s="2" t="s">
        <v>2095</v>
      </c>
      <c r="B406" s="2">
        <v>202280405</v>
      </c>
      <c r="C406" s="3">
        <v>44804</v>
      </c>
      <c r="D406" s="2" t="s">
        <v>306</v>
      </c>
      <c r="E406" s="2" t="s">
        <v>14</v>
      </c>
      <c r="F406" s="2" t="s">
        <v>2096</v>
      </c>
      <c r="G406" s="10">
        <f t="shared" si="76"/>
        <v>1.0876530285324701E-3</v>
      </c>
      <c r="H406" s="7">
        <v>240</v>
      </c>
      <c r="I406" s="7">
        <v>220</v>
      </c>
      <c r="J406" s="7">
        <v>20</v>
      </c>
      <c r="K406" s="7">
        <f t="shared" si="79"/>
        <v>8</v>
      </c>
      <c r="L406" s="12">
        <f t="shared" si="77"/>
        <v>12</v>
      </c>
      <c r="M406" s="8">
        <v>8.3333333333333329E-2</v>
      </c>
      <c r="N406" s="8">
        <f t="shared" si="78"/>
        <v>5.4545454545454543E-2</v>
      </c>
      <c r="O406" s="7">
        <f t="shared" si="72"/>
        <v>12</v>
      </c>
      <c r="P406" s="8">
        <v>8.3333333333333329E-2</v>
      </c>
      <c r="Q406" s="8">
        <f t="shared" si="73"/>
        <v>11</v>
      </c>
      <c r="R406" s="8">
        <f t="shared" si="74"/>
        <v>0.91666666666666663</v>
      </c>
      <c r="S406" s="9">
        <f t="shared" si="75"/>
        <v>3.1874811169136296E-4</v>
      </c>
      <c r="T406" s="2" t="s">
        <v>19</v>
      </c>
      <c r="U406" s="2" t="s">
        <v>15</v>
      </c>
      <c r="V406" s="2" t="s">
        <v>6101</v>
      </c>
      <c r="W406" s="2" t="s">
        <v>16</v>
      </c>
      <c r="X406" s="2">
        <v>70</v>
      </c>
      <c r="Y406" s="2">
        <v>84</v>
      </c>
      <c r="Z406" s="2">
        <f t="shared" si="71"/>
        <v>14</v>
      </c>
    </row>
    <row r="407" spans="1:26" x14ac:dyDescent="0.25">
      <c r="A407" s="2" t="s">
        <v>2097</v>
      </c>
      <c r="B407" s="2">
        <v>202280406</v>
      </c>
      <c r="C407" s="3">
        <v>44804</v>
      </c>
      <c r="D407" s="2" t="s">
        <v>277</v>
      </c>
      <c r="E407" s="2" t="s">
        <v>29</v>
      </c>
      <c r="F407" s="2" t="s">
        <v>2098</v>
      </c>
      <c r="G407" s="10">
        <f t="shared" si="76"/>
        <v>4.5318876188852914E-4</v>
      </c>
      <c r="H407" s="7">
        <v>100</v>
      </c>
      <c r="I407" s="7">
        <v>74.52</v>
      </c>
      <c r="J407" s="7">
        <v>25.480000000000004</v>
      </c>
      <c r="K407" s="7">
        <f t="shared" si="79"/>
        <v>10.192000000000002</v>
      </c>
      <c r="L407" s="12">
        <f t="shared" si="77"/>
        <v>15.288000000000002</v>
      </c>
      <c r="M407" s="8">
        <v>0.25480000000000003</v>
      </c>
      <c r="N407" s="8">
        <f t="shared" si="78"/>
        <v>0.20515297906602259</v>
      </c>
      <c r="O407" s="7">
        <f t="shared" si="72"/>
        <v>15.288000000000002</v>
      </c>
      <c r="P407" s="8">
        <v>0.25480000000000003</v>
      </c>
      <c r="Q407" s="8">
        <f t="shared" si="73"/>
        <v>2.9246467817896384</v>
      </c>
      <c r="R407" s="8">
        <f t="shared" si="74"/>
        <v>0.74519999999999997</v>
      </c>
      <c r="S407" s="9">
        <f t="shared" si="75"/>
        <v>4.0608509429479646E-4</v>
      </c>
      <c r="T407" s="2" t="s">
        <v>33</v>
      </c>
      <c r="U407" s="2" t="s">
        <v>31</v>
      </c>
      <c r="V407" s="2" t="s">
        <v>6101</v>
      </c>
      <c r="W407" s="2" t="s">
        <v>16</v>
      </c>
      <c r="X407" s="2">
        <v>70</v>
      </c>
      <c r="Y407" s="2">
        <v>84</v>
      </c>
      <c r="Z407" s="2">
        <f t="shared" si="71"/>
        <v>14</v>
      </c>
    </row>
    <row r="408" spans="1:26" x14ac:dyDescent="0.25">
      <c r="A408" s="2" t="s">
        <v>2099</v>
      </c>
      <c r="B408" s="2">
        <v>202280407</v>
      </c>
      <c r="C408" s="3">
        <v>44804</v>
      </c>
      <c r="D408" s="2" t="s">
        <v>103</v>
      </c>
      <c r="E408" s="2" t="s">
        <v>14</v>
      </c>
      <c r="F408" s="2" t="s">
        <v>2100</v>
      </c>
      <c r="G408" s="10">
        <f t="shared" si="76"/>
        <v>9.5169639996591122E-4</v>
      </c>
      <c r="H408" s="7">
        <v>210</v>
      </c>
      <c r="I408" s="7">
        <v>170</v>
      </c>
      <c r="J408" s="7">
        <v>40</v>
      </c>
      <c r="K408" s="7">
        <f t="shared" si="79"/>
        <v>16</v>
      </c>
      <c r="L408" s="12">
        <f t="shared" si="77"/>
        <v>24</v>
      </c>
      <c r="M408" s="8">
        <v>0.19047619047619047</v>
      </c>
      <c r="N408" s="8">
        <f t="shared" si="78"/>
        <v>0.14117647058823529</v>
      </c>
      <c r="O408" s="7">
        <f t="shared" si="72"/>
        <v>24</v>
      </c>
      <c r="P408" s="8">
        <v>0.19047619047619047</v>
      </c>
      <c r="Q408" s="8">
        <f t="shared" si="73"/>
        <v>4.25</v>
      </c>
      <c r="R408" s="8">
        <f t="shared" si="74"/>
        <v>0.80952380952380953</v>
      </c>
      <c r="S408" s="9">
        <f t="shared" si="75"/>
        <v>6.3749622338272593E-4</v>
      </c>
      <c r="T408" s="2" t="s">
        <v>6153</v>
      </c>
      <c r="U408" s="2" t="s">
        <v>15</v>
      </c>
      <c r="V408" s="2" t="s">
        <v>6101</v>
      </c>
      <c r="W408" s="2" t="s">
        <v>16</v>
      </c>
      <c r="X408" s="2">
        <v>70</v>
      </c>
      <c r="Y408" s="2">
        <v>84</v>
      </c>
      <c r="Z408" s="2">
        <f t="shared" si="71"/>
        <v>14</v>
      </c>
    </row>
    <row r="409" spans="1:26" x14ac:dyDescent="0.25">
      <c r="A409" s="2" t="s">
        <v>2101</v>
      </c>
      <c r="B409" s="2">
        <v>202280408</v>
      </c>
      <c r="C409" s="3">
        <v>44805</v>
      </c>
      <c r="D409" s="2" t="s">
        <v>307</v>
      </c>
      <c r="E409" s="2" t="s">
        <v>14</v>
      </c>
      <c r="F409" s="2" t="s">
        <v>2102</v>
      </c>
      <c r="G409" s="10">
        <f t="shared" si="76"/>
        <v>4.5318876188852913E-5</v>
      </c>
      <c r="H409" s="7">
        <v>10</v>
      </c>
      <c r="I409" s="7">
        <v>3</v>
      </c>
      <c r="J409" s="7">
        <v>7</v>
      </c>
      <c r="K409" s="7">
        <f t="shared" si="79"/>
        <v>2.8000000000000003</v>
      </c>
      <c r="L409" s="12">
        <f t="shared" si="77"/>
        <v>4.1999999999999993</v>
      </c>
      <c r="M409" s="8">
        <v>0.7</v>
      </c>
      <c r="N409" s="8">
        <f t="shared" si="78"/>
        <v>1.3999999999999997</v>
      </c>
      <c r="O409" s="7">
        <f t="shared" si="72"/>
        <v>4.1999999999999993</v>
      </c>
      <c r="P409" s="8">
        <v>0.7</v>
      </c>
      <c r="Q409" s="8">
        <f t="shared" si="73"/>
        <v>0.42857142857142855</v>
      </c>
      <c r="R409" s="8">
        <f t="shared" si="74"/>
        <v>0.3</v>
      </c>
      <c r="S409" s="9">
        <f t="shared" si="75"/>
        <v>1.1156183909197704E-4</v>
      </c>
      <c r="T409" s="2" t="s">
        <v>6151</v>
      </c>
      <c r="U409" s="2" t="s">
        <v>15</v>
      </c>
      <c r="V409" s="2" t="s">
        <v>6101</v>
      </c>
      <c r="W409" s="2" t="s">
        <v>16</v>
      </c>
      <c r="X409" s="2">
        <v>70</v>
      </c>
      <c r="Y409" s="2">
        <v>86</v>
      </c>
      <c r="Z409" s="2">
        <f t="shared" si="71"/>
        <v>16</v>
      </c>
    </row>
    <row r="410" spans="1:26" x14ac:dyDescent="0.25">
      <c r="A410" s="2" t="s">
        <v>2103</v>
      </c>
      <c r="B410" s="2">
        <v>202280409</v>
      </c>
      <c r="C410" s="3">
        <v>44805</v>
      </c>
      <c r="D410" s="2" t="s">
        <v>308</v>
      </c>
      <c r="E410" s="2" t="s">
        <v>29</v>
      </c>
      <c r="F410" s="2" t="s">
        <v>2104</v>
      </c>
      <c r="G410" s="10">
        <f t="shared" si="76"/>
        <v>1.5408417904209991E-4</v>
      </c>
      <c r="H410" s="7">
        <v>34</v>
      </c>
      <c r="I410" s="7">
        <v>12.8</v>
      </c>
      <c r="J410" s="7">
        <v>21.2</v>
      </c>
      <c r="K410" s="7">
        <f t="shared" si="79"/>
        <v>8.48</v>
      </c>
      <c r="L410" s="12">
        <f t="shared" si="77"/>
        <v>12.719999999999999</v>
      </c>
      <c r="M410" s="8">
        <v>0.62352941176470589</v>
      </c>
      <c r="N410" s="8">
        <f t="shared" si="78"/>
        <v>0.99374999999999991</v>
      </c>
      <c r="O410" s="7">
        <f t="shared" si="72"/>
        <v>12.719999999999999</v>
      </c>
      <c r="P410" s="8">
        <v>0.62352941176470589</v>
      </c>
      <c r="Q410" s="8">
        <f t="shared" si="73"/>
        <v>0.60377358490566047</v>
      </c>
      <c r="R410" s="8">
        <f t="shared" si="74"/>
        <v>0.37647058823529411</v>
      </c>
      <c r="S410" s="9">
        <f t="shared" si="75"/>
        <v>3.3787299839284471E-4</v>
      </c>
      <c r="T410" s="2" t="s">
        <v>99</v>
      </c>
      <c r="U410" s="2" t="s">
        <v>31</v>
      </c>
      <c r="V410" s="2" t="s">
        <v>6101</v>
      </c>
      <c r="W410" s="2" t="s">
        <v>16</v>
      </c>
      <c r="X410" s="2">
        <v>70</v>
      </c>
      <c r="Y410" s="2">
        <v>86</v>
      </c>
      <c r="Z410" s="2">
        <f>Y410-X410</f>
        <v>16</v>
      </c>
    </row>
    <row r="411" spans="1:26" x14ac:dyDescent="0.25">
      <c r="A411" s="2" t="s">
        <v>2105</v>
      </c>
      <c r="B411" s="2">
        <v>202280410</v>
      </c>
      <c r="C411" s="3">
        <v>44805</v>
      </c>
      <c r="D411" s="2" t="s">
        <v>309</v>
      </c>
      <c r="E411" s="2" t="s">
        <v>29</v>
      </c>
      <c r="F411" s="2" t="s">
        <v>2106</v>
      </c>
      <c r="G411" s="10">
        <f t="shared" si="76"/>
        <v>4.7584819998295561E-4</v>
      </c>
      <c r="H411" s="7">
        <v>105</v>
      </c>
      <c r="I411" s="7">
        <v>90</v>
      </c>
      <c r="J411" s="7">
        <v>15</v>
      </c>
      <c r="K411" s="7">
        <f t="shared" si="79"/>
        <v>6</v>
      </c>
      <c r="L411" s="12">
        <f t="shared" si="77"/>
        <v>9</v>
      </c>
      <c r="M411" s="8">
        <v>0.14285714285714285</v>
      </c>
      <c r="N411" s="8">
        <f t="shared" si="78"/>
        <v>0.1</v>
      </c>
      <c r="O411" s="7">
        <f t="shared" si="72"/>
        <v>9</v>
      </c>
      <c r="P411" s="8">
        <v>0.14285714285714285</v>
      </c>
      <c r="Q411" s="8">
        <f t="shared" si="73"/>
        <v>6</v>
      </c>
      <c r="R411" s="8">
        <f t="shared" si="74"/>
        <v>0.8571428571428571</v>
      </c>
      <c r="S411" s="9">
        <f t="shared" si="75"/>
        <v>2.3906108376852222E-4</v>
      </c>
      <c r="T411" s="2" t="s">
        <v>30</v>
      </c>
      <c r="U411" s="2" t="s">
        <v>31</v>
      </c>
      <c r="V411" s="2" t="s">
        <v>6101</v>
      </c>
      <c r="W411" s="2" t="s">
        <v>16</v>
      </c>
      <c r="X411" s="2">
        <v>70</v>
      </c>
      <c r="Y411" s="2">
        <v>86</v>
      </c>
      <c r="Z411" s="2">
        <f>Y411-X411</f>
        <v>16</v>
      </c>
    </row>
    <row r="412" spans="1:26" x14ac:dyDescent="0.25">
      <c r="A412" s="2" t="s">
        <v>2107</v>
      </c>
      <c r="B412" s="2">
        <v>202280411</v>
      </c>
      <c r="C412" s="3">
        <v>44805</v>
      </c>
      <c r="D412" s="2" t="s">
        <v>310</v>
      </c>
      <c r="E412" s="2" t="s">
        <v>21</v>
      </c>
      <c r="F412" s="2" t="s">
        <v>2108</v>
      </c>
      <c r="G412" s="10">
        <f t="shared" si="76"/>
        <v>1.3595662856655876E-4</v>
      </c>
      <c r="H412" s="7">
        <v>30</v>
      </c>
      <c r="I412" s="7">
        <v>0</v>
      </c>
      <c r="J412" s="7">
        <v>30</v>
      </c>
      <c r="K412" s="7">
        <f t="shared" si="79"/>
        <v>12</v>
      </c>
      <c r="L412" s="12">
        <f t="shared" si="77"/>
        <v>18</v>
      </c>
      <c r="M412" s="8">
        <v>1</v>
      </c>
      <c r="N412" s="8" t="e">
        <f t="shared" si="78"/>
        <v>#DIV/0!</v>
      </c>
      <c r="O412" s="7">
        <f t="shared" si="72"/>
        <v>18</v>
      </c>
      <c r="P412" s="8">
        <v>1</v>
      </c>
      <c r="Q412" s="8">
        <f t="shared" si="73"/>
        <v>0</v>
      </c>
      <c r="R412" s="8">
        <f t="shared" si="74"/>
        <v>0</v>
      </c>
      <c r="S412" s="9">
        <f t="shared" si="75"/>
        <v>4.7812216753704445E-4</v>
      </c>
      <c r="T412" s="2" t="s">
        <v>6150</v>
      </c>
      <c r="U412" s="2" t="s">
        <v>22</v>
      </c>
      <c r="V412" s="2" t="s">
        <v>6101</v>
      </c>
      <c r="W412" s="2" t="s">
        <v>37</v>
      </c>
      <c r="X412" s="2">
        <v>70</v>
      </c>
      <c r="Y412" s="2">
        <v>86</v>
      </c>
      <c r="Z412" s="2">
        <f>Y412-X412</f>
        <v>16</v>
      </c>
    </row>
    <row r="413" spans="1:26" x14ac:dyDescent="0.25">
      <c r="A413" s="2" t="s">
        <v>2109</v>
      </c>
      <c r="B413" s="2">
        <v>202280412</v>
      </c>
      <c r="C413" s="3">
        <v>44805</v>
      </c>
      <c r="D413" s="2" t="s">
        <v>30</v>
      </c>
      <c r="E413" s="2" t="s">
        <v>29</v>
      </c>
      <c r="F413" s="2" t="s">
        <v>2110</v>
      </c>
      <c r="G413" s="10">
        <f t="shared" si="76"/>
        <v>3.5801912189193801E-4</v>
      </c>
      <c r="H413" s="7">
        <v>79</v>
      </c>
      <c r="I413" s="7">
        <v>66</v>
      </c>
      <c r="J413" s="7">
        <v>13</v>
      </c>
      <c r="K413" s="7">
        <f t="shared" si="79"/>
        <v>5.2</v>
      </c>
      <c r="L413" s="12">
        <f t="shared" si="77"/>
        <v>7.8</v>
      </c>
      <c r="M413" s="8">
        <v>0.16455696202531644</v>
      </c>
      <c r="N413" s="8">
        <f t="shared" si="78"/>
        <v>0.11818181818181818</v>
      </c>
      <c r="O413" s="7">
        <f t="shared" si="72"/>
        <v>7.8</v>
      </c>
      <c r="P413" s="8">
        <v>0.16455696202531644</v>
      </c>
      <c r="Q413" s="8">
        <f t="shared" si="73"/>
        <v>5.0769230769230766</v>
      </c>
      <c r="R413" s="8">
        <f t="shared" si="74"/>
        <v>0.83544303797468356</v>
      </c>
      <c r="S413" s="9">
        <f t="shared" si="75"/>
        <v>2.0718627259938593E-4</v>
      </c>
      <c r="T413" s="2" t="s">
        <v>30</v>
      </c>
      <c r="U413" s="2" t="s">
        <v>31</v>
      </c>
      <c r="V413" s="2" t="s">
        <v>6101</v>
      </c>
      <c r="W413" s="2" t="s">
        <v>16</v>
      </c>
      <c r="X413" s="2">
        <v>70</v>
      </c>
      <c r="Y413" s="2">
        <v>86</v>
      </c>
      <c r="Z413" s="2">
        <f t="shared" ref="Z413:Z425" si="80">Y413-X413</f>
        <v>16</v>
      </c>
    </row>
    <row r="414" spans="1:26" x14ac:dyDescent="0.25">
      <c r="A414" s="2" t="s">
        <v>2111</v>
      </c>
      <c r="B414" s="2">
        <v>202280413</v>
      </c>
      <c r="C414" s="3">
        <v>44805</v>
      </c>
      <c r="D414" s="2" t="s">
        <v>311</v>
      </c>
      <c r="E414" s="2" t="s">
        <v>29</v>
      </c>
      <c r="F414" s="2" t="s">
        <v>2112</v>
      </c>
      <c r="G414" s="10">
        <f t="shared" si="76"/>
        <v>1.1782907809101758E-4</v>
      </c>
      <c r="H414" s="7">
        <v>26</v>
      </c>
      <c r="I414" s="7">
        <v>8.120000000000001</v>
      </c>
      <c r="J414" s="7">
        <v>17.88</v>
      </c>
      <c r="K414" s="7">
        <f t="shared" si="79"/>
        <v>7.1520000000000001</v>
      </c>
      <c r="L414" s="12">
        <f t="shared" si="77"/>
        <v>10.727999999999998</v>
      </c>
      <c r="M414" s="8">
        <v>0.6876923076923076</v>
      </c>
      <c r="N414" s="8">
        <f t="shared" si="78"/>
        <v>1.3211822660098518</v>
      </c>
      <c r="O414" s="7">
        <f t="shared" si="72"/>
        <v>10.727999999999998</v>
      </c>
      <c r="P414" s="8">
        <v>0.6876923076923076</v>
      </c>
      <c r="Q414" s="8">
        <f t="shared" si="73"/>
        <v>0.4541387024608502</v>
      </c>
      <c r="R414" s="8">
        <f t="shared" si="74"/>
        <v>0.31230769230769234</v>
      </c>
      <c r="S414" s="9">
        <f t="shared" si="75"/>
        <v>2.8496081185207847E-4</v>
      </c>
      <c r="T414" s="2" t="s">
        <v>33</v>
      </c>
      <c r="U414" s="2" t="s">
        <v>31</v>
      </c>
      <c r="V414" s="2" t="s">
        <v>6101</v>
      </c>
      <c r="W414" s="2" t="s">
        <v>16</v>
      </c>
      <c r="X414" s="2">
        <v>70</v>
      </c>
      <c r="Y414" s="2">
        <v>86</v>
      </c>
      <c r="Z414" s="2">
        <f t="shared" si="80"/>
        <v>16</v>
      </c>
    </row>
    <row r="415" spans="1:26" x14ac:dyDescent="0.25">
      <c r="A415" s="2" t="s">
        <v>2113</v>
      </c>
      <c r="B415" s="2">
        <v>202280414</v>
      </c>
      <c r="C415" s="3">
        <v>44805</v>
      </c>
      <c r="D415" s="2" t="s">
        <v>13</v>
      </c>
      <c r="E415" s="2" t="s">
        <v>14</v>
      </c>
      <c r="F415" s="2" t="s">
        <v>2114</v>
      </c>
      <c r="G415" s="10">
        <f t="shared" si="76"/>
        <v>4.5318876188852913E-5</v>
      </c>
      <c r="H415" s="7">
        <v>10</v>
      </c>
      <c r="I415" s="7">
        <v>5</v>
      </c>
      <c r="J415" s="7">
        <v>5</v>
      </c>
      <c r="K415" s="7">
        <f t="shared" si="79"/>
        <v>2</v>
      </c>
      <c r="L415" s="12">
        <f t="shared" si="77"/>
        <v>3</v>
      </c>
      <c r="M415" s="8">
        <v>0.5</v>
      </c>
      <c r="N415" s="8">
        <f t="shared" si="78"/>
        <v>0.6</v>
      </c>
      <c r="O415" s="7">
        <f t="shared" si="72"/>
        <v>3</v>
      </c>
      <c r="P415" s="8">
        <v>0.5</v>
      </c>
      <c r="Q415" s="8">
        <f t="shared" si="73"/>
        <v>1</v>
      </c>
      <c r="R415" s="8">
        <f t="shared" si="74"/>
        <v>0.5</v>
      </c>
      <c r="S415" s="9">
        <f t="shared" si="75"/>
        <v>7.9687027922840741E-5</v>
      </c>
      <c r="T415" s="2" t="s">
        <v>6151</v>
      </c>
      <c r="U415" s="2" t="s">
        <v>15</v>
      </c>
      <c r="V415" s="2" t="s">
        <v>6101</v>
      </c>
      <c r="W415" s="2" t="s">
        <v>16</v>
      </c>
      <c r="X415" s="2">
        <v>70</v>
      </c>
      <c r="Y415" s="2">
        <v>86</v>
      </c>
      <c r="Z415" s="2">
        <f t="shared" si="80"/>
        <v>16</v>
      </c>
    </row>
    <row r="416" spans="1:26" x14ac:dyDescent="0.25">
      <c r="A416" s="2" t="s">
        <v>2115</v>
      </c>
      <c r="B416" s="2">
        <v>202280415</v>
      </c>
      <c r="C416" s="3">
        <v>44805</v>
      </c>
      <c r="D416" s="2" t="s">
        <v>312</v>
      </c>
      <c r="E416" s="2" t="s">
        <v>29</v>
      </c>
      <c r="F416" s="2" t="s">
        <v>2116</v>
      </c>
      <c r="G416" s="10">
        <f t="shared" si="76"/>
        <v>3.625510095108233E-4</v>
      </c>
      <c r="H416" s="7">
        <v>80</v>
      </c>
      <c r="I416" s="7">
        <v>32</v>
      </c>
      <c r="J416" s="7">
        <v>48</v>
      </c>
      <c r="K416" s="7">
        <f t="shared" si="79"/>
        <v>19.200000000000003</v>
      </c>
      <c r="L416" s="12">
        <f t="shared" si="77"/>
        <v>28.799999999999997</v>
      </c>
      <c r="M416" s="8">
        <v>0.6</v>
      </c>
      <c r="N416" s="8">
        <f t="shared" si="78"/>
        <v>0.89999999999999991</v>
      </c>
      <c r="O416" s="7">
        <f t="shared" si="72"/>
        <v>28.799999999999997</v>
      </c>
      <c r="P416" s="8">
        <v>0.6</v>
      </c>
      <c r="Q416" s="8">
        <f t="shared" si="73"/>
        <v>0.66666666666666663</v>
      </c>
      <c r="R416" s="8">
        <f t="shared" si="74"/>
        <v>0.4</v>
      </c>
      <c r="S416" s="9">
        <f t="shared" si="75"/>
        <v>7.6499546805927111E-4</v>
      </c>
      <c r="T416" s="2" t="s">
        <v>33</v>
      </c>
      <c r="U416" s="2" t="s">
        <v>31</v>
      </c>
      <c r="V416" s="2" t="s">
        <v>6101</v>
      </c>
      <c r="W416" s="2" t="s">
        <v>16</v>
      </c>
      <c r="X416" s="2">
        <v>70</v>
      </c>
      <c r="Y416" s="2">
        <v>86</v>
      </c>
      <c r="Z416" s="2">
        <f t="shared" si="80"/>
        <v>16</v>
      </c>
    </row>
    <row r="417" spans="1:26" x14ac:dyDescent="0.25">
      <c r="A417" s="2" t="s">
        <v>2117</v>
      </c>
      <c r="B417" s="2">
        <v>202280416</v>
      </c>
      <c r="C417" s="3">
        <v>44805</v>
      </c>
      <c r="D417" s="2" t="s">
        <v>261</v>
      </c>
      <c r="E417" s="2" t="s">
        <v>29</v>
      </c>
      <c r="F417" s="2" t="s">
        <v>2118</v>
      </c>
      <c r="G417" s="10">
        <f t="shared" si="76"/>
        <v>4.5318876188852914E-4</v>
      </c>
      <c r="H417" s="7">
        <v>100</v>
      </c>
      <c r="I417" s="7">
        <v>32</v>
      </c>
      <c r="J417" s="7">
        <v>68</v>
      </c>
      <c r="K417" s="7">
        <f t="shared" si="79"/>
        <v>27.200000000000003</v>
      </c>
      <c r="L417" s="12">
        <f t="shared" si="77"/>
        <v>40.799999999999997</v>
      </c>
      <c r="M417" s="8">
        <v>0.68</v>
      </c>
      <c r="N417" s="8">
        <f t="shared" si="78"/>
        <v>1.2749999999999999</v>
      </c>
      <c r="O417" s="7">
        <f t="shared" si="72"/>
        <v>40.799999999999997</v>
      </c>
      <c r="P417" s="8">
        <v>0.68</v>
      </c>
      <c r="Q417" s="8">
        <f t="shared" si="73"/>
        <v>0.47058823529411764</v>
      </c>
      <c r="R417" s="8">
        <f t="shared" si="74"/>
        <v>0.32</v>
      </c>
      <c r="S417" s="9">
        <f t="shared" si="75"/>
        <v>1.0837435797506341E-3</v>
      </c>
      <c r="T417" s="2" t="s">
        <v>33</v>
      </c>
      <c r="U417" s="2" t="s">
        <v>31</v>
      </c>
      <c r="V417" s="2" t="s">
        <v>6101</v>
      </c>
      <c r="W417" s="2" t="s">
        <v>16</v>
      </c>
      <c r="X417" s="2">
        <v>70</v>
      </c>
      <c r="Y417" s="2">
        <v>86</v>
      </c>
      <c r="Z417" s="2">
        <f t="shared" si="80"/>
        <v>16</v>
      </c>
    </row>
    <row r="418" spans="1:26" x14ac:dyDescent="0.25">
      <c r="A418" s="2" t="s">
        <v>2119</v>
      </c>
      <c r="B418" s="2">
        <v>202280417</v>
      </c>
      <c r="C418" s="3">
        <v>44805</v>
      </c>
      <c r="D418" s="2" t="s">
        <v>313</v>
      </c>
      <c r="E418" s="2" t="s">
        <v>29</v>
      </c>
      <c r="F418" s="2" t="s">
        <v>2120</v>
      </c>
      <c r="G418" s="10">
        <f t="shared" si="76"/>
        <v>1.586160666609852E-4</v>
      </c>
      <c r="H418" s="7">
        <v>35</v>
      </c>
      <c r="I418" s="7">
        <v>34</v>
      </c>
      <c r="J418" s="7">
        <v>1</v>
      </c>
      <c r="K418" s="7">
        <f t="shared" si="79"/>
        <v>0.4</v>
      </c>
      <c r="L418" s="12">
        <f t="shared" si="77"/>
        <v>0.6</v>
      </c>
      <c r="M418" s="8">
        <v>2.8571428571428571E-2</v>
      </c>
      <c r="N418" s="8">
        <f t="shared" si="78"/>
        <v>1.7647058823529412E-2</v>
      </c>
      <c r="O418" s="7">
        <f t="shared" si="72"/>
        <v>0.6</v>
      </c>
      <c r="P418" s="8">
        <v>2.8571428571428571E-2</v>
      </c>
      <c r="Q418" s="8">
        <f t="shared" si="73"/>
        <v>34</v>
      </c>
      <c r="R418" s="8">
        <f t="shared" si="74"/>
        <v>0.97142857142857142</v>
      </c>
      <c r="S418" s="9">
        <f t="shared" si="75"/>
        <v>1.5937405584568148E-5</v>
      </c>
      <c r="T418" s="2" t="s">
        <v>33</v>
      </c>
      <c r="U418" s="2" t="s">
        <v>31</v>
      </c>
      <c r="V418" s="2" t="s">
        <v>6101</v>
      </c>
      <c r="W418" s="2" t="s">
        <v>16</v>
      </c>
      <c r="X418" s="2">
        <v>70</v>
      </c>
      <c r="Y418" s="2">
        <v>86</v>
      </c>
      <c r="Z418" s="2">
        <f t="shared" si="80"/>
        <v>16</v>
      </c>
    </row>
    <row r="419" spans="1:26" x14ac:dyDescent="0.25">
      <c r="A419" s="2" t="s">
        <v>2121</v>
      </c>
      <c r="B419" s="2">
        <v>202280418</v>
      </c>
      <c r="C419" s="3">
        <v>44805</v>
      </c>
      <c r="D419" s="2" t="s">
        <v>314</v>
      </c>
      <c r="E419" s="2" t="s">
        <v>14</v>
      </c>
      <c r="F419" s="2" t="s">
        <v>2122</v>
      </c>
      <c r="G419" s="10">
        <f t="shared" si="76"/>
        <v>5.4382651426623495E-5</v>
      </c>
      <c r="H419" s="7">
        <v>12</v>
      </c>
      <c r="I419" s="7">
        <v>5</v>
      </c>
      <c r="J419" s="7">
        <v>7</v>
      </c>
      <c r="K419" s="7">
        <f t="shared" si="79"/>
        <v>2.8000000000000003</v>
      </c>
      <c r="L419" s="12">
        <f t="shared" si="77"/>
        <v>4.1999999999999993</v>
      </c>
      <c r="M419" s="8">
        <v>0.58333333333333337</v>
      </c>
      <c r="N419" s="8">
        <f t="shared" si="78"/>
        <v>0.83999999999999986</v>
      </c>
      <c r="O419" s="7">
        <f t="shared" si="72"/>
        <v>4.1999999999999993</v>
      </c>
      <c r="P419" s="8">
        <v>0.58333333333333337</v>
      </c>
      <c r="Q419" s="8">
        <f t="shared" si="73"/>
        <v>0.7142857142857143</v>
      </c>
      <c r="R419" s="8">
        <f t="shared" si="74"/>
        <v>0.41666666666666669</v>
      </c>
      <c r="S419" s="9">
        <f t="shared" si="75"/>
        <v>1.1156183909197704E-4</v>
      </c>
      <c r="T419" s="2" t="s">
        <v>6151</v>
      </c>
      <c r="U419" s="2" t="s">
        <v>15</v>
      </c>
      <c r="V419" s="2" t="s">
        <v>6101</v>
      </c>
      <c r="W419" s="2" t="s">
        <v>16</v>
      </c>
      <c r="X419" s="2">
        <v>70</v>
      </c>
      <c r="Y419" s="2">
        <v>86</v>
      </c>
      <c r="Z419" s="2">
        <f t="shared" si="80"/>
        <v>16</v>
      </c>
    </row>
    <row r="420" spans="1:26" x14ac:dyDescent="0.25">
      <c r="A420" s="2" t="s">
        <v>2123</v>
      </c>
      <c r="B420" s="2">
        <v>202280419</v>
      </c>
      <c r="C420" s="3">
        <v>44805</v>
      </c>
      <c r="D420" s="2" t="s">
        <v>95</v>
      </c>
      <c r="E420" s="2" t="s">
        <v>14</v>
      </c>
      <c r="F420" s="2" t="s">
        <v>2124</v>
      </c>
      <c r="G420" s="10">
        <f t="shared" si="76"/>
        <v>1.3142474094767346E-4</v>
      </c>
      <c r="H420" s="7">
        <v>29</v>
      </c>
      <c r="I420" s="7">
        <v>12</v>
      </c>
      <c r="J420" s="7">
        <v>17</v>
      </c>
      <c r="K420" s="7">
        <f t="shared" si="79"/>
        <v>6.8000000000000007</v>
      </c>
      <c r="L420" s="12">
        <f t="shared" si="77"/>
        <v>10.199999999999999</v>
      </c>
      <c r="M420" s="8">
        <v>0.58620689655172409</v>
      </c>
      <c r="N420" s="8">
        <f t="shared" si="78"/>
        <v>0.85</v>
      </c>
      <c r="O420" s="7">
        <f t="shared" si="72"/>
        <v>10.199999999999999</v>
      </c>
      <c r="P420" s="8">
        <v>0.58620689655172409</v>
      </c>
      <c r="Q420" s="8">
        <f t="shared" si="73"/>
        <v>0.70588235294117652</v>
      </c>
      <c r="R420" s="8">
        <f t="shared" si="74"/>
        <v>0.41379310344827586</v>
      </c>
      <c r="S420" s="9">
        <f t="shared" si="75"/>
        <v>2.7093589493765852E-4</v>
      </c>
      <c r="T420" s="2" t="s">
        <v>6151</v>
      </c>
      <c r="U420" s="2" t="s">
        <v>15</v>
      </c>
      <c r="V420" s="2" t="s">
        <v>6101</v>
      </c>
      <c r="W420" s="2" t="s">
        <v>16</v>
      </c>
      <c r="X420" s="2">
        <v>70</v>
      </c>
      <c r="Y420" s="2">
        <v>86</v>
      </c>
      <c r="Z420" s="2">
        <f t="shared" si="80"/>
        <v>16</v>
      </c>
    </row>
    <row r="421" spans="1:26" x14ac:dyDescent="0.25">
      <c r="A421" s="2" t="s">
        <v>2125</v>
      </c>
      <c r="B421" s="2">
        <v>202280420</v>
      </c>
      <c r="C421" s="3">
        <v>44805</v>
      </c>
      <c r="D421" s="2" t="s">
        <v>315</v>
      </c>
      <c r="E421" s="2" t="s">
        <v>29</v>
      </c>
      <c r="F421" s="2" t="s">
        <v>2126</v>
      </c>
      <c r="G421" s="10">
        <f t="shared" si="76"/>
        <v>3.8521044760524977E-4</v>
      </c>
      <c r="H421" s="7">
        <v>85</v>
      </c>
      <c r="I421" s="7">
        <v>74.52</v>
      </c>
      <c r="J421" s="7">
        <v>10.480000000000004</v>
      </c>
      <c r="K421" s="7">
        <f t="shared" si="79"/>
        <v>4.1920000000000019</v>
      </c>
      <c r="L421" s="12">
        <f t="shared" si="77"/>
        <v>6.288000000000002</v>
      </c>
      <c r="M421" s="8">
        <v>0.12329411764705887</v>
      </c>
      <c r="N421" s="8">
        <f t="shared" si="78"/>
        <v>8.4380032206119199E-2</v>
      </c>
      <c r="O421" s="7">
        <f t="shared" si="72"/>
        <v>6.288000000000002</v>
      </c>
      <c r="P421" s="8">
        <v>0.12329411764705887</v>
      </c>
      <c r="Q421" s="8">
        <f t="shared" si="73"/>
        <v>7.1106870229007599</v>
      </c>
      <c r="R421" s="8">
        <f t="shared" si="74"/>
        <v>0.87670588235294111</v>
      </c>
      <c r="S421" s="9">
        <f t="shared" si="75"/>
        <v>1.6702401052627426E-4</v>
      </c>
      <c r="T421" s="2" t="s">
        <v>33</v>
      </c>
      <c r="U421" s="2" t="s">
        <v>31</v>
      </c>
      <c r="V421" s="2" t="s">
        <v>6101</v>
      </c>
      <c r="W421" s="2" t="s">
        <v>16</v>
      </c>
      <c r="X421" s="2">
        <v>70</v>
      </c>
      <c r="Y421" s="2">
        <v>86</v>
      </c>
      <c r="Z421" s="2">
        <f t="shared" si="80"/>
        <v>16</v>
      </c>
    </row>
    <row r="422" spans="1:26" x14ac:dyDescent="0.25">
      <c r="A422" s="2" t="s">
        <v>2127</v>
      </c>
      <c r="B422" s="2">
        <v>202280421</v>
      </c>
      <c r="C422" s="3">
        <v>44805</v>
      </c>
      <c r="D422" s="2" t="s">
        <v>316</v>
      </c>
      <c r="E422" s="2" t="s">
        <v>29</v>
      </c>
      <c r="F422" s="2" t="s">
        <v>2128</v>
      </c>
      <c r="G422" s="10">
        <f t="shared" si="76"/>
        <v>1.2236096570990287E-4</v>
      </c>
      <c r="H422" s="7">
        <v>27</v>
      </c>
      <c r="I422" s="7">
        <v>23.5</v>
      </c>
      <c r="J422" s="7">
        <v>3.5</v>
      </c>
      <c r="K422" s="7">
        <f t="shared" si="79"/>
        <v>1.4000000000000001</v>
      </c>
      <c r="L422" s="12">
        <f t="shared" si="77"/>
        <v>2.0999999999999996</v>
      </c>
      <c r="M422" s="8">
        <v>0.12962962962962962</v>
      </c>
      <c r="N422" s="8">
        <f t="shared" si="78"/>
        <v>8.9361702127659565E-2</v>
      </c>
      <c r="O422" s="7">
        <f t="shared" si="72"/>
        <v>2.0999999999999996</v>
      </c>
      <c r="P422" s="8">
        <v>0.12962962962962962</v>
      </c>
      <c r="Q422" s="8">
        <f t="shared" si="73"/>
        <v>6.7142857142857144</v>
      </c>
      <c r="R422" s="8">
        <f t="shared" si="74"/>
        <v>0.87037037037037035</v>
      </c>
      <c r="S422" s="9">
        <f t="shared" si="75"/>
        <v>5.5780919545988519E-5</v>
      </c>
      <c r="T422" s="2" t="s">
        <v>56</v>
      </c>
      <c r="U422" s="2" t="s">
        <v>31</v>
      </c>
      <c r="V422" s="2" t="s">
        <v>6101</v>
      </c>
      <c r="W422" s="2" t="s">
        <v>16</v>
      </c>
      <c r="X422" s="2">
        <v>70</v>
      </c>
      <c r="Y422" s="2">
        <v>86</v>
      </c>
      <c r="Z422" s="2">
        <f t="shared" si="80"/>
        <v>16</v>
      </c>
    </row>
    <row r="423" spans="1:26" x14ac:dyDescent="0.25">
      <c r="A423" s="2" t="s">
        <v>2129</v>
      </c>
      <c r="B423" s="2">
        <v>202280422</v>
      </c>
      <c r="C423" s="3">
        <v>44805</v>
      </c>
      <c r="D423" s="2" t="s">
        <v>317</v>
      </c>
      <c r="E423" s="2" t="s">
        <v>29</v>
      </c>
      <c r="F423" s="2" t="s">
        <v>2130</v>
      </c>
      <c r="G423" s="10">
        <f t="shared" si="76"/>
        <v>9.516963999659112E-5</v>
      </c>
      <c r="H423" s="7">
        <v>21</v>
      </c>
      <c r="I423" s="7">
        <v>18.62</v>
      </c>
      <c r="J423" s="7">
        <v>2.379999999999999</v>
      </c>
      <c r="K423" s="7">
        <f t="shared" si="79"/>
        <v>0.95199999999999962</v>
      </c>
      <c r="L423" s="12">
        <f t="shared" si="77"/>
        <v>1.4279999999999995</v>
      </c>
      <c r="M423" s="8">
        <v>0.11333333333333329</v>
      </c>
      <c r="N423" s="8">
        <f t="shared" si="78"/>
        <v>7.6691729323308241E-2</v>
      </c>
      <c r="O423" s="7">
        <f t="shared" si="72"/>
        <v>1.4279999999999995</v>
      </c>
      <c r="P423" s="8">
        <v>0.11333333333333329</v>
      </c>
      <c r="Q423" s="8">
        <f t="shared" si="73"/>
        <v>7.8235294117647092</v>
      </c>
      <c r="R423" s="8">
        <f t="shared" si="74"/>
        <v>0.88666666666666671</v>
      </c>
      <c r="S423" s="9">
        <f t="shared" si="75"/>
        <v>3.7931025291272176E-5</v>
      </c>
      <c r="T423" s="2" t="s">
        <v>33</v>
      </c>
      <c r="U423" s="2" t="s">
        <v>31</v>
      </c>
      <c r="V423" s="2" t="s">
        <v>6101</v>
      </c>
      <c r="W423" s="2" t="s">
        <v>16</v>
      </c>
      <c r="X423" s="2">
        <v>70</v>
      </c>
      <c r="Y423" s="2">
        <v>86</v>
      </c>
      <c r="Z423" s="2">
        <f t="shared" si="80"/>
        <v>16</v>
      </c>
    </row>
    <row r="424" spans="1:26" x14ac:dyDescent="0.25">
      <c r="A424" s="2" t="s">
        <v>2131</v>
      </c>
      <c r="B424" s="2">
        <v>202280423</v>
      </c>
      <c r="C424" s="3">
        <v>44805</v>
      </c>
      <c r="D424" s="2" t="s">
        <v>318</v>
      </c>
      <c r="E424" s="2" t="s">
        <v>29</v>
      </c>
      <c r="F424" s="2" t="s">
        <v>2132</v>
      </c>
      <c r="G424" s="10">
        <f t="shared" si="76"/>
        <v>1.4502040380432932E-4</v>
      </c>
      <c r="H424" s="7">
        <v>32</v>
      </c>
      <c r="I424" s="7">
        <v>28</v>
      </c>
      <c r="J424" s="7">
        <v>4</v>
      </c>
      <c r="K424" s="7">
        <f t="shared" si="79"/>
        <v>1.6</v>
      </c>
      <c r="L424" s="12">
        <f t="shared" si="77"/>
        <v>2.4</v>
      </c>
      <c r="M424" s="8">
        <v>0.125</v>
      </c>
      <c r="N424" s="8">
        <f t="shared" si="78"/>
        <v>8.5714285714285715E-2</v>
      </c>
      <c r="O424" s="7">
        <f t="shared" si="72"/>
        <v>2.4</v>
      </c>
      <c r="P424" s="8">
        <v>0.125</v>
      </c>
      <c r="Q424" s="8">
        <f t="shared" si="73"/>
        <v>7</v>
      </c>
      <c r="R424" s="8">
        <f t="shared" si="74"/>
        <v>0.875</v>
      </c>
      <c r="S424" s="9">
        <f t="shared" si="75"/>
        <v>6.3749622338272593E-5</v>
      </c>
      <c r="T424" s="2" t="s">
        <v>30</v>
      </c>
      <c r="U424" s="2" t="s">
        <v>31</v>
      </c>
      <c r="V424" s="2" t="s">
        <v>6101</v>
      </c>
      <c r="W424" s="2" t="s">
        <v>16</v>
      </c>
      <c r="X424" s="2">
        <v>70</v>
      </c>
      <c r="Y424" s="2">
        <v>86</v>
      </c>
      <c r="Z424" s="2">
        <f t="shared" si="80"/>
        <v>16</v>
      </c>
    </row>
    <row r="425" spans="1:26" x14ac:dyDescent="0.25">
      <c r="A425" s="2" t="s">
        <v>2133</v>
      </c>
      <c r="B425" s="2">
        <v>202280424</v>
      </c>
      <c r="C425" s="3">
        <v>44806</v>
      </c>
      <c r="D425" s="2" t="s">
        <v>319</v>
      </c>
      <c r="E425" s="2" t="s">
        <v>29</v>
      </c>
      <c r="F425" s="2" t="s">
        <v>2134</v>
      </c>
      <c r="G425" s="10">
        <f t="shared" si="76"/>
        <v>1.631479542798705E-4</v>
      </c>
      <c r="H425" s="7">
        <v>36</v>
      </c>
      <c r="I425" s="7">
        <v>12</v>
      </c>
      <c r="J425" s="7">
        <v>24</v>
      </c>
      <c r="K425" s="7">
        <f t="shared" si="79"/>
        <v>9.6000000000000014</v>
      </c>
      <c r="L425" s="12">
        <f t="shared" si="77"/>
        <v>14.399999999999999</v>
      </c>
      <c r="M425" s="8">
        <v>0.66666666666666663</v>
      </c>
      <c r="N425" s="8">
        <f t="shared" si="78"/>
        <v>1.2</v>
      </c>
      <c r="O425" s="7">
        <f t="shared" si="72"/>
        <v>14.399999999999999</v>
      </c>
      <c r="P425" s="8">
        <v>0.66666666666666663</v>
      </c>
      <c r="Q425" s="8">
        <f t="shared" si="73"/>
        <v>0.5</v>
      </c>
      <c r="R425" s="8">
        <f t="shared" si="74"/>
        <v>0.33333333333333331</v>
      </c>
      <c r="S425" s="9">
        <f t="shared" si="75"/>
        <v>3.8249773402963556E-4</v>
      </c>
      <c r="T425" s="2" t="s">
        <v>33</v>
      </c>
      <c r="U425" s="2" t="s">
        <v>31</v>
      </c>
      <c r="V425" s="2" t="s">
        <v>6101</v>
      </c>
      <c r="W425" s="2" t="s">
        <v>16</v>
      </c>
      <c r="X425" s="2">
        <v>63</v>
      </c>
      <c r="Y425" s="2">
        <v>79</v>
      </c>
      <c r="Z425" s="2">
        <f t="shared" si="80"/>
        <v>16</v>
      </c>
    </row>
    <row r="426" spans="1:26" x14ac:dyDescent="0.25">
      <c r="A426" s="2" t="s">
        <v>2135</v>
      </c>
      <c r="B426" s="2">
        <v>202280425</v>
      </c>
      <c r="C426" s="3">
        <v>44806</v>
      </c>
      <c r="D426" s="2" t="s">
        <v>320</v>
      </c>
      <c r="E426" s="2" t="s">
        <v>29</v>
      </c>
      <c r="F426" s="2" t="s">
        <v>2136</v>
      </c>
      <c r="G426" s="10">
        <f t="shared" si="76"/>
        <v>1.9940305523095283E-4</v>
      </c>
      <c r="H426" s="7">
        <v>44</v>
      </c>
      <c r="I426" s="7">
        <v>22</v>
      </c>
      <c r="J426" s="7">
        <v>22</v>
      </c>
      <c r="K426" s="7">
        <f t="shared" si="79"/>
        <v>8.8000000000000007</v>
      </c>
      <c r="L426" s="12">
        <f t="shared" si="77"/>
        <v>13.2</v>
      </c>
      <c r="M426" s="8">
        <v>0.5</v>
      </c>
      <c r="N426" s="8">
        <f t="shared" si="78"/>
        <v>0.6</v>
      </c>
      <c r="O426" s="7">
        <f t="shared" si="72"/>
        <v>13.2</v>
      </c>
      <c r="P426" s="8">
        <v>0.5</v>
      </c>
      <c r="Q426" s="8">
        <f t="shared" si="73"/>
        <v>1</v>
      </c>
      <c r="R426" s="8">
        <f t="shared" si="74"/>
        <v>0.5</v>
      </c>
      <c r="S426" s="9">
        <f t="shared" si="75"/>
        <v>3.5062292286049926E-4</v>
      </c>
      <c r="T426" s="2" t="s">
        <v>147</v>
      </c>
      <c r="U426" s="2" t="s">
        <v>31</v>
      </c>
      <c r="V426" s="2" t="s">
        <v>6101</v>
      </c>
      <c r="W426" s="2" t="s">
        <v>16</v>
      </c>
      <c r="X426" s="2">
        <v>63</v>
      </c>
      <c r="Y426" s="2">
        <v>79</v>
      </c>
      <c r="Z426" s="2">
        <f t="shared" ref="Z426:Z439" si="81">Y426-X426</f>
        <v>16</v>
      </c>
    </row>
    <row r="427" spans="1:26" x14ac:dyDescent="0.25">
      <c r="A427" s="2" t="s">
        <v>2137</v>
      </c>
      <c r="B427" s="2">
        <v>202280426</v>
      </c>
      <c r="C427" s="3">
        <v>44806</v>
      </c>
      <c r="D427" s="2" t="s">
        <v>321</v>
      </c>
      <c r="E427" s="2" t="s">
        <v>21</v>
      </c>
      <c r="F427" s="2" t="s">
        <v>2138</v>
      </c>
      <c r="G427" s="10">
        <f t="shared" si="76"/>
        <v>9.0637752377705825E-5</v>
      </c>
      <c r="H427" s="7">
        <v>20</v>
      </c>
      <c r="I427" s="7">
        <v>0</v>
      </c>
      <c r="J427" s="7">
        <v>20</v>
      </c>
      <c r="K427" s="7">
        <f t="shared" si="79"/>
        <v>8</v>
      </c>
      <c r="L427" s="12">
        <f t="shared" si="77"/>
        <v>12</v>
      </c>
      <c r="M427" s="8">
        <v>1</v>
      </c>
      <c r="N427" s="8" t="e">
        <f t="shared" si="78"/>
        <v>#DIV/0!</v>
      </c>
      <c r="O427" s="7">
        <f t="shared" si="72"/>
        <v>12</v>
      </c>
      <c r="P427" s="8">
        <v>1</v>
      </c>
      <c r="Q427" s="8">
        <f t="shared" si="73"/>
        <v>0</v>
      </c>
      <c r="R427" s="8">
        <f t="shared" si="74"/>
        <v>0</v>
      </c>
      <c r="S427" s="9">
        <f t="shared" si="75"/>
        <v>3.1874811169136296E-4</v>
      </c>
      <c r="T427" s="2" t="s">
        <v>6150</v>
      </c>
      <c r="U427" s="2" t="s">
        <v>22</v>
      </c>
      <c r="V427" s="2" t="s">
        <v>6101</v>
      </c>
      <c r="W427" s="2" t="s">
        <v>16</v>
      </c>
      <c r="X427" s="2">
        <v>63</v>
      </c>
      <c r="Y427" s="2">
        <v>79</v>
      </c>
      <c r="Z427" s="2">
        <f t="shared" si="81"/>
        <v>16</v>
      </c>
    </row>
    <row r="428" spans="1:26" x14ac:dyDescent="0.25">
      <c r="A428" s="2" t="s">
        <v>2139</v>
      </c>
      <c r="B428" s="2">
        <v>202280427</v>
      </c>
      <c r="C428" s="3">
        <v>44806</v>
      </c>
      <c r="D428" s="2" t="s">
        <v>42</v>
      </c>
      <c r="E428" s="2" t="s">
        <v>14</v>
      </c>
      <c r="F428" s="2" t="s">
        <v>2140</v>
      </c>
      <c r="G428" s="10">
        <f t="shared" si="76"/>
        <v>4.5318876188852913E-5</v>
      </c>
      <c r="H428" s="7">
        <v>10</v>
      </c>
      <c r="I428" s="7">
        <v>3</v>
      </c>
      <c r="J428" s="7">
        <v>7</v>
      </c>
      <c r="K428" s="7">
        <f t="shared" si="79"/>
        <v>2.8000000000000003</v>
      </c>
      <c r="L428" s="12">
        <f t="shared" si="77"/>
        <v>4.1999999999999993</v>
      </c>
      <c r="M428" s="8">
        <v>0.7</v>
      </c>
      <c r="N428" s="8">
        <f t="shared" si="78"/>
        <v>1.3999999999999997</v>
      </c>
      <c r="O428" s="7">
        <f t="shared" si="72"/>
        <v>4.1999999999999993</v>
      </c>
      <c r="P428" s="8">
        <v>0.7</v>
      </c>
      <c r="Q428" s="8">
        <f t="shared" si="73"/>
        <v>0.42857142857142855</v>
      </c>
      <c r="R428" s="8">
        <f t="shared" si="74"/>
        <v>0.3</v>
      </c>
      <c r="S428" s="9">
        <f t="shared" si="75"/>
        <v>1.1156183909197704E-4</v>
      </c>
      <c r="T428" s="2" t="s">
        <v>6151</v>
      </c>
      <c r="U428" s="2" t="s">
        <v>15</v>
      </c>
      <c r="V428" s="2" t="s">
        <v>6101</v>
      </c>
      <c r="W428" s="2" t="s">
        <v>16</v>
      </c>
      <c r="X428" s="2">
        <v>63</v>
      </c>
      <c r="Y428" s="2">
        <v>79</v>
      </c>
      <c r="Z428" s="2">
        <f t="shared" si="81"/>
        <v>16</v>
      </c>
    </row>
    <row r="429" spans="1:26" x14ac:dyDescent="0.25">
      <c r="A429" s="2" t="s">
        <v>2141</v>
      </c>
      <c r="B429" s="2">
        <v>202280428</v>
      </c>
      <c r="C429" s="3">
        <v>44806</v>
      </c>
      <c r="D429" s="2" t="s">
        <v>322</v>
      </c>
      <c r="E429" s="2" t="s">
        <v>43</v>
      </c>
      <c r="F429" s="2" t="s">
        <v>2142</v>
      </c>
      <c r="G429" s="10">
        <f t="shared" si="76"/>
        <v>2.2432843713482194E-3</v>
      </c>
      <c r="H429" s="7">
        <v>495</v>
      </c>
      <c r="I429" s="7">
        <v>290</v>
      </c>
      <c r="J429" s="7">
        <v>205</v>
      </c>
      <c r="K429" s="7">
        <f t="shared" si="79"/>
        <v>82</v>
      </c>
      <c r="L429" s="12">
        <f t="shared" si="77"/>
        <v>123</v>
      </c>
      <c r="M429" s="8">
        <v>0.41414141414141414</v>
      </c>
      <c r="N429" s="8">
        <f t="shared" si="78"/>
        <v>0.42413793103448277</v>
      </c>
      <c r="O429" s="7">
        <f t="shared" si="72"/>
        <v>123</v>
      </c>
      <c r="P429" s="8">
        <v>0.41414141414141414</v>
      </c>
      <c r="Q429" s="8">
        <f t="shared" si="73"/>
        <v>1.4146341463414633</v>
      </c>
      <c r="R429" s="8">
        <f t="shared" si="74"/>
        <v>0.58585858585858586</v>
      </c>
      <c r="S429" s="9">
        <f t="shared" si="75"/>
        <v>3.2671681448364705E-3</v>
      </c>
      <c r="T429" s="2" t="s">
        <v>53</v>
      </c>
      <c r="U429" s="2" t="s">
        <v>44</v>
      </c>
      <c r="V429" s="2" t="s">
        <v>6101</v>
      </c>
      <c r="W429" s="2" t="s">
        <v>16</v>
      </c>
      <c r="X429" s="2">
        <v>63</v>
      </c>
      <c r="Y429" s="2">
        <v>79</v>
      </c>
      <c r="Z429" s="2">
        <f t="shared" si="81"/>
        <v>16</v>
      </c>
    </row>
    <row r="430" spans="1:26" x14ac:dyDescent="0.25">
      <c r="A430" s="2" t="s">
        <v>2143</v>
      </c>
      <c r="B430" s="2">
        <v>202280429</v>
      </c>
      <c r="C430" s="3">
        <v>44806</v>
      </c>
      <c r="D430" s="2" t="s">
        <v>323</v>
      </c>
      <c r="E430" s="2" t="s">
        <v>29</v>
      </c>
      <c r="F430" s="2" t="s">
        <v>2144</v>
      </c>
      <c r="G430" s="10">
        <f t="shared" si="76"/>
        <v>4.5318876188852914E-4</v>
      </c>
      <c r="H430" s="7">
        <v>100</v>
      </c>
      <c r="I430" s="7">
        <v>81</v>
      </c>
      <c r="J430" s="7">
        <v>19</v>
      </c>
      <c r="K430" s="7">
        <f t="shared" si="79"/>
        <v>7.6000000000000005</v>
      </c>
      <c r="L430" s="12">
        <f t="shared" si="77"/>
        <v>11.399999999999999</v>
      </c>
      <c r="M430" s="8">
        <v>0.19</v>
      </c>
      <c r="N430" s="8">
        <f t="shared" si="78"/>
        <v>0.14074074074074072</v>
      </c>
      <c r="O430" s="7">
        <f t="shared" si="72"/>
        <v>11.399999999999999</v>
      </c>
      <c r="P430" s="8">
        <v>0.19</v>
      </c>
      <c r="Q430" s="8">
        <f t="shared" si="73"/>
        <v>4.2631578947368425</v>
      </c>
      <c r="R430" s="8">
        <f t="shared" si="74"/>
        <v>0.81</v>
      </c>
      <c r="S430" s="9">
        <f t="shared" si="75"/>
        <v>3.0281070610679482E-4</v>
      </c>
      <c r="T430" s="2" t="s">
        <v>33</v>
      </c>
      <c r="U430" s="2" t="s">
        <v>31</v>
      </c>
      <c r="V430" s="2" t="s">
        <v>6101</v>
      </c>
      <c r="W430" s="2" t="s">
        <v>16</v>
      </c>
      <c r="X430" s="2">
        <v>63</v>
      </c>
      <c r="Y430" s="2">
        <v>79</v>
      </c>
      <c r="Z430" s="2">
        <f t="shared" si="81"/>
        <v>16</v>
      </c>
    </row>
    <row r="431" spans="1:26" x14ac:dyDescent="0.25">
      <c r="A431" s="2" t="s">
        <v>2145</v>
      </c>
      <c r="B431" s="2">
        <v>202280430</v>
      </c>
      <c r="C431" s="3">
        <v>44806</v>
      </c>
      <c r="D431" s="2" t="s">
        <v>324</v>
      </c>
      <c r="E431" s="2" t="s">
        <v>29</v>
      </c>
      <c r="F431" s="2" t="s">
        <v>2146</v>
      </c>
      <c r="G431" s="10">
        <f t="shared" si="76"/>
        <v>1.3595662856655876E-4</v>
      </c>
      <c r="H431" s="7">
        <v>30</v>
      </c>
      <c r="I431" s="7">
        <v>29</v>
      </c>
      <c r="J431" s="7">
        <v>1</v>
      </c>
      <c r="K431" s="7">
        <f t="shared" si="79"/>
        <v>0.4</v>
      </c>
      <c r="L431" s="12">
        <f t="shared" si="77"/>
        <v>0.6</v>
      </c>
      <c r="M431" s="8">
        <v>3.3333333333333333E-2</v>
      </c>
      <c r="N431" s="8">
        <f t="shared" si="78"/>
        <v>2.0689655172413793E-2</v>
      </c>
      <c r="O431" s="7">
        <f t="shared" si="72"/>
        <v>0.6</v>
      </c>
      <c r="P431" s="8">
        <v>3.3333333333333333E-2</v>
      </c>
      <c r="Q431" s="8">
        <f t="shared" si="73"/>
        <v>29</v>
      </c>
      <c r="R431" s="8">
        <f t="shared" si="74"/>
        <v>0.96666666666666667</v>
      </c>
      <c r="S431" s="9">
        <f t="shared" si="75"/>
        <v>1.5937405584568148E-5</v>
      </c>
      <c r="T431" s="2" t="s">
        <v>33</v>
      </c>
      <c r="U431" s="2" t="s">
        <v>31</v>
      </c>
      <c r="V431" s="2" t="s">
        <v>6101</v>
      </c>
      <c r="W431" s="2" t="s">
        <v>16</v>
      </c>
      <c r="X431" s="2">
        <v>63</v>
      </c>
      <c r="Y431" s="2">
        <v>79</v>
      </c>
      <c r="Z431" s="2">
        <f t="shared" si="81"/>
        <v>16</v>
      </c>
    </row>
    <row r="432" spans="1:26" x14ac:dyDescent="0.25">
      <c r="A432" s="2" t="s">
        <v>2147</v>
      </c>
      <c r="B432" s="2">
        <v>202280431</v>
      </c>
      <c r="C432" s="3">
        <v>44806</v>
      </c>
      <c r="D432" s="2" t="s">
        <v>325</v>
      </c>
      <c r="E432" s="2" t="s">
        <v>14</v>
      </c>
      <c r="F432" s="2" t="s">
        <v>2148</v>
      </c>
      <c r="G432" s="10">
        <f t="shared" si="76"/>
        <v>1.586160666609852E-4</v>
      </c>
      <c r="H432" s="7">
        <v>35</v>
      </c>
      <c r="I432" s="7">
        <v>13</v>
      </c>
      <c r="J432" s="7">
        <v>22</v>
      </c>
      <c r="K432" s="7">
        <f t="shared" si="79"/>
        <v>8.8000000000000007</v>
      </c>
      <c r="L432" s="12">
        <f t="shared" si="77"/>
        <v>13.2</v>
      </c>
      <c r="M432" s="8">
        <v>0.62857142857142856</v>
      </c>
      <c r="N432" s="8">
        <f t="shared" si="78"/>
        <v>1.0153846153846153</v>
      </c>
      <c r="O432" s="7">
        <f t="shared" si="72"/>
        <v>13.2</v>
      </c>
      <c r="P432" s="8">
        <v>0.62857142857142856</v>
      </c>
      <c r="Q432" s="8">
        <f t="shared" si="73"/>
        <v>0.59090909090909094</v>
      </c>
      <c r="R432" s="8">
        <f t="shared" si="74"/>
        <v>0.37142857142857144</v>
      </c>
      <c r="S432" s="9">
        <f t="shared" si="75"/>
        <v>3.5062292286049926E-4</v>
      </c>
      <c r="T432" s="2" t="s">
        <v>194</v>
      </c>
      <c r="U432" s="2" t="s">
        <v>15</v>
      </c>
      <c r="V432" s="2" t="s">
        <v>6101</v>
      </c>
      <c r="W432" s="2" t="s">
        <v>16</v>
      </c>
      <c r="X432" s="2">
        <v>63</v>
      </c>
      <c r="Y432" s="2">
        <v>79</v>
      </c>
      <c r="Z432" s="2">
        <f t="shared" si="81"/>
        <v>16</v>
      </c>
    </row>
    <row r="433" spans="1:26" x14ac:dyDescent="0.25">
      <c r="A433" s="2" t="s">
        <v>2149</v>
      </c>
      <c r="B433" s="2">
        <v>202280432</v>
      </c>
      <c r="C433" s="3">
        <v>44806</v>
      </c>
      <c r="D433" s="2" t="s">
        <v>326</v>
      </c>
      <c r="E433" s="2" t="s">
        <v>29</v>
      </c>
      <c r="F433" s="2" t="s">
        <v>2150</v>
      </c>
      <c r="G433" s="10">
        <f t="shared" si="76"/>
        <v>6.7978314283279379E-5</v>
      </c>
      <c r="H433" s="7">
        <v>15</v>
      </c>
      <c r="I433" s="7">
        <v>12.5</v>
      </c>
      <c r="J433" s="7">
        <v>2.5</v>
      </c>
      <c r="K433" s="7">
        <f t="shared" si="79"/>
        <v>1</v>
      </c>
      <c r="L433" s="12">
        <f t="shared" si="77"/>
        <v>1.5</v>
      </c>
      <c r="M433" s="8">
        <v>0.16666666666666666</v>
      </c>
      <c r="N433" s="8">
        <f t="shared" si="78"/>
        <v>0.12</v>
      </c>
      <c r="O433" s="7">
        <f t="shared" si="72"/>
        <v>1.5</v>
      </c>
      <c r="P433" s="8">
        <v>0.16666666666666666</v>
      </c>
      <c r="Q433" s="8">
        <f t="shared" si="73"/>
        <v>5</v>
      </c>
      <c r="R433" s="8">
        <f t="shared" si="74"/>
        <v>0.83333333333333337</v>
      </c>
      <c r="S433" s="9">
        <f t="shared" si="75"/>
        <v>3.9843513961420371E-5</v>
      </c>
      <c r="T433" s="2" t="s">
        <v>99</v>
      </c>
      <c r="U433" s="2" t="s">
        <v>31</v>
      </c>
      <c r="V433" s="2" t="s">
        <v>6101</v>
      </c>
      <c r="W433" s="2" t="s">
        <v>16</v>
      </c>
      <c r="X433" s="2">
        <v>63</v>
      </c>
      <c r="Y433" s="2">
        <v>79</v>
      </c>
      <c r="Z433" s="2">
        <f t="shared" si="81"/>
        <v>16</v>
      </c>
    </row>
    <row r="434" spans="1:26" x14ac:dyDescent="0.25">
      <c r="A434" s="2" t="s">
        <v>2151</v>
      </c>
      <c r="B434" s="2">
        <v>202280433</v>
      </c>
      <c r="C434" s="3">
        <v>44806</v>
      </c>
      <c r="D434" s="2" t="s">
        <v>327</v>
      </c>
      <c r="E434" s="2" t="s">
        <v>24</v>
      </c>
      <c r="F434" s="2" t="s">
        <v>2152</v>
      </c>
      <c r="G434" s="10">
        <f t="shared" si="76"/>
        <v>4.0786988569967625E-4</v>
      </c>
      <c r="H434" s="7">
        <v>90</v>
      </c>
      <c r="I434" s="7">
        <v>40</v>
      </c>
      <c r="J434" s="7">
        <v>50</v>
      </c>
      <c r="K434" s="7">
        <f t="shared" si="79"/>
        <v>20</v>
      </c>
      <c r="L434" s="12">
        <f t="shared" si="77"/>
        <v>30</v>
      </c>
      <c r="M434" s="8">
        <v>0.55555555555555558</v>
      </c>
      <c r="N434" s="8">
        <f t="shared" si="78"/>
        <v>0.75</v>
      </c>
      <c r="O434" s="7">
        <f t="shared" si="72"/>
        <v>30</v>
      </c>
      <c r="P434" s="8">
        <v>0.55555555555555558</v>
      </c>
      <c r="Q434" s="8">
        <f t="shared" si="73"/>
        <v>0.8</v>
      </c>
      <c r="R434" s="8">
        <f t="shared" si="74"/>
        <v>0.44444444444444442</v>
      </c>
      <c r="S434" s="9">
        <f t="shared" si="75"/>
        <v>7.9687027922840741E-4</v>
      </c>
      <c r="T434" s="2" t="s">
        <v>285</v>
      </c>
      <c r="U434" s="2" t="s">
        <v>26</v>
      </c>
      <c r="V434" s="2" t="s">
        <v>6101</v>
      </c>
      <c r="W434" s="2" t="s">
        <v>16</v>
      </c>
      <c r="X434" s="2">
        <v>63</v>
      </c>
      <c r="Y434" s="2">
        <v>79</v>
      </c>
      <c r="Z434" s="2">
        <f t="shared" si="81"/>
        <v>16</v>
      </c>
    </row>
    <row r="435" spans="1:26" x14ac:dyDescent="0.25">
      <c r="A435" s="2" t="s">
        <v>2153</v>
      </c>
      <c r="B435" s="2">
        <v>202280434</v>
      </c>
      <c r="C435" s="3">
        <v>44806</v>
      </c>
      <c r="D435" s="2" t="s">
        <v>328</v>
      </c>
      <c r="E435" s="2" t="s">
        <v>21</v>
      </c>
      <c r="F435" s="2" t="s">
        <v>2154</v>
      </c>
      <c r="G435" s="10">
        <f t="shared" si="76"/>
        <v>9.0637752377705825E-6</v>
      </c>
      <c r="H435" s="7">
        <v>2</v>
      </c>
      <c r="I435" s="7">
        <v>0</v>
      </c>
      <c r="J435" s="7">
        <v>2</v>
      </c>
      <c r="K435" s="7">
        <f t="shared" si="79"/>
        <v>0.8</v>
      </c>
      <c r="L435" s="12">
        <f t="shared" si="77"/>
        <v>1.2</v>
      </c>
      <c r="M435" s="8">
        <v>1</v>
      </c>
      <c r="N435" s="8" t="e">
        <f t="shared" si="78"/>
        <v>#DIV/0!</v>
      </c>
      <c r="O435" s="7">
        <f t="shared" si="72"/>
        <v>1.2</v>
      </c>
      <c r="P435" s="8">
        <v>1</v>
      </c>
      <c r="Q435" s="8">
        <f t="shared" si="73"/>
        <v>0</v>
      </c>
      <c r="R435" s="8">
        <f t="shared" si="74"/>
        <v>0</v>
      </c>
      <c r="S435" s="9">
        <f t="shared" si="75"/>
        <v>3.1874811169136296E-5</v>
      </c>
      <c r="T435" s="2" t="s">
        <v>25</v>
      </c>
      <c r="U435" s="2" t="s">
        <v>22</v>
      </c>
      <c r="V435" s="2" t="s">
        <v>6101</v>
      </c>
      <c r="W435" s="2" t="s">
        <v>329</v>
      </c>
      <c r="X435" s="2">
        <v>63</v>
      </c>
      <c r="Y435" s="2">
        <v>79</v>
      </c>
      <c r="Z435" s="2">
        <f t="shared" si="81"/>
        <v>16</v>
      </c>
    </row>
    <row r="436" spans="1:26" x14ac:dyDescent="0.25">
      <c r="A436" s="2" t="s">
        <v>2155</v>
      </c>
      <c r="B436" s="2">
        <v>202280435</v>
      </c>
      <c r="C436" s="3">
        <v>44806</v>
      </c>
      <c r="D436" s="2" t="s">
        <v>330</v>
      </c>
      <c r="E436" s="2" t="s">
        <v>21</v>
      </c>
      <c r="F436" s="2" t="s">
        <v>2156</v>
      </c>
      <c r="G436" s="10">
        <f t="shared" si="76"/>
        <v>2.2659438094426457E-4</v>
      </c>
      <c r="H436" s="7">
        <v>50</v>
      </c>
      <c r="I436" s="7">
        <v>10</v>
      </c>
      <c r="J436" s="7">
        <v>40</v>
      </c>
      <c r="K436" s="7">
        <f t="shared" si="79"/>
        <v>16</v>
      </c>
      <c r="L436" s="12">
        <f t="shared" si="77"/>
        <v>24</v>
      </c>
      <c r="M436" s="8">
        <v>0.8</v>
      </c>
      <c r="N436" s="8">
        <f t="shared" si="78"/>
        <v>2.4</v>
      </c>
      <c r="O436" s="7">
        <f t="shared" si="72"/>
        <v>24</v>
      </c>
      <c r="P436" s="8">
        <v>0.8</v>
      </c>
      <c r="Q436" s="8">
        <f t="shared" si="73"/>
        <v>0.25</v>
      </c>
      <c r="R436" s="8">
        <f t="shared" si="74"/>
        <v>0.2</v>
      </c>
      <c r="S436" s="9">
        <f t="shared" si="75"/>
        <v>6.3749622338272593E-4</v>
      </c>
      <c r="T436" s="2" t="s">
        <v>331</v>
      </c>
      <c r="U436" s="2" t="s">
        <v>22</v>
      </c>
      <c r="V436" s="2" t="s">
        <v>6101</v>
      </c>
      <c r="W436" s="2" t="s">
        <v>16</v>
      </c>
      <c r="X436" s="2">
        <v>63</v>
      </c>
      <c r="Y436" s="2">
        <v>79</v>
      </c>
      <c r="Z436" s="2">
        <f t="shared" si="81"/>
        <v>16</v>
      </c>
    </row>
    <row r="437" spans="1:26" x14ac:dyDescent="0.25">
      <c r="A437" s="2" t="s">
        <v>2157</v>
      </c>
      <c r="B437" s="2">
        <v>202280436</v>
      </c>
      <c r="C437" s="3">
        <v>44806</v>
      </c>
      <c r="D437" s="2" t="s">
        <v>332</v>
      </c>
      <c r="E437" s="2" t="s">
        <v>24</v>
      </c>
      <c r="F437" s="2" t="s">
        <v>2158</v>
      </c>
      <c r="G437" s="10">
        <f t="shared" si="76"/>
        <v>5.4382651426623503E-4</v>
      </c>
      <c r="H437" s="7">
        <v>120</v>
      </c>
      <c r="I437" s="7">
        <v>50</v>
      </c>
      <c r="J437" s="7">
        <v>70</v>
      </c>
      <c r="K437" s="7">
        <f t="shared" si="79"/>
        <v>28</v>
      </c>
      <c r="L437" s="12">
        <f t="shared" si="77"/>
        <v>42</v>
      </c>
      <c r="M437" s="8">
        <v>0.58333333333333337</v>
      </c>
      <c r="N437" s="8">
        <f t="shared" si="78"/>
        <v>0.84</v>
      </c>
      <c r="O437" s="7">
        <f t="shared" si="72"/>
        <v>42</v>
      </c>
      <c r="P437" s="8">
        <v>0.58333333333333337</v>
      </c>
      <c r="Q437" s="8">
        <f t="shared" si="73"/>
        <v>0.7142857142857143</v>
      </c>
      <c r="R437" s="8">
        <f t="shared" si="74"/>
        <v>0.41666666666666669</v>
      </c>
      <c r="S437" s="9">
        <f t="shared" si="75"/>
        <v>1.1156183909197704E-3</v>
      </c>
      <c r="T437" s="2" t="s">
        <v>19</v>
      </c>
      <c r="U437" s="2" t="s">
        <v>26</v>
      </c>
      <c r="V437" s="2" t="s">
        <v>6101</v>
      </c>
      <c r="W437" s="2" t="s">
        <v>329</v>
      </c>
      <c r="X437" s="2">
        <v>63</v>
      </c>
      <c r="Y437" s="2">
        <v>79</v>
      </c>
      <c r="Z437" s="2">
        <f t="shared" si="81"/>
        <v>16</v>
      </c>
    </row>
    <row r="438" spans="1:26" x14ac:dyDescent="0.25">
      <c r="A438" s="2" t="s">
        <v>2159</v>
      </c>
      <c r="B438" s="2">
        <v>202280437</v>
      </c>
      <c r="C438" s="3">
        <v>44806</v>
      </c>
      <c r="D438" s="2" t="s">
        <v>333</v>
      </c>
      <c r="E438" s="2" t="s">
        <v>62</v>
      </c>
      <c r="F438" s="2" t="s">
        <v>2160</v>
      </c>
      <c r="G438" s="10">
        <f t="shared" si="76"/>
        <v>9.0637752377705828E-4</v>
      </c>
      <c r="H438" s="7">
        <v>200</v>
      </c>
      <c r="I438" s="7">
        <v>120</v>
      </c>
      <c r="J438" s="7">
        <v>80</v>
      </c>
      <c r="K438" s="7">
        <f t="shared" si="79"/>
        <v>32</v>
      </c>
      <c r="L438" s="12">
        <f t="shared" si="77"/>
        <v>48</v>
      </c>
      <c r="M438" s="8">
        <v>0.4</v>
      </c>
      <c r="N438" s="8">
        <f t="shared" si="78"/>
        <v>0.4</v>
      </c>
      <c r="O438" s="7">
        <f t="shared" si="72"/>
        <v>48</v>
      </c>
      <c r="P438" s="8">
        <v>0.4</v>
      </c>
      <c r="Q438" s="8">
        <f t="shared" si="73"/>
        <v>1.5</v>
      </c>
      <c r="R438" s="8">
        <f t="shared" si="74"/>
        <v>0.6</v>
      </c>
      <c r="S438" s="9">
        <f t="shared" si="75"/>
        <v>1.2749924467654519E-3</v>
      </c>
      <c r="T438" s="2" t="s">
        <v>113</v>
      </c>
      <c r="U438" s="2" t="s">
        <v>61</v>
      </c>
      <c r="V438" s="2" t="s">
        <v>6101</v>
      </c>
      <c r="W438" s="2" t="s">
        <v>16</v>
      </c>
      <c r="X438" s="2">
        <v>63</v>
      </c>
      <c r="Y438" s="2">
        <v>79</v>
      </c>
      <c r="Z438" s="2">
        <f t="shared" si="81"/>
        <v>16</v>
      </c>
    </row>
    <row r="439" spans="1:26" x14ac:dyDescent="0.25">
      <c r="A439" s="2" t="s">
        <v>2161</v>
      </c>
      <c r="B439" s="2">
        <v>202280438</v>
      </c>
      <c r="C439" s="3">
        <v>44807</v>
      </c>
      <c r="D439" s="2" t="s">
        <v>334</v>
      </c>
      <c r="E439" s="2" t="s">
        <v>29</v>
      </c>
      <c r="F439" s="2" t="s">
        <v>2162</v>
      </c>
      <c r="G439" s="10">
        <f t="shared" si="76"/>
        <v>1.4048851618544403E-4</v>
      </c>
      <c r="H439" s="7">
        <v>31</v>
      </c>
      <c r="I439" s="7">
        <v>27.62</v>
      </c>
      <c r="J439" s="7">
        <v>3.379999999999999</v>
      </c>
      <c r="K439" s="7">
        <f t="shared" si="79"/>
        <v>1.3519999999999996</v>
      </c>
      <c r="L439" s="12">
        <f t="shared" si="77"/>
        <v>2.0279999999999996</v>
      </c>
      <c r="M439" s="8">
        <v>0.10903225806451609</v>
      </c>
      <c r="N439" s="8">
        <f t="shared" si="78"/>
        <v>7.3425054308472099E-2</v>
      </c>
      <c r="O439" s="7">
        <f t="shared" si="72"/>
        <v>2.0279999999999996</v>
      </c>
      <c r="P439" s="8">
        <v>0.10903225806451609</v>
      </c>
      <c r="Q439" s="8">
        <f t="shared" si="73"/>
        <v>8.1715976331360967</v>
      </c>
      <c r="R439" s="8">
        <f t="shared" si="74"/>
        <v>0.89096774193548389</v>
      </c>
      <c r="S439" s="9">
        <f t="shared" si="75"/>
        <v>5.3868430875840324E-5</v>
      </c>
      <c r="T439" s="2" t="s">
        <v>33</v>
      </c>
      <c r="U439" s="2" t="s">
        <v>31</v>
      </c>
      <c r="V439" s="2" t="s">
        <v>6101</v>
      </c>
      <c r="W439" s="2" t="s">
        <v>16</v>
      </c>
      <c r="X439" s="2">
        <v>64</v>
      </c>
      <c r="Y439" s="2">
        <v>81</v>
      </c>
      <c r="Z439" s="2">
        <f t="shared" si="81"/>
        <v>17</v>
      </c>
    </row>
    <row r="440" spans="1:26" x14ac:dyDescent="0.25">
      <c r="A440" s="2" t="s">
        <v>2163</v>
      </c>
      <c r="B440" s="2">
        <v>202280439</v>
      </c>
      <c r="C440" s="3">
        <v>44807</v>
      </c>
      <c r="D440" s="2" t="s">
        <v>335</v>
      </c>
      <c r="E440" s="2" t="s">
        <v>29</v>
      </c>
      <c r="F440" s="2" t="s">
        <v>2164</v>
      </c>
      <c r="G440" s="10">
        <f t="shared" si="76"/>
        <v>1.586160666609852E-4</v>
      </c>
      <c r="H440" s="7">
        <v>35</v>
      </c>
      <c r="I440" s="7">
        <v>33</v>
      </c>
      <c r="J440" s="7">
        <v>2</v>
      </c>
      <c r="K440" s="7">
        <f t="shared" si="79"/>
        <v>0.8</v>
      </c>
      <c r="L440" s="12">
        <f t="shared" si="77"/>
        <v>1.2</v>
      </c>
      <c r="M440" s="8">
        <v>5.7142857142857141E-2</v>
      </c>
      <c r="N440" s="8">
        <f t="shared" si="78"/>
        <v>3.6363636363636362E-2</v>
      </c>
      <c r="O440" s="7">
        <f t="shared" si="72"/>
        <v>1.2</v>
      </c>
      <c r="P440" s="8">
        <v>5.7142857142857141E-2</v>
      </c>
      <c r="Q440" s="8">
        <f t="shared" si="73"/>
        <v>16.5</v>
      </c>
      <c r="R440" s="8">
        <f t="shared" si="74"/>
        <v>0.94285714285714284</v>
      </c>
      <c r="S440" s="9">
        <f t="shared" si="75"/>
        <v>3.1874811169136296E-5</v>
      </c>
      <c r="T440" s="2" t="s">
        <v>33</v>
      </c>
      <c r="U440" s="2" t="s">
        <v>31</v>
      </c>
      <c r="V440" s="2" t="s">
        <v>6101</v>
      </c>
      <c r="W440" s="2" t="s">
        <v>16</v>
      </c>
      <c r="X440" s="2">
        <v>64</v>
      </c>
      <c r="Y440" s="2">
        <v>81</v>
      </c>
      <c r="Z440" s="2">
        <f>Y440-X440</f>
        <v>17</v>
      </c>
    </row>
    <row r="441" spans="1:26" x14ac:dyDescent="0.25">
      <c r="A441" s="2" t="s">
        <v>2165</v>
      </c>
      <c r="B441" s="2">
        <v>202280440</v>
      </c>
      <c r="C441" s="3">
        <v>44807</v>
      </c>
      <c r="D441" s="2" t="s">
        <v>336</v>
      </c>
      <c r="E441" s="2" t="s">
        <v>14</v>
      </c>
      <c r="F441" s="2" t="s">
        <v>2166</v>
      </c>
      <c r="G441" s="10">
        <f t="shared" si="76"/>
        <v>3.625510095108233E-5</v>
      </c>
      <c r="H441" s="7">
        <v>8</v>
      </c>
      <c r="I441" s="7">
        <v>4</v>
      </c>
      <c r="J441" s="7">
        <v>4</v>
      </c>
      <c r="K441" s="7">
        <f t="shared" si="79"/>
        <v>1.6</v>
      </c>
      <c r="L441" s="12">
        <f t="shared" si="77"/>
        <v>2.4</v>
      </c>
      <c r="M441" s="8">
        <v>0.5</v>
      </c>
      <c r="N441" s="8">
        <f t="shared" si="78"/>
        <v>0.6</v>
      </c>
      <c r="O441" s="7">
        <f t="shared" si="72"/>
        <v>2.4</v>
      </c>
      <c r="P441" s="8">
        <v>0.5</v>
      </c>
      <c r="Q441" s="8">
        <f t="shared" si="73"/>
        <v>1</v>
      </c>
      <c r="R441" s="8">
        <f t="shared" si="74"/>
        <v>0.5</v>
      </c>
      <c r="S441" s="9">
        <f t="shared" si="75"/>
        <v>6.3749622338272593E-5</v>
      </c>
      <c r="T441" s="2" t="s">
        <v>6151</v>
      </c>
      <c r="U441" s="2" t="s">
        <v>15</v>
      </c>
      <c r="V441" s="2" t="s">
        <v>6101</v>
      </c>
      <c r="W441" s="2" t="s">
        <v>16</v>
      </c>
      <c r="X441" s="2">
        <v>64</v>
      </c>
      <c r="Y441" s="2">
        <v>81</v>
      </c>
      <c r="Z441" s="2">
        <f>Y441-X441</f>
        <v>17</v>
      </c>
    </row>
    <row r="442" spans="1:26" x14ac:dyDescent="0.25">
      <c r="A442" s="2" t="s">
        <v>2167</v>
      </c>
      <c r="B442" s="2">
        <v>202280441</v>
      </c>
      <c r="C442" s="3">
        <v>44807</v>
      </c>
      <c r="D442" s="2" t="s">
        <v>337</v>
      </c>
      <c r="E442" s="2" t="s">
        <v>14</v>
      </c>
      <c r="F442" s="2" t="s">
        <v>2168</v>
      </c>
      <c r="G442" s="10">
        <f t="shared" si="76"/>
        <v>6.7978314283279379E-5</v>
      </c>
      <c r="H442" s="7">
        <v>15</v>
      </c>
      <c r="I442" s="7">
        <v>5</v>
      </c>
      <c r="J442" s="7">
        <v>10</v>
      </c>
      <c r="K442" s="7">
        <f t="shared" si="79"/>
        <v>4</v>
      </c>
      <c r="L442" s="12">
        <f t="shared" si="77"/>
        <v>6</v>
      </c>
      <c r="M442" s="8">
        <v>0.66666666666666663</v>
      </c>
      <c r="N442" s="8">
        <f t="shared" si="78"/>
        <v>1.2</v>
      </c>
      <c r="O442" s="7">
        <f t="shared" si="72"/>
        <v>6</v>
      </c>
      <c r="P442" s="8">
        <v>0.66666666666666663</v>
      </c>
      <c r="Q442" s="8">
        <f t="shared" si="73"/>
        <v>0.5</v>
      </c>
      <c r="R442" s="8">
        <f t="shared" si="74"/>
        <v>0.33333333333333331</v>
      </c>
      <c r="S442" s="9">
        <f t="shared" si="75"/>
        <v>1.5937405584568148E-4</v>
      </c>
      <c r="T442" s="2" t="s">
        <v>6151</v>
      </c>
      <c r="U442" s="2" t="s">
        <v>15</v>
      </c>
      <c r="V442" s="2" t="s">
        <v>6101</v>
      </c>
      <c r="W442" s="2" t="s">
        <v>16</v>
      </c>
      <c r="X442" s="2">
        <v>64</v>
      </c>
      <c r="Y442" s="2">
        <v>81</v>
      </c>
      <c r="Z442" s="2">
        <f t="shared" ref="Z442:Z459" si="82">Y442-X442</f>
        <v>17</v>
      </c>
    </row>
    <row r="443" spans="1:26" x14ac:dyDescent="0.25">
      <c r="A443" s="2" t="s">
        <v>2169</v>
      </c>
      <c r="B443" s="2">
        <v>202280442</v>
      </c>
      <c r="C443" s="3">
        <v>44807</v>
      </c>
      <c r="D443" s="2" t="s">
        <v>310</v>
      </c>
      <c r="E443" s="2" t="s">
        <v>21</v>
      </c>
      <c r="F443" s="2" t="s">
        <v>2170</v>
      </c>
      <c r="G443" s="10">
        <f t="shared" si="76"/>
        <v>9.0637752377705825E-5</v>
      </c>
      <c r="H443" s="7">
        <v>20</v>
      </c>
      <c r="I443" s="7">
        <v>0</v>
      </c>
      <c r="J443" s="7">
        <v>20</v>
      </c>
      <c r="K443" s="7">
        <f t="shared" si="79"/>
        <v>8</v>
      </c>
      <c r="L443" s="12">
        <f t="shared" si="77"/>
        <v>12</v>
      </c>
      <c r="M443" s="8">
        <v>1</v>
      </c>
      <c r="N443" s="8" t="e">
        <f t="shared" si="78"/>
        <v>#DIV/0!</v>
      </c>
      <c r="O443" s="7">
        <f t="shared" si="72"/>
        <v>12</v>
      </c>
      <c r="P443" s="8">
        <v>1</v>
      </c>
      <c r="Q443" s="8">
        <f t="shared" si="73"/>
        <v>0</v>
      </c>
      <c r="R443" s="8">
        <f t="shared" si="74"/>
        <v>0</v>
      </c>
      <c r="S443" s="9">
        <f t="shared" si="75"/>
        <v>3.1874811169136296E-4</v>
      </c>
      <c r="T443" s="2" t="s">
        <v>6150</v>
      </c>
      <c r="U443" s="2" t="s">
        <v>22</v>
      </c>
      <c r="V443" s="2" t="s">
        <v>6101</v>
      </c>
      <c r="W443" s="2" t="s">
        <v>329</v>
      </c>
      <c r="X443" s="2">
        <v>64</v>
      </c>
      <c r="Y443" s="2">
        <v>81</v>
      </c>
      <c r="Z443" s="2">
        <f t="shared" si="82"/>
        <v>17</v>
      </c>
    </row>
    <row r="444" spans="1:26" x14ac:dyDescent="0.25">
      <c r="A444" s="2" t="s">
        <v>2171</v>
      </c>
      <c r="B444" s="2">
        <v>202280443</v>
      </c>
      <c r="C444" s="3">
        <v>44807</v>
      </c>
      <c r="D444" s="2" t="s">
        <v>338</v>
      </c>
      <c r="E444" s="2" t="s">
        <v>24</v>
      </c>
      <c r="F444" s="2" t="s">
        <v>2172</v>
      </c>
      <c r="G444" s="10">
        <f t="shared" si="76"/>
        <v>9.0637752377705828E-4</v>
      </c>
      <c r="H444" s="7">
        <v>200</v>
      </c>
      <c r="I444" s="7">
        <v>140</v>
      </c>
      <c r="J444" s="7">
        <v>60</v>
      </c>
      <c r="K444" s="7">
        <f t="shared" si="79"/>
        <v>24</v>
      </c>
      <c r="L444" s="12">
        <f t="shared" si="77"/>
        <v>36</v>
      </c>
      <c r="M444" s="8">
        <v>0.3</v>
      </c>
      <c r="N444" s="8">
        <f t="shared" si="78"/>
        <v>0.25714285714285712</v>
      </c>
      <c r="O444" s="7">
        <f t="shared" si="72"/>
        <v>36</v>
      </c>
      <c r="P444" s="8">
        <v>0.3</v>
      </c>
      <c r="Q444" s="8">
        <f t="shared" si="73"/>
        <v>2.3333333333333335</v>
      </c>
      <c r="R444" s="8">
        <f t="shared" si="74"/>
        <v>0.7</v>
      </c>
      <c r="S444" s="9">
        <f t="shared" si="75"/>
        <v>9.5624433507408889E-4</v>
      </c>
      <c r="T444" s="2" t="s">
        <v>53</v>
      </c>
      <c r="U444" s="2" t="s">
        <v>26</v>
      </c>
      <c r="V444" s="2" t="s">
        <v>6101</v>
      </c>
      <c r="W444" s="2" t="s">
        <v>16</v>
      </c>
      <c r="X444" s="2">
        <v>64</v>
      </c>
      <c r="Y444" s="2">
        <v>81</v>
      </c>
      <c r="Z444" s="2">
        <f t="shared" si="82"/>
        <v>17</v>
      </c>
    </row>
    <row r="445" spans="1:26" x14ac:dyDescent="0.25">
      <c r="A445" s="2" t="s">
        <v>2173</v>
      </c>
      <c r="B445" s="2">
        <v>202280444</v>
      </c>
      <c r="C445" s="3">
        <v>44807</v>
      </c>
      <c r="D445" s="2" t="s">
        <v>95</v>
      </c>
      <c r="E445" s="2" t="s">
        <v>14</v>
      </c>
      <c r="F445" s="2" t="s">
        <v>2174</v>
      </c>
      <c r="G445" s="10">
        <f t="shared" si="76"/>
        <v>4.5318876188852913E-5</v>
      </c>
      <c r="H445" s="7">
        <v>10</v>
      </c>
      <c r="I445" s="7">
        <v>4</v>
      </c>
      <c r="J445" s="7">
        <v>6</v>
      </c>
      <c r="K445" s="7">
        <f t="shared" si="79"/>
        <v>2.4000000000000004</v>
      </c>
      <c r="L445" s="12">
        <f t="shared" si="77"/>
        <v>3.5999999999999996</v>
      </c>
      <c r="M445" s="8">
        <v>0.6</v>
      </c>
      <c r="N445" s="8">
        <f t="shared" si="78"/>
        <v>0.89999999999999991</v>
      </c>
      <c r="O445" s="7">
        <f t="shared" si="72"/>
        <v>3.5999999999999996</v>
      </c>
      <c r="P445" s="8">
        <v>0.6</v>
      </c>
      <c r="Q445" s="8">
        <f t="shared" si="73"/>
        <v>0.66666666666666663</v>
      </c>
      <c r="R445" s="8">
        <f t="shared" si="74"/>
        <v>0.4</v>
      </c>
      <c r="S445" s="9">
        <f t="shared" si="75"/>
        <v>9.5624433507408889E-5</v>
      </c>
      <c r="T445" s="2" t="s">
        <v>6151</v>
      </c>
      <c r="U445" s="2" t="s">
        <v>15</v>
      </c>
      <c r="V445" s="2" t="s">
        <v>6101</v>
      </c>
      <c r="W445" s="2" t="s">
        <v>16</v>
      </c>
      <c r="X445" s="2">
        <v>64</v>
      </c>
      <c r="Y445" s="2">
        <v>81</v>
      </c>
      <c r="Z445" s="2">
        <f t="shared" si="82"/>
        <v>17</v>
      </c>
    </row>
    <row r="446" spans="1:26" x14ac:dyDescent="0.25">
      <c r="A446" s="2" t="s">
        <v>2175</v>
      </c>
      <c r="B446" s="2">
        <v>202280445</v>
      </c>
      <c r="C446" s="3">
        <v>44807</v>
      </c>
      <c r="D446" s="2" t="s">
        <v>339</v>
      </c>
      <c r="E446" s="2" t="s">
        <v>24</v>
      </c>
      <c r="F446" s="2" t="s">
        <v>2176</v>
      </c>
      <c r="G446" s="10">
        <f t="shared" si="76"/>
        <v>2.2659438094426457E-4</v>
      </c>
      <c r="H446" s="7">
        <v>50</v>
      </c>
      <c r="I446" s="7">
        <v>20</v>
      </c>
      <c r="J446" s="7">
        <v>30</v>
      </c>
      <c r="K446" s="7">
        <f t="shared" si="79"/>
        <v>12</v>
      </c>
      <c r="L446" s="12">
        <f t="shared" si="77"/>
        <v>18</v>
      </c>
      <c r="M446" s="8">
        <v>0.6</v>
      </c>
      <c r="N446" s="8">
        <f t="shared" si="78"/>
        <v>0.9</v>
      </c>
      <c r="O446" s="7">
        <f t="shared" si="72"/>
        <v>18</v>
      </c>
      <c r="P446" s="8">
        <v>0.6</v>
      </c>
      <c r="Q446" s="8">
        <f t="shared" si="73"/>
        <v>0.66666666666666663</v>
      </c>
      <c r="R446" s="8">
        <f t="shared" si="74"/>
        <v>0.4</v>
      </c>
      <c r="S446" s="9">
        <f t="shared" si="75"/>
        <v>4.7812216753704445E-4</v>
      </c>
      <c r="T446" s="2" t="s">
        <v>53</v>
      </c>
      <c r="U446" s="2" t="s">
        <v>26</v>
      </c>
      <c r="V446" s="2" t="s">
        <v>6101</v>
      </c>
      <c r="W446" s="2" t="s">
        <v>16</v>
      </c>
      <c r="X446" s="2">
        <v>64</v>
      </c>
      <c r="Y446" s="2">
        <v>81</v>
      </c>
      <c r="Z446" s="2">
        <f t="shared" si="82"/>
        <v>17</v>
      </c>
    </row>
    <row r="447" spans="1:26" x14ac:dyDescent="0.25">
      <c r="A447" s="2" t="s">
        <v>2177</v>
      </c>
      <c r="B447" s="2">
        <v>202280446</v>
      </c>
      <c r="C447" s="3">
        <v>44807</v>
      </c>
      <c r="D447" s="2" t="s">
        <v>340</v>
      </c>
      <c r="E447" s="2" t="s">
        <v>14</v>
      </c>
      <c r="F447" s="2" t="s">
        <v>2178</v>
      </c>
      <c r="G447" s="10">
        <f t="shared" si="76"/>
        <v>6.7978314283279379E-5</v>
      </c>
      <c r="H447" s="7">
        <v>15</v>
      </c>
      <c r="I447" s="7">
        <v>5</v>
      </c>
      <c r="J447" s="7">
        <v>10</v>
      </c>
      <c r="K447" s="7">
        <f t="shared" si="79"/>
        <v>4</v>
      </c>
      <c r="L447" s="12">
        <f t="shared" si="77"/>
        <v>6</v>
      </c>
      <c r="M447" s="8">
        <v>0.66666666666666663</v>
      </c>
      <c r="N447" s="8">
        <f t="shared" si="78"/>
        <v>1.2</v>
      </c>
      <c r="O447" s="7">
        <f t="shared" si="72"/>
        <v>6</v>
      </c>
      <c r="P447" s="8">
        <v>0.66666666666666663</v>
      </c>
      <c r="Q447" s="8">
        <f t="shared" si="73"/>
        <v>0.5</v>
      </c>
      <c r="R447" s="8">
        <f t="shared" si="74"/>
        <v>0.33333333333333331</v>
      </c>
      <c r="S447" s="9">
        <f t="shared" si="75"/>
        <v>1.5937405584568148E-4</v>
      </c>
      <c r="T447" s="2" t="s">
        <v>6151</v>
      </c>
      <c r="U447" s="2" t="s">
        <v>15</v>
      </c>
      <c r="V447" s="2" t="s">
        <v>6101</v>
      </c>
      <c r="W447" s="2" t="s">
        <v>16</v>
      </c>
      <c r="X447" s="2">
        <v>64</v>
      </c>
      <c r="Y447" s="2">
        <v>81</v>
      </c>
      <c r="Z447" s="2">
        <f t="shared" si="82"/>
        <v>17</v>
      </c>
    </row>
    <row r="448" spans="1:26" x14ac:dyDescent="0.25">
      <c r="A448" s="2" t="s">
        <v>2179</v>
      </c>
      <c r="B448" s="2">
        <v>202280447</v>
      </c>
      <c r="C448" s="3">
        <v>44807</v>
      </c>
      <c r="D448" s="2" t="s">
        <v>341</v>
      </c>
      <c r="E448" s="2" t="s">
        <v>14</v>
      </c>
      <c r="F448" s="2" t="s">
        <v>2180</v>
      </c>
      <c r="G448" s="10">
        <f t="shared" si="76"/>
        <v>2.7191325713311752E-4</v>
      </c>
      <c r="H448" s="7">
        <v>60</v>
      </c>
      <c r="I448" s="7">
        <v>20</v>
      </c>
      <c r="J448" s="7">
        <v>40</v>
      </c>
      <c r="K448" s="7">
        <f t="shared" si="79"/>
        <v>16</v>
      </c>
      <c r="L448" s="12">
        <f t="shared" si="77"/>
        <v>24</v>
      </c>
      <c r="M448" s="8">
        <v>0.66666666666666663</v>
      </c>
      <c r="N448" s="8">
        <f t="shared" si="78"/>
        <v>1.2</v>
      </c>
      <c r="O448" s="7">
        <f t="shared" si="72"/>
        <v>24</v>
      </c>
      <c r="P448" s="8">
        <v>0.66666666666666663</v>
      </c>
      <c r="Q448" s="8">
        <f t="shared" si="73"/>
        <v>0.5</v>
      </c>
      <c r="R448" s="8">
        <f t="shared" si="74"/>
        <v>0.33333333333333331</v>
      </c>
      <c r="S448" s="9">
        <f t="shared" si="75"/>
        <v>6.3749622338272593E-4</v>
      </c>
      <c r="T448" s="2" t="s">
        <v>6151</v>
      </c>
      <c r="U448" s="2" t="s">
        <v>15</v>
      </c>
      <c r="V448" s="2" t="s">
        <v>6101</v>
      </c>
      <c r="W448" s="2" t="s">
        <v>16</v>
      </c>
      <c r="X448" s="2">
        <v>64</v>
      </c>
      <c r="Y448" s="2">
        <v>81</v>
      </c>
      <c r="Z448" s="2">
        <f t="shared" si="82"/>
        <v>17</v>
      </c>
    </row>
    <row r="449" spans="1:26" x14ac:dyDescent="0.25">
      <c r="A449" s="2" t="s">
        <v>2181</v>
      </c>
      <c r="B449" s="2">
        <v>202280448</v>
      </c>
      <c r="C449" s="3">
        <v>44807</v>
      </c>
      <c r="D449" s="2" t="s">
        <v>342</v>
      </c>
      <c r="E449" s="2" t="s">
        <v>14</v>
      </c>
      <c r="F449" s="2" t="s">
        <v>2182</v>
      </c>
      <c r="G449" s="10">
        <f t="shared" si="76"/>
        <v>4.5318876188852913E-5</v>
      </c>
      <c r="H449" s="7">
        <v>10</v>
      </c>
      <c r="I449" s="7">
        <v>2</v>
      </c>
      <c r="J449" s="7">
        <v>8</v>
      </c>
      <c r="K449" s="7">
        <f t="shared" si="79"/>
        <v>3.2</v>
      </c>
      <c r="L449" s="12">
        <f t="shared" si="77"/>
        <v>4.8</v>
      </c>
      <c r="M449" s="8">
        <v>0.8</v>
      </c>
      <c r="N449" s="8">
        <f t="shared" si="78"/>
        <v>2.4</v>
      </c>
      <c r="O449" s="7">
        <f t="shared" si="72"/>
        <v>4.8</v>
      </c>
      <c r="P449" s="8">
        <v>0.8</v>
      </c>
      <c r="Q449" s="8">
        <f t="shared" si="73"/>
        <v>0.25</v>
      </c>
      <c r="R449" s="8">
        <f t="shared" si="74"/>
        <v>0.2</v>
      </c>
      <c r="S449" s="9">
        <f t="shared" si="75"/>
        <v>1.2749924467654519E-4</v>
      </c>
      <c r="T449" s="2" t="s">
        <v>6151</v>
      </c>
      <c r="U449" s="2" t="s">
        <v>15</v>
      </c>
      <c r="V449" s="2" t="s">
        <v>6101</v>
      </c>
      <c r="W449" s="2" t="s">
        <v>16</v>
      </c>
      <c r="X449" s="2">
        <v>64</v>
      </c>
      <c r="Y449" s="2">
        <v>81</v>
      </c>
      <c r="Z449" s="2">
        <f t="shared" si="82"/>
        <v>17</v>
      </c>
    </row>
    <row r="450" spans="1:26" x14ac:dyDescent="0.25">
      <c r="A450" s="2" t="s">
        <v>2183</v>
      </c>
      <c r="B450" s="2">
        <v>202280449</v>
      </c>
      <c r="C450" s="3">
        <v>44807</v>
      </c>
      <c r="D450" s="2" t="s">
        <v>310</v>
      </c>
      <c r="E450" s="2" t="s">
        <v>21</v>
      </c>
      <c r="F450" s="2" t="s">
        <v>2184</v>
      </c>
      <c r="G450" s="10">
        <f t="shared" si="76"/>
        <v>9.0637752377705825E-5</v>
      </c>
      <c r="H450" s="7">
        <v>20</v>
      </c>
      <c r="I450" s="7">
        <v>0</v>
      </c>
      <c r="J450" s="7">
        <v>20</v>
      </c>
      <c r="K450" s="7">
        <f t="shared" si="79"/>
        <v>8</v>
      </c>
      <c r="L450" s="12">
        <f t="shared" si="77"/>
        <v>12</v>
      </c>
      <c r="M450" s="8">
        <v>1</v>
      </c>
      <c r="N450" s="8" t="e">
        <f t="shared" si="78"/>
        <v>#DIV/0!</v>
      </c>
      <c r="O450" s="7">
        <f t="shared" ref="O450:O513" si="83">J450-K450</f>
        <v>12</v>
      </c>
      <c r="P450" s="8">
        <v>1</v>
      </c>
      <c r="Q450" s="8">
        <f t="shared" ref="Q450:Q513" si="84">I450/J450</f>
        <v>0</v>
      </c>
      <c r="R450" s="8">
        <f t="shared" ref="R450:R513" si="85">I450/H450</f>
        <v>0</v>
      </c>
      <c r="S450" s="9">
        <f t="shared" ref="S450:S513" si="86">J450/SUM($J$2:$J$2400)</f>
        <v>3.1874811169136296E-4</v>
      </c>
      <c r="T450" s="2" t="s">
        <v>6150</v>
      </c>
      <c r="U450" s="2" t="s">
        <v>22</v>
      </c>
      <c r="V450" s="2" t="s">
        <v>6101</v>
      </c>
      <c r="W450" s="2" t="s">
        <v>329</v>
      </c>
      <c r="X450" s="2">
        <v>64</v>
      </c>
      <c r="Y450" s="2">
        <v>81</v>
      </c>
      <c r="Z450" s="2">
        <f t="shared" si="82"/>
        <v>17</v>
      </c>
    </row>
    <row r="451" spans="1:26" x14ac:dyDescent="0.25">
      <c r="A451" s="2" t="s">
        <v>2185</v>
      </c>
      <c r="B451" s="2">
        <v>202280450</v>
      </c>
      <c r="C451" s="3">
        <v>44807</v>
      </c>
      <c r="D451" s="2" t="s">
        <v>343</v>
      </c>
      <c r="E451" s="2" t="s">
        <v>14</v>
      </c>
      <c r="F451" s="2" t="s">
        <v>2186</v>
      </c>
      <c r="G451" s="10">
        <f t="shared" ref="G451:G514" si="87">H451/SUM($H$2:$H$2400)</f>
        <v>4.5318876188852913E-5</v>
      </c>
      <c r="H451" s="7">
        <v>10</v>
      </c>
      <c r="I451" s="7">
        <v>4</v>
      </c>
      <c r="J451" s="7">
        <v>6</v>
      </c>
      <c r="K451" s="7">
        <f t="shared" si="79"/>
        <v>2.4000000000000004</v>
      </c>
      <c r="L451" s="12">
        <f t="shared" ref="L451:L514" si="88">J451-K451</f>
        <v>3.5999999999999996</v>
      </c>
      <c r="M451" s="8">
        <v>0.6</v>
      </c>
      <c r="N451" s="8">
        <f t="shared" ref="N451:N514" si="89">L451/I451</f>
        <v>0.89999999999999991</v>
      </c>
      <c r="O451" s="7">
        <f t="shared" si="83"/>
        <v>3.5999999999999996</v>
      </c>
      <c r="P451" s="8">
        <v>0.6</v>
      </c>
      <c r="Q451" s="8">
        <f t="shared" si="84"/>
        <v>0.66666666666666663</v>
      </c>
      <c r="R451" s="8">
        <f t="shared" si="85"/>
        <v>0.4</v>
      </c>
      <c r="S451" s="9">
        <f t="shared" si="86"/>
        <v>9.5624433507408889E-5</v>
      </c>
      <c r="T451" s="2" t="s">
        <v>6151</v>
      </c>
      <c r="U451" s="2" t="s">
        <v>15</v>
      </c>
      <c r="V451" s="2" t="s">
        <v>6101</v>
      </c>
      <c r="W451" s="2" t="s">
        <v>16</v>
      </c>
      <c r="X451" s="2">
        <v>64</v>
      </c>
      <c r="Y451" s="2">
        <v>81</v>
      </c>
      <c r="Z451" s="2">
        <f t="shared" si="82"/>
        <v>17</v>
      </c>
    </row>
    <row r="452" spans="1:26" x14ac:dyDescent="0.25">
      <c r="A452" s="2" t="s">
        <v>2187</v>
      </c>
      <c r="B452" s="2">
        <v>202280451</v>
      </c>
      <c r="C452" s="3">
        <v>44807</v>
      </c>
      <c r="D452" s="2" t="s">
        <v>344</v>
      </c>
      <c r="E452" s="2" t="s">
        <v>21</v>
      </c>
      <c r="F452" s="2" t="s">
        <v>2188</v>
      </c>
      <c r="G452" s="10">
        <f t="shared" si="87"/>
        <v>6.7978314283279379E-5</v>
      </c>
      <c r="H452" s="7">
        <v>15</v>
      </c>
      <c r="I452" s="7">
        <v>0</v>
      </c>
      <c r="J452" s="7">
        <v>15</v>
      </c>
      <c r="K452" s="7">
        <f t="shared" ref="K452:K515" si="90">J452*0.4</f>
        <v>6</v>
      </c>
      <c r="L452" s="12">
        <f t="shared" si="88"/>
        <v>9</v>
      </c>
      <c r="M452" s="8">
        <v>1</v>
      </c>
      <c r="N452" s="8" t="e">
        <f t="shared" si="89"/>
        <v>#DIV/0!</v>
      </c>
      <c r="O452" s="7">
        <f t="shared" si="83"/>
        <v>9</v>
      </c>
      <c r="P452" s="8">
        <v>1</v>
      </c>
      <c r="Q452" s="8">
        <f t="shared" si="84"/>
        <v>0</v>
      </c>
      <c r="R452" s="8">
        <f t="shared" si="85"/>
        <v>0</v>
      </c>
      <c r="S452" s="9">
        <f t="shared" si="86"/>
        <v>2.3906108376852222E-4</v>
      </c>
      <c r="T452" s="2" t="s">
        <v>6150</v>
      </c>
      <c r="U452" s="2" t="s">
        <v>22</v>
      </c>
      <c r="V452" s="2" t="s">
        <v>6101</v>
      </c>
      <c r="W452" s="2" t="s">
        <v>16</v>
      </c>
      <c r="X452" s="2">
        <v>64</v>
      </c>
      <c r="Y452" s="2">
        <v>81</v>
      </c>
      <c r="Z452" s="2">
        <f t="shared" si="82"/>
        <v>17</v>
      </c>
    </row>
    <row r="453" spans="1:26" x14ac:dyDescent="0.25">
      <c r="A453" s="2" t="s">
        <v>2189</v>
      </c>
      <c r="B453" s="2">
        <v>202280452</v>
      </c>
      <c r="C453" s="3">
        <v>44807</v>
      </c>
      <c r="D453" s="2" t="s">
        <v>345</v>
      </c>
      <c r="E453" s="2" t="s">
        <v>29</v>
      </c>
      <c r="F453" s="2" t="s">
        <v>2190</v>
      </c>
      <c r="G453" s="10">
        <f t="shared" si="87"/>
        <v>6.3446426664394082E-4</v>
      </c>
      <c r="H453" s="7">
        <v>140</v>
      </c>
      <c r="I453" s="7">
        <v>60</v>
      </c>
      <c r="J453" s="7">
        <v>80</v>
      </c>
      <c r="K453" s="7">
        <f t="shared" si="90"/>
        <v>32</v>
      </c>
      <c r="L453" s="12">
        <f t="shared" si="88"/>
        <v>48</v>
      </c>
      <c r="M453" s="8">
        <v>0.5714285714285714</v>
      </c>
      <c r="N453" s="8">
        <f t="shared" si="89"/>
        <v>0.8</v>
      </c>
      <c r="O453" s="7">
        <f t="shared" si="83"/>
        <v>48</v>
      </c>
      <c r="P453" s="8">
        <v>0.5714285714285714</v>
      </c>
      <c r="Q453" s="8">
        <f t="shared" si="84"/>
        <v>0.75</v>
      </c>
      <c r="R453" s="8">
        <f t="shared" si="85"/>
        <v>0.42857142857142855</v>
      </c>
      <c r="S453" s="9">
        <f t="shared" si="86"/>
        <v>1.2749924467654519E-3</v>
      </c>
      <c r="T453" s="2" t="s">
        <v>33</v>
      </c>
      <c r="U453" s="2" t="s">
        <v>31</v>
      </c>
      <c r="V453" s="2" t="s">
        <v>6101</v>
      </c>
      <c r="W453" s="2" t="s">
        <v>16</v>
      </c>
      <c r="X453" s="2">
        <v>64</v>
      </c>
      <c r="Y453" s="2">
        <v>81</v>
      </c>
      <c r="Z453" s="2">
        <f t="shared" si="82"/>
        <v>17</v>
      </c>
    </row>
    <row r="454" spans="1:26" x14ac:dyDescent="0.25">
      <c r="A454" s="2" t="s">
        <v>2191</v>
      </c>
      <c r="B454" s="2">
        <v>202280453</v>
      </c>
      <c r="C454" s="3">
        <v>44807</v>
      </c>
      <c r="D454" s="2" t="s">
        <v>346</v>
      </c>
      <c r="E454" s="2" t="s">
        <v>24</v>
      </c>
      <c r="F454" s="2" t="s">
        <v>2192</v>
      </c>
      <c r="G454" s="10">
        <f t="shared" si="87"/>
        <v>3.7614667236747918E-4</v>
      </c>
      <c r="H454" s="7">
        <v>83</v>
      </c>
      <c r="I454" s="7">
        <v>40</v>
      </c>
      <c r="J454" s="7">
        <v>43</v>
      </c>
      <c r="K454" s="7">
        <f t="shared" si="90"/>
        <v>17.2</v>
      </c>
      <c r="L454" s="12">
        <f t="shared" si="88"/>
        <v>25.8</v>
      </c>
      <c r="M454" s="8">
        <v>0.51807228915662651</v>
      </c>
      <c r="N454" s="8">
        <f t="shared" si="89"/>
        <v>0.64500000000000002</v>
      </c>
      <c r="O454" s="7">
        <f t="shared" si="83"/>
        <v>25.8</v>
      </c>
      <c r="P454" s="8">
        <v>0.51807228915662651</v>
      </c>
      <c r="Q454" s="8">
        <f t="shared" si="84"/>
        <v>0.93023255813953487</v>
      </c>
      <c r="R454" s="8">
        <f t="shared" si="85"/>
        <v>0.48192771084337349</v>
      </c>
      <c r="S454" s="9">
        <f t="shared" si="86"/>
        <v>6.8530844013643037E-4</v>
      </c>
      <c r="T454" s="2" t="s">
        <v>25</v>
      </c>
      <c r="U454" s="2" t="s">
        <v>26</v>
      </c>
      <c r="V454" s="2" t="s">
        <v>6101</v>
      </c>
      <c r="W454" s="2" t="s">
        <v>16</v>
      </c>
      <c r="X454" s="2">
        <v>64</v>
      </c>
      <c r="Y454" s="2">
        <v>81</v>
      </c>
      <c r="Z454" s="2">
        <f t="shared" si="82"/>
        <v>17</v>
      </c>
    </row>
    <row r="455" spans="1:26" x14ac:dyDescent="0.25">
      <c r="A455" s="2" t="s">
        <v>2193</v>
      </c>
      <c r="B455" s="2">
        <v>202280454</v>
      </c>
      <c r="C455" s="3">
        <v>44807</v>
      </c>
      <c r="D455" s="2" t="s">
        <v>347</v>
      </c>
      <c r="E455" s="2" t="s">
        <v>29</v>
      </c>
      <c r="F455" s="2" t="s">
        <v>2194</v>
      </c>
      <c r="G455" s="10">
        <f t="shared" si="87"/>
        <v>4.0786988569967625E-4</v>
      </c>
      <c r="H455" s="7">
        <v>90</v>
      </c>
      <c r="I455" s="7">
        <v>78</v>
      </c>
      <c r="J455" s="7">
        <v>12</v>
      </c>
      <c r="K455" s="7">
        <f t="shared" si="90"/>
        <v>4.8000000000000007</v>
      </c>
      <c r="L455" s="12">
        <f t="shared" si="88"/>
        <v>7.1999999999999993</v>
      </c>
      <c r="M455" s="8">
        <v>0.13333333333333333</v>
      </c>
      <c r="N455" s="8">
        <f t="shared" si="89"/>
        <v>9.2307692307692299E-2</v>
      </c>
      <c r="O455" s="7">
        <f t="shared" si="83"/>
        <v>7.1999999999999993</v>
      </c>
      <c r="P455" s="8">
        <v>0.13333333333333333</v>
      </c>
      <c r="Q455" s="8">
        <f t="shared" si="84"/>
        <v>6.5</v>
      </c>
      <c r="R455" s="8">
        <f t="shared" si="85"/>
        <v>0.8666666666666667</v>
      </c>
      <c r="S455" s="9">
        <f t="shared" si="86"/>
        <v>1.9124886701481778E-4</v>
      </c>
      <c r="T455" s="2" t="s">
        <v>33</v>
      </c>
      <c r="U455" s="2" t="s">
        <v>31</v>
      </c>
      <c r="V455" s="2" t="s">
        <v>6101</v>
      </c>
      <c r="W455" s="2" t="s">
        <v>16</v>
      </c>
      <c r="X455" s="2">
        <v>64</v>
      </c>
      <c r="Y455" s="2">
        <v>81</v>
      </c>
      <c r="Z455" s="2">
        <f t="shared" si="82"/>
        <v>17</v>
      </c>
    </row>
    <row r="456" spans="1:26" x14ac:dyDescent="0.25">
      <c r="A456" s="2" t="s">
        <v>2195</v>
      </c>
      <c r="B456" s="2">
        <v>202280455</v>
      </c>
      <c r="C456" s="3">
        <v>44807</v>
      </c>
      <c r="D456" s="2" t="s">
        <v>216</v>
      </c>
      <c r="E456" s="2" t="s">
        <v>14</v>
      </c>
      <c r="F456" s="2" t="s">
        <v>2196</v>
      </c>
      <c r="G456" s="10">
        <f t="shared" si="87"/>
        <v>5.891453904550879E-5</v>
      </c>
      <c r="H456" s="7">
        <v>13</v>
      </c>
      <c r="I456" s="7">
        <v>5</v>
      </c>
      <c r="J456" s="7">
        <v>8</v>
      </c>
      <c r="K456" s="7">
        <f t="shared" si="90"/>
        <v>3.2</v>
      </c>
      <c r="L456" s="12">
        <f t="shared" si="88"/>
        <v>4.8</v>
      </c>
      <c r="M456" s="8">
        <v>0.61538461538461542</v>
      </c>
      <c r="N456" s="8">
        <f t="shared" si="89"/>
        <v>0.96</v>
      </c>
      <c r="O456" s="7">
        <f t="shared" si="83"/>
        <v>4.8</v>
      </c>
      <c r="P456" s="8">
        <v>0.61538461538461542</v>
      </c>
      <c r="Q456" s="8">
        <f t="shared" si="84"/>
        <v>0.625</v>
      </c>
      <c r="R456" s="8">
        <f t="shared" si="85"/>
        <v>0.38461538461538464</v>
      </c>
      <c r="S456" s="9">
        <f t="shared" si="86"/>
        <v>1.2749924467654519E-4</v>
      </c>
      <c r="T456" s="2" t="s">
        <v>6151</v>
      </c>
      <c r="U456" s="2" t="s">
        <v>15</v>
      </c>
      <c r="V456" s="2" t="s">
        <v>6101</v>
      </c>
      <c r="W456" s="2" t="s">
        <v>16</v>
      </c>
      <c r="X456" s="2">
        <v>64</v>
      </c>
      <c r="Y456" s="2">
        <v>81</v>
      </c>
      <c r="Z456" s="2">
        <f t="shared" si="82"/>
        <v>17</v>
      </c>
    </row>
    <row r="457" spans="1:26" x14ac:dyDescent="0.25">
      <c r="A457" s="2" t="s">
        <v>2197</v>
      </c>
      <c r="B457" s="2">
        <v>202280456</v>
      </c>
      <c r="C457" s="3">
        <v>44807</v>
      </c>
      <c r="D457" s="2" t="s">
        <v>336</v>
      </c>
      <c r="E457" s="2" t="s">
        <v>14</v>
      </c>
      <c r="F457" s="2" t="s">
        <v>2198</v>
      </c>
      <c r="G457" s="10">
        <f t="shared" si="87"/>
        <v>9.0637752377705825E-5</v>
      </c>
      <c r="H457" s="7">
        <v>20</v>
      </c>
      <c r="I457" s="7">
        <v>6</v>
      </c>
      <c r="J457" s="7">
        <v>14</v>
      </c>
      <c r="K457" s="7">
        <f t="shared" si="90"/>
        <v>5.6000000000000005</v>
      </c>
      <c r="L457" s="12">
        <f t="shared" si="88"/>
        <v>8.3999999999999986</v>
      </c>
      <c r="M457" s="8">
        <v>0.7</v>
      </c>
      <c r="N457" s="8">
        <f t="shared" si="89"/>
        <v>1.3999999999999997</v>
      </c>
      <c r="O457" s="7">
        <f t="shared" si="83"/>
        <v>8.3999999999999986</v>
      </c>
      <c r="P457" s="8">
        <v>0.7</v>
      </c>
      <c r="Q457" s="8">
        <f t="shared" si="84"/>
        <v>0.42857142857142855</v>
      </c>
      <c r="R457" s="8">
        <f t="shared" si="85"/>
        <v>0.3</v>
      </c>
      <c r="S457" s="9">
        <f t="shared" si="86"/>
        <v>2.2312367818395407E-4</v>
      </c>
      <c r="T457" s="2" t="s">
        <v>6151</v>
      </c>
      <c r="U457" s="2" t="s">
        <v>15</v>
      </c>
      <c r="V457" s="2" t="s">
        <v>6101</v>
      </c>
      <c r="W457" s="2" t="s">
        <v>16</v>
      </c>
      <c r="X457" s="2">
        <v>64</v>
      </c>
      <c r="Y457" s="2">
        <v>81</v>
      </c>
      <c r="Z457" s="2">
        <f t="shared" si="82"/>
        <v>17</v>
      </c>
    </row>
    <row r="458" spans="1:26" x14ac:dyDescent="0.25">
      <c r="A458" s="2" t="s">
        <v>2199</v>
      </c>
      <c r="B458" s="2">
        <v>202280457</v>
      </c>
      <c r="C458" s="3">
        <v>44807</v>
      </c>
      <c r="D458" s="2" t="s">
        <v>348</v>
      </c>
      <c r="E458" s="2" t="s">
        <v>29</v>
      </c>
      <c r="F458" s="2" t="s">
        <v>2200</v>
      </c>
      <c r="G458" s="10">
        <f t="shared" si="87"/>
        <v>5.4382651426623495E-5</v>
      </c>
      <c r="H458" s="7">
        <v>12</v>
      </c>
      <c r="I458" s="7">
        <v>9.4</v>
      </c>
      <c r="J458" s="7">
        <v>2.5999999999999996</v>
      </c>
      <c r="K458" s="7">
        <f t="shared" si="90"/>
        <v>1.0399999999999998</v>
      </c>
      <c r="L458" s="12">
        <f t="shared" si="88"/>
        <v>1.5599999999999998</v>
      </c>
      <c r="M458" s="8">
        <v>0.21666666666666665</v>
      </c>
      <c r="N458" s="8">
        <f t="shared" si="89"/>
        <v>0.1659574468085106</v>
      </c>
      <c r="O458" s="7">
        <f t="shared" si="83"/>
        <v>1.5599999999999998</v>
      </c>
      <c r="P458" s="8">
        <v>0.21666666666666665</v>
      </c>
      <c r="Q458" s="8">
        <f t="shared" si="84"/>
        <v>3.6153846153846159</v>
      </c>
      <c r="R458" s="8">
        <f t="shared" si="85"/>
        <v>0.78333333333333333</v>
      </c>
      <c r="S458" s="9">
        <f t="shared" si="86"/>
        <v>4.1437254519877176E-5</v>
      </c>
      <c r="T458" s="2" t="s">
        <v>33</v>
      </c>
      <c r="U458" s="2" t="s">
        <v>31</v>
      </c>
      <c r="V458" s="2" t="s">
        <v>6101</v>
      </c>
      <c r="W458" s="2" t="s">
        <v>16</v>
      </c>
      <c r="X458" s="2">
        <v>64</v>
      </c>
      <c r="Y458" s="2">
        <v>81</v>
      </c>
      <c r="Z458" s="2">
        <f t="shared" si="82"/>
        <v>17</v>
      </c>
    </row>
    <row r="459" spans="1:26" x14ac:dyDescent="0.25">
      <c r="A459" s="2" t="s">
        <v>2201</v>
      </c>
      <c r="B459" s="2">
        <v>202280458</v>
      </c>
      <c r="C459" s="3">
        <v>44808</v>
      </c>
      <c r="D459" s="2" t="s">
        <v>6085</v>
      </c>
      <c r="E459" s="2" t="s">
        <v>47</v>
      </c>
      <c r="F459" s="2" t="s">
        <v>2202</v>
      </c>
      <c r="G459" s="10">
        <f t="shared" si="87"/>
        <v>2.3112626856314987E-3</v>
      </c>
      <c r="H459" s="7">
        <v>510</v>
      </c>
      <c r="I459" s="7">
        <v>350</v>
      </c>
      <c r="J459" s="7">
        <v>160</v>
      </c>
      <c r="K459" s="7">
        <f t="shared" si="90"/>
        <v>64</v>
      </c>
      <c r="L459" s="12">
        <f t="shared" si="88"/>
        <v>96</v>
      </c>
      <c r="M459" s="8">
        <v>0.31372549019607843</v>
      </c>
      <c r="N459" s="8">
        <f t="shared" si="89"/>
        <v>0.2742857142857143</v>
      </c>
      <c r="O459" s="7">
        <f t="shared" si="83"/>
        <v>96</v>
      </c>
      <c r="P459" s="8">
        <v>0.31372549019607843</v>
      </c>
      <c r="Q459" s="8">
        <f t="shared" si="84"/>
        <v>2.1875</v>
      </c>
      <c r="R459" s="8">
        <f t="shared" si="85"/>
        <v>0.68627450980392157</v>
      </c>
      <c r="S459" s="9">
        <f t="shared" si="86"/>
        <v>2.5499848935309037E-3</v>
      </c>
      <c r="T459" s="2" t="s">
        <v>19</v>
      </c>
      <c r="U459" s="2" t="s">
        <v>6087</v>
      </c>
      <c r="V459" s="2" t="s">
        <v>6101</v>
      </c>
      <c r="W459" s="2" t="s">
        <v>16</v>
      </c>
      <c r="X459" s="2">
        <v>72</v>
      </c>
      <c r="Y459" s="2">
        <v>90</v>
      </c>
      <c r="Z459" s="2">
        <f t="shared" si="82"/>
        <v>18</v>
      </c>
    </row>
    <row r="460" spans="1:26" x14ac:dyDescent="0.25">
      <c r="A460" s="2" t="s">
        <v>2203</v>
      </c>
      <c r="B460" s="2">
        <v>202280459</v>
      </c>
      <c r="C460" s="3">
        <v>44808</v>
      </c>
      <c r="D460" s="2" t="s">
        <v>109</v>
      </c>
      <c r="E460" s="2" t="s">
        <v>21</v>
      </c>
      <c r="F460" s="2" t="s">
        <v>2204</v>
      </c>
      <c r="G460" s="10">
        <f t="shared" si="87"/>
        <v>2.2659438094426456E-5</v>
      </c>
      <c r="H460" s="7">
        <v>5</v>
      </c>
      <c r="I460" s="7">
        <v>0</v>
      </c>
      <c r="J460" s="7">
        <v>5</v>
      </c>
      <c r="K460" s="7">
        <f t="shared" si="90"/>
        <v>2</v>
      </c>
      <c r="L460" s="12">
        <f t="shared" si="88"/>
        <v>3</v>
      </c>
      <c r="M460" s="8">
        <v>1</v>
      </c>
      <c r="N460" s="8" t="e">
        <f t="shared" si="89"/>
        <v>#DIV/0!</v>
      </c>
      <c r="O460" s="7">
        <f t="shared" si="83"/>
        <v>3</v>
      </c>
      <c r="P460" s="8">
        <v>1</v>
      </c>
      <c r="Q460" s="8">
        <f t="shared" si="84"/>
        <v>0</v>
      </c>
      <c r="R460" s="8">
        <f t="shared" si="85"/>
        <v>0</v>
      </c>
      <c r="S460" s="9">
        <f t="shared" si="86"/>
        <v>7.9687027922840741E-5</v>
      </c>
      <c r="T460" s="2" t="s">
        <v>6150</v>
      </c>
      <c r="U460" s="2" t="s">
        <v>22</v>
      </c>
      <c r="V460" s="2" t="s">
        <v>6101</v>
      </c>
      <c r="W460" s="2" t="s">
        <v>16</v>
      </c>
      <c r="X460" s="2">
        <v>72</v>
      </c>
      <c r="Y460" s="2">
        <v>90</v>
      </c>
      <c r="Z460" s="2">
        <f t="shared" ref="Z460:Z489" si="91">Y460-X460</f>
        <v>18</v>
      </c>
    </row>
    <row r="461" spans="1:26" x14ac:dyDescent="0.25">
      <c r="A461" s="2" t="s">
        <v>2205</v>
      </c>
      <c r="B461" s="2">
        <v>202280460</v>
      </c>
      <c r="C461" s="3">
        <v>44808</v>
      </c>
      <c r="D461" s="2" t="s">
        <v>349</v>
      </c>
      <c r="E461" s="2" t="s">
        <v>29</v>
      </c>
      <c r="F461" s="2" t="s">
        <v>2206</v>
      </c>
      <c r="G461" s="10">
        <f t="shared" si="87"/>
        <v>5.4382651426623503E-4</v>
      </c>
      <c r="H461" s="7">
        <v>120</v>
      </c>
      <c r="I461" s="7">
        <v>108</v>
      </c>
      <c r="J461" s="7">
        <v>12</v>
      </c>
      <c r="K461" s="7">
        <f t="shared" si="90"/>
        <v>4.8000000000000007</v>
      </c>
      <c r="L461" s="12">
        <f t="shared" si="88"/>
        <v>7.1999999999999993</v>
      </c>
      <c r="M461" s="8">
        <v>0.1</v>
      </c>
      <c r="N461" s="8">
        <f t="shared" si="89"/>
        <v>6.6666666666666666E-2</v>
      </c>
      <c r="O461" s="7">
        <f t="shared" si="83"/>
        <v>7.1999999999999993</v>
      </c>
      <c r="P461" s="8">
        <v>0.1</v>
      </c>
      <c r="Q461" s="8">
        <f t="shared" si="84"/>
        <v>9</v>
      </c>
      <c r="R461" s="8">
        <f t="shared" si="85"/>
        <v>0.9</v>
      </c>
      <c r="S461" s="9">
        <f t="shared" si="86"/>
        <v>1.9124886701481778E-4</v>
      </c>
      <c r="T461" s="2" t="s">
        <v>33</v>
      </c>
      <c r="U461" s="2" t="s">
        <v>31</v>
      </c>
      <c r="V461" s="2" t="s">
        <v>6101</v>
      </c>
      <c r="W461" s="2" t="s">
        <v>16</v>
      </c>
      <c r="X461" s="2">
        <v>72</v>
      </c>
      <c r="Y461" s="2">
        <v>90</v>
      </c>
      <c r="Z461" s="2">
        <f t="shared" si="91"/>
        <v>18</v>
      </c>
    </row>
    <row r="462" spans="1:26" x14ac:dyDescent="0.25">
      <c r="A462" s="2" t="s">
        <v>2207</v>
      </c>
      <c r="B462" s="2">
        <v>202280461</v>
      </c>
      <c r="C462" s="3">
        <v>44808</v>
      </c>
      <c r="D462" s="2" t="s">
        <v>350</v>
      </c>
      <c r="E462" s="2" t="s">
        <v>29</v>
      </c>
      <c r="F462" s="2" t="s">
        <v>2208</v>
      </c>
      <c r="G462" s="10">
        <f t="shared" si="87"/>
        <v>4.3506121141298796E-4</v>
      </c>
      <c r="H462" s="7">
        <v>96</v>
      </c>
      <c r="I462" s="7">
        <v>87</v>
      </c>
      <c r="J462" s="7">
        <v>9</v>
      </c>
      <c r="K462" s="7">
        <f t="shared" si="90"/>
        <v>3.6</v>
      </c>
      <c r="L462" s="12">
        <f t="shared" si="88"/>
        <v>5.4</v>
      </c>
      <c r="M462" s="8">
        <v>9.375E-2</v>
      </c>
      <c r="N462" s="8">
        <f t="shared" si="89"/>
        <v>6.2068965517241385E-2</v>
      </c>
      <c r="O462" s="7">
        <f t="shared" si="83"/>
        <v>5.4</v>
      </c>
      <c r="P462" s="8">
        <v>9.375E-2</v>
      </c>
      <c r="Q462" s="8">
        <f t="shared" si="84"/>
        <v>9.6666666666666661</v>
      </c>
      <c r="R462" s="8">
        <f t="shared" si="85"/>
        <v>0.90625</v>
      </c>
      <c r="S462" s="9">
        <f t="shared" si="86"/>
        <v>1.4343665026111333E-4</v>
      </c>
      <c r="T462" s="2" t="s">
        <v>30</v>
      </c>
      <c r="U462" s="2" t="s">
        <v>31</v>
      </c>
      <c r="V462" s="2" t="s">
        <v>6101</v>
      </c>
      <c r="W462" s="2" t="s">
        <v>16</v>
      </c>
      <c r="X462" s="2">
        <v>72</v>
      </c>
      <c r="Y462" s="2">
        <v>90</v>
      </c>
      <c r="Z462" s="2">
        <f t="shared" si="91"/>
        <v>18</v>
      </c>
    </row>
    <row r="463" spans="1:26" x14ac:dyDescent="0.25">
      <c r="A463" s="2" t="s">
        <v>2209</v>
      </c>
      <c r="B463" s="2">
        <v>202280462</v>
      </c>
      <c r="C463" s="3">
        <v>44808</v>
      </c>
      <c r="D463" s="2" t="s">
        <v>351</v>
      </c>
      <c r="E463" s="2" t="s">
        <v>14</v>
      </c>
      <c r="F463" s="2" t="s">
        <v>2210</v>
      </c>
      <c r="G463" s="10">
        <f t="shared" si="87"/>
        <v>3.625510095108233E-5</v>
      </c>
      <c r="H463" s="7">
        <v>8</v>
      </c>
      <c r="I463" s="7">
        <v>3</v>
      </c>
      <c r="J463" s="7">
        <v>5</v>
      </c>
      <c r="K463" s="7">
        <f t="shared" si="90"/>
        <v>2</v>
      </c>
      <c r="L463" s="12">
        <f t="shared" si="88"/>
        <v>3</v>
      </c>
      <c r="M463" s="8">
        <v>0.625</v>
      </c>
      <c r="N463" s="8">
        <f t="shared" si="89"/>
        <v>1</v>
      </c>
      <c r="O463" s="7">
        <f t="shared" si="83"/>
        <v>3</v>
      </c>
      <c r="P463" s="8">
        <v>0.625</v>
      </c>
      <c r="Q463" s="8">
        <f t="shared" si="84"/>
        <v>0.6</v>
      </c>
      <c r="R463" s="8">
        <f t="shared" si="85"/>
        <v>0.375</v>
      </c>
      <c r="S463" s="9">
        <f t="shared" si="86"/>
        <v>7.9687027922840741E-5</v>
      </c>
      <c r="T463" s="2" t="s">
        <v>6151</v>
      </c>
      <c r="U463" s="2" t="s">
        <v>15</v>
      </c>
      <c r="V463" s="2" t="s">
        <v>6101</v>
      </c>
      <c r="W463" s="2" t="s">
        <v>16</v>
      </c>
      <c r="X463" s="2">
        <v>72</v>
      </c>
      <c r="Y463" s="2">
        <v>90</v>
      </c>
      <c r="Z463" s="2">
        <f t="shared" si="91"/>
        <v>18</v>
      </c>
    </row>
    <row r="464" spans="1:26" x14ac:dyDescent="0.25">
      <c r="A464" s="2" t="s">
        <v>2211</v>
      </c>
      <c r="B464" s="2">
        <v>202280463</v>
      </c>
      <c r="C464" s="3">
        <v>44808</v>
      </c>
      <c r="D464" s="2" t="s">
        <v>336</v>
      </c>
      <c r="E464" s="2" t="s">
        <v>14</v>
      </c>
      <c r="F464" s="2" t="s">
        <v>2212</v>
      </c>
      <c r="G464" s="10">
        <f t="shared" si="87"/>
        <v>4.5318876188852913E-5</v>
      </c>
      <c r="H464" s="7">
        <v>10</v>
      </c>
      <c r="I464" s="7">
        <v>3</v>
      </c>
      <c r="J464" s="7">
        <v>7</v>
      </c>
      <c r="K464" s="7">
        <f t="shared" si="90"/>
        <v>2.8000000000000003</v>
      </c>
      <c r="L464" s="12">
        <f t="shared" si="88"/>
        <v>4.1999999999999993</v>
      </c>
      <c r="M464" s="8">
        <v>0.7</v>
      </c>
      <c r="N464" s="8">
        <f t="shared" si="89"/>
        <v>1.3999999999999997</v>
      </c>
      <c r="O464" s="7">
        <f t="shared" si="83"/>
        <v>4.1999999999999993</v>
      </c>
      <c r="P464" s="8">
        <v>0.7</v>
      </c>
      <c r="Q464" s="8">
        <f t="shared" si="84"/>
        <v>0.42857142857142855</v>
      </c>
      <c r="R464" s="8">
        <f t="shared" si="85"/>
        <v>0.3</v>
      </c>
      <c r="S464" s="9">
        <f t="shared" si="86"/>
        <v>1.1156183909197704E-4</v>
      </c>
      <c r="T464" s="2" t="s">
        <v>6151</v>
      </c>
      <c r="U464" s="2" t="s">
        <v>15</v>
      </c>
      <c r="V464" s="2" t="s">
        <v>6101</v>
      </c>
      <c r="W464" s="2" t="s">
        <v>16</v>
      </c>
      <c r="X464" s="2">
        <v>72</v>
      </c>
      <c r="Y464" s="2">
        <v>90</v>
      </c>
      <c r="Z464" s="2">
        <f t="shared" si="91"/>
        <v>18</v>
      </c>
    </row>
    <row r="465" spans="1:26" x14ac:dyDescent="0.25">
      <c r="A465" s="2" t="s">
        <v>2213</v>
      </c>
      <c r="B465" s="2">
        <v>202280464</v>
      </c>
      <c r="C465" s="3">
        <v>44808</v>
      </c>
      <c r="D465" s="2" t="s">
        <v>352</v>
      </c>
      <c r="E465" s="2" t="s">
        <v>14</v>
      </c>
      <c r="F465" s="2" t="s">
        <v>2214</v>
      </c>
      <c r="G465" s="10">
        <f t="shared" si="87"/>
        <v>2.7191325713311748E-5</v>
      </c>
      <c r="H465" s="7">
        <v>6</v>
      </c>
      <c r="I465" s="7">
        <v>2</v>
      </c>
      <c r="J465" s="7">
        <v>4</v>
      </c>
      <c r="K465" s="7">
        <f t="shared" si="90"/>
        <v>1.6</v>
      </c>
      <c r="L465" s="12">
        <f t="shared" si="88"/>
        <v>2.4</v>
      </c>
      <c r="M465" s="8">
        <v>0.66666666666666663</v>
      </c>
      <c r="N465" s="8">
        <f t="shared" si="89"/>
        <v>1.2</v>
      </c>
      <c r="O465" s="7">
        <f t="shared" si="83"/>
        <v>2.4</v>
      </c>
      <c r="P465" s="8">
        <v>0.66666666666666663</v>
      </c>
      <c r="Q465" s="8">
        <f t="shared" si="84"/>
        <v>0.5</v>
      </c>
      <c r="R465" s="8">
        <f t="shared" si="85"/>
        <v>0.33333333333333331</v>
      </c>
      <c r="S465" s="9">
        <f t="shared" si="86"/>
        <v>6.3749622338272593E-5</v>
      </c>
      <c r="T465" s="2" t="s">
        <v>6151</v>
      </c>
      <c r="U465" s="2" t="s">
        <v>15</v>
      </c>
      <c r="V465" s="2" t="s">
        <v>6101</v>
      </c>
      <c r="W465" s="2" t="s">
        <v>16</v>
      </c>
      <c r="X465" s="2">
        <v>72</v>
      </c>
      <c r="Y465" s="2">
        <v>90</v>
      </c>
      <c r="Z465" s="2">
        <f t="shared" si="91"/>
        <v>18</v>
      </c>
    </row>
    <row r="466" spans="1:26" x14ac:dyDescent="0.25">
      <c r="A466" s="2" t="s">
        <v>2215</v>
      </c>
      <c r="B466" s="2">
        <v>202280465</v>
      </c>
      <c r="C466" s="3">
        <v>44808</v>
      </c>
      <c r="D466" s="2" t="s">
        <v>199</v>
      </c>
      <c r="E466" s="2" t="s">
        <v>21</v>
      </c>
      <c r="F466" s="2" t="s">
        <v>2216</v>
      </c>
      <c r="G466" s="10">
        <f t="shared" si="87"/>
        <v>9.0637752377705825E-5</v>
      </c>
      <c r="H466" s="7">
        <v>20</v>
      </c>
      <c r="I466" s="7">
        <v>0</v>
      </c>
      <c r="J466" s="7">
        <v>20</v>
      </c>
      <c r="K466" s="7">
        <f t="shared" si="90"/>
        <v>8</v>
      </c>
      <c r="L466" s="12">
        <f t="shared" si="88"/>
        <v>12</v>
      </c>
      <c r="M466" s="8">
        <v>1</v>
      </c>
      <c r="N466" s="8" t="e">
        <f t="shared" si="89"/>
        <v>#DIV/0!</v>
      </c>
      <c r="O466" s="7">
        <f t="shared" si="83"/>
        <v>12</v>
      </c>
      <c r="P466" s="8">
        <v>1</v>
      </c>
      <c r="Q466" s="8">
        <f t="shared" si="84"/>
        <v>0</v>
      </c>
      <c r="R466" s="8">
        <f t="shared" si="85"/>
        <v>0</v>
      </c>
      <c r="S466" s="9">
        <f t="shared" si="86"/>
        <v>3.1874811169136296E-4</v>
      </c>
      <c r="T466" s="2" t="s">
        <v>6150</v>
      </c>
      <c r="U466" s="2" t="s">
        <v>22</v>
      </c>
      <c r="V466" s="2" t="s">
        <v>6101</v>
      </c>
      <c r="W466" s="2" t="s">
        <v>329</v>
      </c>
      <c r="X466" s="2">
        <v>72</v>
      </c>
      <c r="Y466" s="2">
        <v>90</v>
      </c>
      <c r="Z466" s="2">
        <f t="shared" si="91"/>
        <v>18</v>
      </c>
    </row>
    <row r="467" spans="1:26" x14ac:dyDescent="0.25">
      <c r="A467" s="2" t="s">
        <v>2217</v>
      </c>
      <c r="B467" s="2">
        <v>202280466</v>
      </c>
      <c r="C467" s="3">
        <v>44808</v>
      </c>
      <c r="D467" s="2" t="s">
        <v>108</v>
      </c>
      <c r="E467" s="2" t="s">
        <v>29</v>
      </c>
      <c r="F467" s="2" t="s">
        <v>2218</v>
      </c>
      <c r="G467" s="10">
        <f t="shared" si="87"/>
        <v>1.4955229142321461E-4</v>
      </c>
      <c r="H467" s="7">
        <v>33</v>
      </c>
      <c r="I467" s="7">
        <v>12</v>
      </c>
      <c r="J467" s="7">
        <v>21</v>
      </c>
      <c r="K467" s="7">
        <f t="shared" si="90"/>
        <v>8.4</v>
      </c>
      <c r="L467" s="12">
        <f t="shared" si="88"/>
        <v>12.6</v>
      </c>
      <c r="M467" s="8">
        <v>0.63636363636363635</v>
      </c>
      <c r="N467" s="8">
        <f t="shared" si="89"/>
        <v>1.05</v>
      </c>
      <c r="O467" s="7">
        <f t="shared" si="83"/>
        <v>12.6</v>
      </c>
      <c r="P467" s="8">
        <v>0.63636363636363635</v>
      </c>
      <c r="Q467" s="8">
        <f t="shared" si="84"/>
        <v>0.5714285714285714</v>
      </c>
      <c r="R467" s="8">
        <f t="shared" si="85"/>
        <v>0.36363636363636365</v>
      </c>
      <c r="S467" s="9">
        <f t="shared" si="86"/>
        <v>3.3468551727593111E-4</v>
      </c>
      <c r="T467" s="2" t="s">
        <v>33</v>
      </c>
      <c r="U467" s="2" t="s">
        <v>31</v>
      </c>
      <c r="V467" s="2" t="s">
        <v>6101</v>
      </c>
      <c r="W467" s="2" t="s">
        <v>16</v>
      </c>
      <c r="X467" s="2">
        <v>72</v>
      </c>
      <c r="Y467" s="2">
        <v>90</v>
      </c>
      <c r="Z467" s="2">
        <f t="shared" si="91"/>
        <v>18</v>
      </c>
    </row>
    <row r="468" spans="1:26" x14ac:dyDescent="0.25">
      <c r="A468" s="2" t="s">
        <v>2219</v>
      </c>
      <c r="B468" s="2">
        <v>202280467</v>
      </c>
      <c r="C468" s="3">
        <v>44808</v>
      </c>
      <c r="D468" s="2" t="s">
        <v>243</v>
      </c>
      <c r="E468" s="2" t="s">
        <v>29</v>
      </c>
      <c r="F468" s="2" t="s">
        <v>2220</v>
      </c>
      <c r="G468" s="10">
        <f t="shared" si="87"/>
        <v>1.4502040380432932E-4</v>
      </c>
      <c r="H468" s="7">
        <v>32</v>
      </c>
      <c r="I468" s="7">
        <v>27.5</v>
      </c>
      <c r="J468" s="7">
        <v>4.5</v>
      </c>
      <c r="K468" s="7">
        <f t="shared" si="90"/>
        <v>1.8</v>
      </c>
      <c r="L468" s="12">
        <f t="shared" si="88"/>
        <v>2.7</v>
      </c>
      <c r="M468" s="8">
        <v>0.140625</v>
      </c>
      <c r="N468" s="8">
        <f t="shared" si="89"/>
        <v>9.818181818181819E-2</v>
      </c>
      <c r="O468" s="7">
        <f t="shared" si="83"/>
        <v>2.7</v>
      </c>
      <c r="P468" s="8">
        <v>0.140625</v>
      </c>
      <c r="Q468" s="8">
        <f t="shared" si="84"/>
        <v>6.1111111111111107</v>
      </c>
      <c r="R468" s="8">
        <f t="shared" si="85"/>
        <v>0.859375</v>
      </c>
      <c r="S468" s="9">
        <f t="shared" si="86"/>
        <v>7.1718325130556667E-5</v>
      </c>
      <c r="T468" s="2" t="s">
        <v>56</v>
      </c>
      <c r="U468" s="2" t="s">
        <v>31</v>
      </c>
      <c r="V468" s="2" t="s">
        <v>6101</v>
      </c>
      <c r="W468" s="2" t="s">
        <v>16</v>
      </c>
      <c r="X468" s="2">
        <v>72</v>
      </c>
      <c r="Y468" s="2">
        <v>90</v>
      </c>
      <c r="Z468" s="2">
        <f t="shared" si="91"/>
        <v>18</v>
      </c>
    </row>
    <row r="469" spans="1:26" x14ac:dyDescent="0.25">
      <c r="A469" s="2" t="s">
        <v>2221</v>
      </c>
      <c r="B469" s="2">
        <v>202280468</v>
      </c>
      <c r="C469" s="3">
        <v>44808</v>
      </c>
      <c r="D469" s="2" t="s">
        <v>353</v>
      </c>
      <c r="E469" s="2" t="s">
        <v>29</v>
      </c>
      <c r="F469" s="2" t="s">
        <v>2222</v>
      </c>
      <c r="G469" s="10">
        <f t="shared" si="87"/>
        <v>3.5801912189193801E-4</v>
      </c>
      <c r="H469" s="7">
        <v>79</v>
      </c>
      <c r="I469" s="7">
        <v>72</v>
      </c>
      <c r="J469" s="7">
        <v>7</v>
      </c>
      <c r="K469" s="7">
        <f t="shared" si="90"/>
        <v>2.8000000000000003</v>
      </c>
      <c r="L469" s="12">
        <f t="shared" si="88"/>
        <v>4.1999999999999993</v>
      </c>
      <c r="M469" s="8">
        <v>8.8607594936708861E-2</v>
      </c>
      <c r="N469" s="8">
        <f t="shared" si="89"/>
        <v>5.833333333333332E-2</v>
      </c>
      <c r="O469" s="7">
        <f t="shared" si="83"/>
        <v>4.1999999999999993</v>
      </c>
      <c r="P469" s="8">
        <v>8.8607594936708861E-2</v>
      </c>
      <c r="Q469" s="8">
        <f t="shared" si="84"/>
        <v>10.285714285714286</v>
      </c>
      <c r="R469" s="8">
        <f t="shared" si="85"/>
        <v>0.91139240506329111</v>
      </c>
      <c r="S469" s="9">
        <f t="shared" si="86"/>
        <v>1.1156183909197704E-4</v>
      </c>
      <c r="T469" s="2" t="s">
        <v>30</v>
      </c>
      <c r="U469" s="2" t="s">
        <v>31</v>
      </c>
      <c r="V469" s="2" t="s">
        <v>6101</v>
      </c>
      <c r="W469" s="2" t="s">
        <v>16</v>
      </c>
      <c r="X469" s="2">
        <v>72</v>
      </c>
      <c r="Y469" s="2">
        <v>90</v>
      </c>
      <c r="Z469" s="2">
        <f t="shared" si="91"/>
        <v>18</v>
      </c>
    </row>
    <row r="470" spans="1:26" x14ac:dyDescent="0.25">
      <c r="A470" s="2" t="s">
        <v>2223</v>
      </c>
      <c r="B470" s="2">
        <v>202280469</v>
      </c>
      <c r="C470" s="3">
        <v>44808</v>
      </c>
      <c r="D470" s="2" t="s">
        <v>354</v>
      </c>
      <c r="E470" s="2" t="s">
        <v>29</v>
      </c>
      <c r="F470" s="2" t="s">
        <v>2224</v>
      </c>
      <c r="G470" s="10">
        <f t="shared" si="87"/>
        <v>4.5318876188852914E-4</v>
      </c>
      <c r="H470" s="7">
        <v>100</v>
      </c>
      <c r="I470" s="7">
        <v>57</v>
      </c>
      <c r="J470" s="7">
        <v>43</v>
      </c>
      <c r="K470" s="7">
        <f t="shared" si="90"/>
        <v>17.2</v>
      </c>
      <c r="L470" s="12">
        <f t="shared" si="88"/>
        <v>25.8</v>
      </c>
      <c r="M470" s="8">
        <v>0.43</v>
      </c>
      <c r="N470" s="8">
        <f t="shared" si="89"/>
        <v>0.45263157894736844</v>
      </c>
      <c r="O470" s="7">
        <f t="shared" si="83"/>
        <v>25.8</v>
      </c>
      <c r="P470" s="8">
        <v>0.43</v>
      </c>
      <c r="Q470" s="8">
        <f t="shared" si="84"/>
        <v>1.3255813953488371</v>
      </c>
      <c r="R470" s="8">
        <f t="shared" si="85"/>
        <v>0.56999999999999995</v>
      </c>
      <c r="S470" s="9">
        <f t="shared" si="86"/>
        <v>6.8530844013643037E-4</v>
      </c>
      <c r="T470" s="2" t="s">
        <v>99</v>
      </c>
      <c r="U470" s="2" t="s">
        <v>31</v>
      </c>
      <c r="V470" s="2" t="s">
        <v>6101</v>
      </c>
      <c r="W470" s="2" t="s">
        <v>16</v>
      </c>
      <c r="X470" s="2">
        <v>72</v>
      </c>
      <c r="Y470" s="2">
        <v>90</v>
      </c>
      <c r="Z470" s="2">
        <f t="shared" si="91"/>
        <v>18</v>
      </c>
    </row>
    <row r="471" spans="1:26" x14ac:dyDescent="0.25">
      <c r="A471" s="2" t="s">
        <v>2225</v>
      </c>
      <c r="B471" s="2">
        <v>202280470</v>
      </c>
      <c r="C471" s="3">
        <v>44808</v>
      </c>
      <c r="D471" s="2" t="s">
        <v>355</v>
      </c>
      <c r="E471" s="2" t="s">
        <v>29</v>
      </c>
      <c r="F471" s="2" t="s">
        <v>2226</v>
      </c>
      <c r="G471" s="10">
        <f t="shared" si="87"/>
        <v>6.7978314283279379E-5</v>
      </c>
      <c r="H471" s="7">
        <v>15</v>
      </c>
      <c r="I471" s="7">
        <v>6.4</v>
      </c>
      <c r="J471" s="7">
        <v>8.6</v>
      </c>
      <c r="K471" s="7">
        <f t="shared" si="90"/>
        <v>3.44</v>
      </c>
      <c r="L471" s="12">
        <f t="shared" si="88"/>
        <v>5.16</v>
      </c>
      <c r="M471" s="8">
        <v>0.57333333333333336</v>
      </c>
      <c r="N471" s="8">
        <f t="shared" si="89"/>
        <v>0.80625000000000002</v>
      </c>
      <c r="O471" s="7">
        <f t="shared" si="83"/>
        <v>5.16</v>
      </c>
      <c r="P471" s="8">
        <v>0.57333333333333336</v>
      </c>
      <c r="Q471" s="8">
        <f t="shared" si="84"/>
        <v>0.74418604651162801</v>
      </c>
      <c r="R471" s="8">
        <f t="shared" si="85"/>
        <v>0.42666666666666669</v>
      </c>
      <c r="S471" s="9">
        <f t="shared" si="86"/>
        <v>1.3706168802728606E-4</v>
      </c>
      <c r="T471" s="2" t="s">
        <v>99</v>
      </c>
      <c r="U471" s="2" t="s">
        <v>31</v>
      </c>
      <c r="V471" s="2" t="s">
        <v>6101</v>
      </c>
      <c r="W471" s="2" t="s">
        <v>16</v>
      </c>
      <c r="X471" s="2">
        <v>72</v>
      </c>
      <c r="Y471" s="2">
        <v>90</v>
      </c>
      <c r="Z471" s="2">
        <f t="shared" si="91"/>
        <v>18</v>
      </c>
    </row>
    <row r="472" spans="1:26" x14ac:dyDescent="0.25">
      <c r="A472" s="2" t="s">
        <v>2227</v>
      </c>
      <c r="B472" s="2">
        <v>202280471</v>
      </c>
      <c r="C472" s="3">
        <v>44808</v>
      </c>
      <c r="D472" s="2" t="s">
        <v>356</v>
      </c>
      <c r="E472" s="2" t="s">
        <v>29</v>
      </c>
      <c r="F472" s="2" t="s">
        <v>2228</v>
      </c>
      <c r="G472" s="10">
        <f t="shared" si="87"/>
        <v>9.9701527615476417E-4</v>
      </c>
      <c r="H472" s="7">
        <v>220</v>
      </c>
      <c r="I472" s="7">
        <v>110</v>
      </c>
      <c r="J472" s="7">
        <v>110</v>
      </c>
      <c r="K472" s="7">
        <f t="shared" si="90"/>
        <v>44</v>
      </c>
      <c r="L472" s="12">
        <f t="shared" si="88"/>
        <v>66</v>
      </c>
      <c r="M472" s="8">
        <v>0.5</v>
      </c>
      <c r="N472" s="8">
        <f t="shared" si="89"/>
        <v>0.6</v>
      </c>
      <c r="O472" s="7">
        <f t="shared" si="83"/>
        <v>66</v>
      </c>
      <c r="P472" s="8">
        <v>0.5</v>
      </c>
      <c r="Q472" s="8">
        <f t="shared" si="84"/>
        <v>1</v>
      </c>
      <c r="R472" s="8">
        <f t="shared" si="85"/>
        <v>0.5</v>
      </c>
      <c r="S472" s="9">
        <f t="shared" si="86"/>
        <v>1.7531146143024963E-3</v>
      </c>
      <c r="T472" s="2" t="s">
        <v>33</v>
      </c>
      <c r="U472" s="2" t="s">
        <v>31</v>
      </c>
      <c r="V472" s="2" t="s">
        <v>6101</v>
      </c>
      <c r="W472" s="2" t="s">
        <v>16</v>
      </c>
      <c r="X472" s="2">
        <v>72</v>
      </c>
      <c r="Y472" s="2">
        <v>90</v>
      </c>
      <c r="Z472" s="2">
        <f t="shared" si="91"/>
        <v>18</v>
      </c>
    </row>
    <row r="473" spans="1:26" x14ac:dyDescent="0.25">
      <c r="A473" s="2" t="s">
        <v>2229</v>
      </c>
      <c r="B473" s="2">
        <v>202280472</v>
      </c>
      <c r="C473" s="3">
        <v>44808</v>
      </c>
      <c r="D473" s="2" t="s">
        <v>336</v>
      </c>
      <c r="E473" s="2" t="s">
        <v>14</v>
      </c>
      <c r="F473" s="2" t="s">
        <v>2230</v>
      </c>
      <c r="G473" s="10">
        <f t="shared" si="87"/>
        <v>9.0637752377705825E-5</v>
      </c>
      <c r="H473" s="7">
        <v>20</v>
      </c>
      <c r="I473" s="7">
        <v>8</v>
      </c>
      <c r="J473" s="7">
        <v>12</v>
      </c>
      <c r="K473" s="7">
        <f t="shared" si="90"/>
        <v>4.8000000000000007</v>
      </c>
      <c r="L473" s="12">
        <f t="shared" si="88"/>
        <v>7.1999999999999993</v>
      </c>
      <c r="M473" s="8">
        <v>0.6</v>
      </c>
      <c r="N473" s="8">
        <f t="shared" si="89"/>
        <v>0.89999999999999991</v>
      </c>
      <c r="O473" s="7">
        <f t="shared" si="83"/>
        <v>7.1999999999999993</v>
      </c>
      <c r="P473" s="8">
        <v>0.6</v>
      </c>
      <c r="Q473" s="8">
        <f t="shared" si="84"/>
        <v>0.66666666666666663</v>
      </c>
      <c r="R473" s="8">
        <f t="shared" si="85"/>
        <v>0.4</v>
      </c>
      <c r="S473" s="9">
        <f t="shared" si="86"/>
        <v>1.9124886701481778E-4</v>
      </c>
      <c r="T473" s="2" t="s">
        <v>6151</v>
      </c>
      <c r="U473" s="2" t="s">
        <v>15</v>
      </c>
      <c r="V473" s="2" t="s">
        <v>6101</v>
      </c>
      <c r="W473" s="2" t="s">
        <v>16</v>
      </c>
      <c r="X473" s="2">
        <v>72</v>
      </c>
      <c r="Y473" s="2">
        <v>90</v>
      </c>
      <c r="Z473" s="2">
        <f t="shared" si="91"/>
        <v>18</v>
      </c>
    </row>
    <row r="474" spans="1:26" x14ac:dyDescent="0.25">
      <c r="A474" s="2" t="s">
        <v>2231</v>
      </c>
      <c r="B474" s="2">
        <v>202280473</v>
      </c>
      <c r="C474" s="3">
        <v>44808</v>
      </c>
      <c r="D474" s="2" t="s">
        <v>357</v>
      </c>
      <c r="E474" s="2" t="s">
        <v>29</v>
      </c>
      <c r="F474" s="2" t="s">
        <v>2232</v>
      </c>
      <c r="G474" s="10">
        <f t="shared" si="87"/>
        <v>2.4925381903869104E-4</v>
      </c>
      <c r="H474" s="7">
        <v>55</v>
      </c>
      <c r="I474" s="7">
        <v>50</v>
      </c>
      <c r="J474" s="7">
        <v>5</v>
      </c>
      <c r="K474" s="7">
        <f t="shared" si="90"/>
        <v>2</v>
      </c>
      <c r="L474" s="12">
        <f t="shared" si="88"/>
        <v>3</v>
      </c>
      <c r="M474" s="8">
        <v>9.0909090909090912E-2</v>
      </c>
      <c r="N474" s="8">
        <f t="shared" si="89"/>
        <v>0.06</v>
      </c>
      <c r="O474" s="7">
        <f t="shared" si="83"/>
        <v>3</v>
      </c>
      <c r="P474" s="8">
        <v>9.0909090909090912E-2</v>
      </c>
      <c r="Q474" s="8">
        <f t="shared" si="84"/>
        <v>10</v>
      </c>
      <c r="R474" s="8">
        <f t="shared" si="85"/>
        <v>0.90909090909090906</v>
      </c>
      <c r="S474" s="9">
        <f t="shared" si="86"/>
        <v>7.9687027922840741E-5</v>
      </c>
      <c r="T474" s="2" t="s">
        <v>30</v>
      </c>
      <c r="U474" s="2" t="s">
        <v>31</v>
      </c>
      <c r="V474" s="2" t="s">
        <v>6101</v>
      </c>
      <c r="W474" s="2" t="s">
        <v>16</v>
      </c>
      <c r="X474" s="2">
        <v>72</v>
      </c>
      <c r="Y474" s="2">
        <v>90</v>
      </c>
      <c r="Z474" s="2">
        <f t="shared" si="91"/>
        <v>18</v>
      </c>
    </row>
    <row r="475" spans="1:26" x14ac:dyDescent="0.25">
      <c r="A475" s="2" t="s">
        <v>2233</v>
      </c>
      <c r="B475" s="2">
        <v>202280474</v>
      </c>
      <c r="C475" s="3">
        <v>44808</v>
      </c>
      <c r="D475" s="2" t="s">
        <v>358</v>
      </c>
      <c r="E475" s="2" t="s">
        <v>29</v>
      </c>
      <c r="F475" s="2" t="s">
        <v>2234</v>
      </c>
      <c r="G475" s="10">
        <f t="shared" si="87"/>
        <v>1.1329719047213228E-4</v>
      </c>
      <c r="H475" s="7">
        <v>25</v>
      </c>
      <c r="I475" s="7">
        <v>21.62</v>
      </c>
      <c r="J475" s="7">
        <v>3.379999999999999</v>
      </c>
      <c r="K475" s="7">
        <f t="shared" si="90"/>
        <v>1.3519999999999996</v>
      </c>
      <c r="L475" s="12">
        <f t="shared" si="88"/>
        <v>2.0279999999999996</v>
      </c>
      <c r="M475" s="8">
        <v>0.13519999999999996</v>
      </c>
      <c r="N475" s="8">
        <f t="shared" si="89"/>
        <v>9.3802035152636423E-2</v>
      </c>
      <c r="O475" s="7">
        <f t="shared" si="83"/>
        <v>2.0279999999999996</v>
      </c>
      <c r="P475" s="8">
        <v>0.13519999999999996</v>
      </c>
      <c r="Q475" s="8">
        <f t="shared" si="84"/>
        <v>6.3964497041420136</v>
      </c>
      <c r="R475" s="8">
        <f t="shared" si="85"/>
        <v>0.86480000000000001</v>
      </c>
      <c r="S475" s="9">
        <f t="shared" si="86"/>
        <v>5.3868430875840324E-5</v>
      </c>
      <c r="T475" s="2" t="s">
        <v>33</v>
      </c>
      <c r="U475" s="2" t="s">
        <v>31</v>
      </c>
      <c r="V475" s="2" t="s">
        <v>6101</v>
      </c>
      <c r="W475" s="2" t="s">
        <v>16</v>
      </c>
      <c r="X475" s="2">
        <v>72</v>
      </c>
      <c r="Y475" s="2">
        <v>90</v>
      </c>
      <c r="Z475" s="2">
        <f t="shared" si="91"/>
        <v>18</v>
      </c>
    </row>
    <row r="476" spans="1:26" x14ac:dyDescent="0.25">
      <c r="A476" s="2" t="s">
        <v>2235</v>
      </c>
      <c r="B476" s="2">
        <v>202280475</v>
      </c>
      <c r="C476" s="3">
        <v>44808</v>
      </c>
      <c r="D476" s="2" t="s">
        <v>336</v>
      </c>
      <c r="E476" s="2" t="s">
        <v>14</v>
      </c>
      <c r="F476" s="2" t="s">
        <v>2236</v>
      </c>
      <c r="G476" s="10">
        <f t="shared" si="87"/>
        <v>1.3595662856655876E-4</v>
      </c>
      <c r="H476" s="7">
        <v>30</v>
      </c>
      <c r="I476" s="7">
        <v>12</v>
      </c>
      <c r="J476" s="7">
        <v>18</v>
      </c>
      <c r="K476" s="7">
        <f t="shared" si="90"/>
        <v>7.2</v>
      </c>
      <c r="L476" s="12">
        <f t="shared" si="88"/>
        <v>10.8</v>
      </c>
      <c r="M476" s="8">
        <v>0.6</v>
      </c>
      <c r="N476" s="8">
        <f t="shared" si="89"/>
        <v>0.9</v>
      </c>
      <c r="O476" s="7">
        <f t="shared" si="83"/>
        <v>10.8</v>
      </c>
      <c r="P476" s="8">
        <v>0.6</v>
      </c>
      <c r="Q476" s="8">
        <f t="shared" si="84"/>
        <v>0.66666666666666663</v>
      </c>
      <c r="R476" s="8">
        <f t="shared" si="85"/>
        <v>0.4</v>
      </c>
      <c r="S476" s="9">
        <f t="shared" si="86"/>
        <v>2.8687330052222667E-4</v>
      </c>
      <c r="T476" s="2" t="s">
        <v>6151</v>
      </c>
      <c r="U476" s="2" t="s">
        <v>15</v>
      </c>
      <c r="V476" s="2" t="s">
        <v>6101</v>
      </c>
      <c r="W476" s="2" t="s">
        <v>16</v>
      </c>
      <c r="X476" s="2">
        <v>72</v>
      </c>
      <c r="Y476" s="2">
        <v>90</v>
      </c>
      <c r="Z476" s="2">
        <f t="shared" si="91"/>
        <v>18</v>
      </c>
    </row>
    <row r="477" spans="1:26" x14ac:dyDescent="0.25">
      <c r="A477" s="2" t="s">
        <v>2237</v>
      </c>
      <c r="B477" s="2">
        <v>202280476</v>
      </c>
      <c r="C477" s="3">
        <v>44808</v>
      </c>
      <c r="D477" s="2" t="s">
        <v>172</v>
      </c>
      <c r="E477" s="2" t="s">
        <v>24</v>
      </c>
      <c r="F477" s="2" t="s">
        <v>2238</v>
      </c>
      <c r="G477" s="10">
        <f t="shared" si="87"/>
        <v>1.8127550475541165E-4</v>
      </c>
      <c r="H477" s="7">
        <v>40</v>
      </c>
      <c r="I477" s="7">
        <v>0</v>
      </c>
      <c r="J477" s="7">
        <v>40</v>
      </c>
      <c r="K477" s="7">
        <f t="shared" si="90"/>
        <v>16</v>
      </c>
      <c r="L477" s="12">
        <f t="shared" si="88"/>
        <v>24</v>
      </c>
      <c r="M477" s="8">
        <v>1</v>
      </c>
      <c r="N477" s="8" t="e">
        <f t="shared" si="89"/>
        <v>#DIV/0!</v>
      </c>
      <c r="O477" s="7">
        <f t="shared" si="83"/>
        <v>24</v>
      </c>
      <c r="P477" s="8">
        <v>1</v>
      </c>
      <c r="Q477" s="8">
        <f t="shared" si="84"/>
        <v>0</v>
      </c>
      <c r="R477" s="8">
        <f t="shared" si="85"/>
        <v>0</v>
      </c>
      <c r="S477" s="9">
        <f t="shared" si="86"/>
        <v>6.3749622338272593E-4</v>
      </c>
      <c r="T477" s="2" t="s">
        <v>6150</v>
      </c>
      <c r="U477" s="2" t="s">
        <v>26</v>
      </c>
      <c r="V477" s="2" t="s">
        <v>6101</v>
      </c>
      <c r="W477" s="2" t="s">
        <v>16</v>
      </c>
      <c r="X477" s="2">
        <v>72</v>
      </c>
      <c r="Y477" s="2">
        <v>90</v>
      </c>
      <c r="Z477" s="2">
        <f t="shared" si="91"/>
        <v>18</v>
      </c>
    </row>
    <row r="478" spans="1:26" x14ac:dyDescent="0.25">
      <c r="A478" s="2" t="s">
        <v>2239</v>
      </c>
      <c r="B478" s="2">
        <v>202280477</v>
      </c>
      <c r="C478" s="3">
        <v>44808</v>
      </c>
      <c r="D478" s="2" t="s">
        <v>17</v>
      </c>
      <c r="E478" s="2" t="s">
        <v>14</v>
      </c>
      <c r="F478" s="2" t="s">
        <v>2240</v>
      </c>
      <c r="G478" s="10">
        <f t="shared" si="87"/>
        <v>4.5318876188852913E-5</v>
      </c>
      <c r="H478" s="7">
        <v>10</v>
      </c>
      <c r="I478" s="7">
        <v>3</v>
      </c>
      <c r="J478" s="7">
        <v>7</v>
      </c>
      <c r="K478" s="7">
        <f t="shared" si="90"/>
        <v>2.8000000000000003</v>
      </c>
      <c r="L478" s="12">
        <f t="shared" si="88"/>
        <v>4.1999999999999993</v>
      </c>
      <c r="M478" s="8">
        <v>0.7</v>
      </c>
      <c r="N478" s="8">
        <f t="shared" si="89"/>
        <v>1.3999999999999997</v>
      </c>
      <c r="O478" s="7">
        <f t="shared" si="83"/>
        <v>4.1999999999999993</v>
      </c>
      <c r="P478" s="8">
        <v>0.7</v>
      </c>
      <c r="Q478" s="8">
        <f t="shared" si="84"/>
        <v>0.42857142857142855</v>
      </c>
      <c r="R478" s="8">
        <f t="shared" si="85"/>
        <v>0.3</v>
      </c>
      <c r="S478" s="9">
        <f t="shared" si="86"/>
        <v>1.1156183909197704E-4</v>
      </c>
      <c r="T478" s="2" t="s">
        <v>6151</v>
      </c>
      <c r="U478" s="2" t="s">
        <v>15</v>
      </c>
      <c r="V478" s="2" t="s">
        <v>6101</v>
      </c>
      <c r="W478" s="2" t="s">
        <v>16</v>
      </c>
      <c r="X478" s="2">
        <v>72</v>
      </c>
      <c r="Y478" s="2">
        <v>90</v>
      </c>
      <c r="Z478" s="2">
        <f t="shared" si="91"/>
        <v>18</v>
      </c>
    </row>
    <row r="479" spans="1:26" x14ac:dyDescent="0.25">
      <c r="A479" s="2" t="s">
        <v>2241</v>
      </c>
      <c r="B479" s="2">
        <v>202280478</v>
      </c>
      <c r="C479" s="3">
        <v>44808</v>
      </c>
      <c r="D479" s="2" t="s">
        <v>359</v>
      </c>
      <c r="E479" s="2" t="s">
        <v>29</v>
      </c>
      <c r="F479" s="2" t="s">
        <v>2242</v>
      </c>
      <c r="G479" s="10">
        <f t="shared" si="87"/>
        <v>1.4502040380432932E-4</v>
      </c>
      <c r="H479" s="7">
        <v>32</v>
      </c>
      <c r="I479" s="7">
        <v>16.5</v>
      </c>
      <c r="J479" s="7">
        <v>15.5</v>
      </c>
      <c r="K479" s="7">
        <f t="shared" si="90"/>
        <v>6.2</v>
      </c>
      <c r="L479" s="12">
        <f t="shared" si="88"/>
        <v>9.3000000000000007</v>
      </c>
      <c r="M479" s="8">
        <v>0.484375</v>
      </c>
      <c r="N479" s="8">
        <f t="shared" si="89"/>
        <v>0.56363636363636371</v>
      </c>
      <c r="O479" s="7">
        <f t="shared" si="83"/>
        <v>9.3000000000000007</v>
      </c>
      <c r="P479" s="8">
        <v>0.484375</v>
      </c>
      <c r="Q479" s="8">
        <f t="shared" si="84"/>
        <v>1.064516129032258</v>
      </c>
      <c r="R479" s="8">
        <f t="shared" si="85"/>
        <v>0.515625</v>
      </c>
      <c r="S479" s="9">
        <f t="shared" si="86"/>
        <v>2.470297865608063E-4</v>
      </c>
      <c r="T479" s="2" t="s">
        <v>56</v>
      </c>
      <c r="U479" s="2" t="s">
        <v>31</v>
      </c>
      <c r="V479" s="2" t="s">
        <v>6101</v>
      </c>
      <c r="W479" s="2" t="s">
        <v>16</v>
      </c>
      <c r="X479" s="2">
        <v>72</v>
      </c>
      <c r="Y479" s="2">
        <v>90</v>
      </c>
      <c r="Z479" s="2">
        <f t="shared" si="91"/>
        <v>18</v>
      </c>
    </row>
    <row r="480" spans="1:26" x14ac:dyDescent="0.25">
      <c r="A480" s="2" t="s">
        <v>2243</v>
      </c>
      <c r="B480" s="2">
        <v>202280479</v>
      </c>
      <c r="C480" s="3">
        <v>44808</v>
      </c>
      <c r="D480" s="2" t="s">
        <v>360</v>
      </c>
      <c r="E480" s="2" t="s">
        <v>29</v>
      </c>
      <c r="F480" s="2" t="s">
        <v>2244</v>
      </c>
      <c r="G480" s="10">
        <f t="shared" si="87"/>
        <v>2.9457269522754393E-4</v>
      </c>
      <c r="H480" s="7">
        <v>65</v>
      </c>
      <c r="I480" s="7">
        <v>60</v>
      </c>
      <c r="J480" s="7">
        <v>5</v>
      </c>
      <c r="K480" s="7">
        <f t="shared" si="90"/>
        <v>2</v>
      </c>
      <c r="L480" s="12">
        <f t="shared" si="88"/>
        <v>3</v>
      </c>
      <c r="M480" s="8">
        <v>7.6923076923076927E-2</v>
      </c>
      <c r="N480" s="8">
        <f t="shared" si="89"/>
        <v>0.05</v>
      </c>
      <c r="O480" s="7">
        <f t="shared" si="83"/>
        <v>3</v>
      </c>
      <c r="P480" s="8">
        <v>7.6923076923076927E-2</v>
      </c>
      <c r="Q480" s="8">
        <f t="shared" si="84"/>
        <v>12</v>
      </c>
      <c r="R480" s="8">
        <f t="shared" si="85"/>
        <v>0.92307692307692313</v>
      </c>
      <c r="S480" s="9">
        <f t="shared" si="86"/>
        <v>7.9687027922840741E-5</v>
      </c>
      <c r="T480" s="2" t="s">
        <v>33</v>
      </c>
      <c r="U480" s="2" t="s">
        <v>31</v>
      </c>
      <c r="V480" s="2" t="s">
        <v>6101</v>
      </c>
      <c r="W480" s="2" t="s">
        <v>16</v>
      </c>
      <c r="X480" s="2">
        <v>72</v>
      </c>
      <c r="Y480" s="2">
        <v>90</v>
      </c>
      <c r="Z480" s="2">
        <f t="shared" si="91"/>
        <v>18</v>
      </c>
    </row>
    <row r="481" spans="1:26" x14ac:dyDescent="0.25">
      <c r="A481" s="2" t="s">
        <v>2245</v>
      </c>
      <c r="B481" s="2">
        <v>202280480</v>
      </c>
      <c r="C481" s="3">
        <v>44808</v>
      </c>
      <c r="D481" s="2" t="s">
        <v>352</v>
      </c>
      <c r="E481" s="2" t="s">
        <v>14</v>
      </c>
      <c r="F481" s="2" t="s">
        <v>2246</v>
      </c>
      <c r="G481" s="10">
        <f t="shared" si="87"/>
        <v>4.5318876188852913E-5</v>
      </c>
      <c r="H481" s="7">
        <v>10</v>
      </c>
      <c r="I481" s="7">
        <v>2</v>
      </c>
      <c r="J481" s="7">
        <v>8</v>
      </c>
      <c r="K481" s="7">
        <f t="shared" si="90"/>
        <v>3.2</v>
      </c>
      <c r="L481" s="12">
        <f t="shared" si="88"/>
        <v>4.8</v>
      </c>
      <c r="M481" s="8">
        <v>0.8</v>
      </c>
      <c r="N481" s="8">
        <f t="shared" si="89"/>
        <v>2.4</v>
      </c>
      <c r="O481" s="7">
        <f t="shared" si="83"/>
        <v>4.8</v>
      </c>
      <c r="P481" s="8">
        <v>0.8</v>
      </c>
      <c r="Q481" s="8">
        <f t="shared" si="84"/>
        <v>0.25</v>
      </c>
      <c r="R481" s="8">
        <f t="shared" si="85"/>
        <v>0.2</v>
      </c>
      <c r="S481" s="9">
        <f t="shared" si="86"/>
        <v>1.2749924467654519E-4</v>
      </c>
      <c r="T481" s="2" t="s">
        <v>6151</v>
      </c>
      <c r="U481" s="2" t="s">
        <v>15</v>
      </c>
      <c r="V481" s="2" t="s">
        <v>6101</v>
      </c>
      <c r="W481" s="2" t="s">
        <v>16</v>
      </c>
      <c r="X481" s="2">
        <v>72</v>
      </c>
      <c r="Y481" s="2">
        <v>90</v>
      </c>
      <c r="Z481" s="2">
        <f t="shared" si="91"/>
        <v>18</v>
      </c>
    </row>
    <row r="482" spans="1:26" x14ac:dyDescent="0.25">
      <c r="A482" s="2" t="s">
        <v>2247</v>
      </c>
      <c r="B482" s="2">
        <v>202280481</v>
      </c>
      <c r="C482" s="3">
        <v>44808</v>
      </c>
      <c r="D482" s="2" t="s">
        <v>195</v>
      </c>
      <c r="E482" s="2" t="s">
        <v>24</v>
      </c>
      <c r="F482" s="2" t="s">
        <v>2248</v>
      </c>
      <c r="G482" s="10">
        <f t="shared" si="87"/>
        <v>3.625510095108233E-4</v>
      </c>
      <c r="H482" s="7">
        <v>80</v>
      </c>
      <c r="I482" s="7">
        <v>40</v>
      </c>
      <c r="J482" s="7">
        <v>40</v>
      </c>
      <c r="K482" s="7">
        <f t="shared" si="90"/>
        <v>16</v>
      </c>
      <c r="L482" s="12">
        <f t="shared" si="88"/>
        <v>24</v>
      </c>
      <c r="M482" s="8">
        <v>0.5</v>
      </c>
      <c r="N482" s="8">
        <f t="shared" si="89"/>
        <v>0.6</v>
      </c>
      <c r="O482" s="7">
        <f t="shared" si="83"/>
        <v>24</v>
      </c>
      <c r="P482" s="8">
        <v>0.5</v>
      </c>
      <c r="Q482" s="8">
        <f t="shared" si="84"/>
        <v>1</v>
      </c>
      <c r="R482" s="8">
        <f t="shared" si="85"/>
        <v>0.5</v>
      </c>
      <c r="S482" s="9">
        <f t="shared" si="86"/>
        <v>6.3749622338272593E-4</v>
      </c>
      <c r="T482" s="2" t="s">
        <v>19</v>
      </c>
      <c r="U482" s="2" t="s">
        <v>26</v>
      </c>
      <c r="V482" s="2" t="s">
        <v>6101</v>
      </c>
      <c r="W482" s="2" t="s">
        <v>16</v>
      </c>
      <c r="X482" s="2">
        <v>72</v>
      </c>
      <c r="Y482" s="2">
        <v>90</v>
      </c>
      <c r="Z482" s="2">
        <f t="shared" si="91"/>
        <v>18</v>
      </c>
    </row>
    <row r="483" spans="1:26" x14ac:dyDescent="0.25">
      <c r="A483" s="2" t="s">
        <v>2249</v>
      </c>
      <c r="B483" s="2">
        <v>202280482</v>
      </c>
      <c r="C483" s="3">
        <v>44808</v>
      </c>
      <c r="D483" s="2" t="s">
        <v>336</v>
      </c>
      <c r="E483" s="2" t="s">
        <v>14</v>
      </c>
      <c r="F483" s="2" t="s">
        <v>2250</v>
      </c>
      <c r="G483" s="10">
        <f t="shared" si="87"/>
        <v>8.1573977139935249E-5</v>
      </c>
      <c r="H483" s="7">
        <v>18</v>
      </c>
      <c r="I483" s="7">
        <v>7</v>
      </c>
      <c r="J483" s="7">
        <v>11</v>
      </c>
      <c r="K483" s="7">
        <f t="shared" si="90"/>
        <v>4.4000000000000004</v>
      </c>
      <c r="L483" s="12">
        <f t="shared" si="88"/>
        <v>6.6</v>
      </c>
      <c r="M483" s="8">
        <v>0.61111111111111116</v>
      </c>
      <c r="N483" s="8">
        <f t="shared" si="89"/>
        <v>0.94285714285714284</v>
      </c>
      <c r="O483" s="7">
        <f t="shared" si="83"/>
        <v>6.6</v>
      </c>
      <c r="P483" s="8">
        <v>0.61111111111111116</v>
      </c>
      <c r="Q483" s="8">
        <f t="shared" si="84"/>
        <v>0.63636363636363635</v>
      </c>
      <c r="R483" s="8">
        <f t="shared" si="85"/>
        <v>0.3888888888888889</v>
      </c>
      <c r="S483" s="9">
        <f t="shared" si="86"/>
        <v>1.7531146143024963E-4</v>
      </c>
      <c r="T483" s="2" t="s">
        <v>6151</v>
      </c>
      <c r="U483" s="2" t="s">
        <v>15</v>
      </c>
      <c r="V483" s="2" t="s">
        <v>6101</v>
      </c>
      <c r="W483" s="2" t="s">
        <v>16</v>
      </c>
      <c r="X483" s="2">
        <v>72</v>
      </c>
      <c r="Y483" s="2">
        <v>90</v>
      </c>
      <c r="Z483" s="2">
        <f t="shared" si="91"/>
        <v>18</v>
      </c>
    </row>
    <row r="484" spans="1:26" x14ac:dyDescent="0.25">
      <c r="A484" s="2" t="s">
        <v>2251</v>
      </c>
      <c r="B484" s="2">
        <v>202280483</v>
      </c>
      <c r="C484" s="3">
        <v>44808</v>
      </c>
      <c r="D484" s="2" t="s">
        <v>113</v>
      </c>
      <c r="E484" s="2" t="s">
        <v>62</v>
      </c>
      <c r="F484" s="2" t="s">
        <v>2252</v>
      </c>
      <c r="G484" s="10">
        <f t="shared" si="87"/>
        <v>8.6105864758820544E-4</v>
      </c>
      <c r="H484" s="7">
        <v>190</v>
      </c>
      <c r="I484" s="7">
        <v>120</v>
      </c>
      <c r="J484" s="7">
        <v>70</v>
      </c>
      <c r="K484" s="7">
        <f t="shared" si="90"/>
        <v>28</v>
      </c>
      <c r="L484" s="12">
        <f t="shared" si="88"/>
        <v>42</v>
      </c>
      <c r="M484" s="8">
        <v>0.36842105263157893</v>
      </c>
      <c r="N484" s="8">
        <f t="shared" si="89"/>
        <v>0.35</v>
      </c>
      <c r="O484" s="7">
        <f t="shared" si="83"/>
        <v>42</v>
      </c>
      <c r="P484" s="8">
        <v>0.36842105263157893</v>
      </c>
      <c r="Q484" s="8">
        <f t="shared" si="84"/>
        <v>1.7142857142857142</v>
      </c>
      <c r="R484" s="8">
        <f t="shared" si="85"/>
        <v>0.63157894736842102</v>
      </c>
      <c r="S484" s="9">
        <f t="shared" si="86"/>
        <v>1.1156183909197704E-3</v>
      </c>
      <c r="T484" s="2" t="s">
        <v>113</v>
      </c>
      <c r="U484" s="2" t="s">
        <v>61</v>
      </c>
      <c r="V484" s="2" t="s">
        <v>6101</v>
      </c>
      <c r="W484" s="2" t="s">
        <v>16</v>
      </c>
      <c r="X484" s="2">
        <v>72</v>
      </c>
      <c r="Y484" s="2">
        <v>90</v>
      </c>
      <c r="Z484" s="2">
        <f t="shared" si="91"/>
        <v>18</v>
      </c>
    </row>
    <row r="485" spans="1:26" x14ac:dyDescent="0.25">
      <c r="A485" s="2" t="s">
        <v>2253</v>
      </c>
      <c r="B485" s="2">
        <v>202280484</v>
      </c>
      <c r="C485" s="3">
        <v>44808</v>
      </c>
      <c r="D485" s="2" t="s">
        <v>361</v>
      </c>
      <c r="E485" s="2" t="s">
        <v>29</v>
      </c>
      <c r="F485" s="2" t="s">
        <v>2254</v>
      </c>
      <c r="G485" s="10">
        <f t="shared" si="87"/>
        <v>1.2236096570990287E-4</v>
      </c>
      <c r="H485" s="7">
        <v>27</v>
      </c>
      <c r="I485" s="7">
        <v>23.5</v>
      </c>
      <c r="J485" s="7">
        <v>3.5</v>
      </c>
      <c r="K485" s="7">
        <f t="shared" si="90"/>
        <v>1.4000000000000001</v>
      </c>
      <c r="L485" s="12">
        <f t="shared" si="88"/>
        <v>2.0999999999999996</v>
      </c>
      <c r="M485" s="8">
        <v>0.12962962962962962</v>
      </c>
      <c r="N485" s="8">
        <f t="shared" si="89"/>
        <v>8.9361702127659565E-2</v>
      </c>
      <c r="O485" s="7">
        <f t="shared" si="83"/>
        <v>2.0999999999999996</v>
      </c>
      <c r="P485" s="8">
        <v>0.12962962962962962</v>
      </c>
      <c r="Q485" s="8">
        <f t="shared" si="84"/>
        <v>6.7142857142857144</v>
      </c>
      <c r="R485" s="8">
        <f t="shared" si="85"/>
        <v>0.87037037037037035</v>
      </c>
      <c r="S485" s="9">
        <f t="shared" si="86"/>
        <v>5.5780919545988519E-5</v>
      </c>
      <c r="T485" s="2" t="s">
        <v>56</v>
      </c>
      <c r="U485" s="2" t="s">
        <v>31</v>
      </c>
      <c r="V485" s="2" t="s">
        <v>6101</v>
      </c>
      <c r="W485" s="2" t="s">
        <v>16</v>
      </c>
      <c r="X485" s="2">
        <v>72</v>
      </c>
      <c r="Y485" s="2">
        <v>90</v>
      </c>
      <c r="Z485" s="2">
        <f t="shared" si="91"/>
        <v>18</v>
      </c>
    </row>
    <row r="486" spans="1:26" x14ac:dyDescent="0.25">
      <c r="A486" s="2" t="s">
        <v>2255</v>
      </c>
      <c r="B486" s="2">
        <v>202280485</v>
      </c>
      <c r="C486" s="3">
        <v>44808</v>
      </c>
      <c r="D486" s="2" t="s">
        <v>362</v>
      </c>
      <c r="E486" s="2" t="s">
        <v>29</v>
      </c>
      <c r="F486" s="2" t="s">
        <v>2256</v>
      </c>
      <c r="G486" s="10">
        <f t="shared" si="87"/>
        <v>1.4048851618544403E-4</v>
      </c>
      <c r="H486" s="7">
        <v>31</v>
      </c>
      <c r="I486" s="7">
        <v>26.52</v>
      </c>
      <c r="J486" s="7">
        <v>4.4800000000000004</v>
      </c>
      <c r="K486" s="7">
        <f t="shared" si="90"/>
        <v>1.7920000000000003</v>
      </c>
      <c r="L486" s="12">
        <f t="shared" si="88"/>
        <v>2.6880000000000002</v>
      </c>
      <c r="M486" s="8">
        <v>0.14451612903225808</v>
      </c>
      <c r="N486" s="8">
        <f t="shared" si="89"/>
        <v>0.10135746606334843</v>
      </c>
      <c r="O486" s="7">
        <f t="shared" si="83"/>
        <v>2.6880000000000002</v>
      </c>
      <c r="P486" s="8">
        <v>0.14451612903225808</v>
      </c>
      <c r="Q486" s="8">
        <f t="shared" si="84"/>
        <v>5.9196428571428568</v>
      </c>
      <c r="R486" s="8">
        <f t="shared" si="85"/>
        <v>0.85548387096774192</v>
      </c>
      <c r="S486" s="9">
        <f t="shared" si="86"/>
        <v>7.1399577018865304E-5</v>
      </c>
      <c r="T486" s="2" t="s">
        <v>33</v>
      </c>
      <c r="U486" s="2" t="s">
        <v>31</v>
      </c>
      <c r="V486" s="2" t="s">
        <v>6101</v>
      </c>
      <c r="W486" s="2" t="s">
        <v>16</v>
      </c>
      <c r="X486" s="2">
        <v>72</v>
      </c>
      <c r="Y486" s="2">
        <v>90</v>
      </c>
      <c r="Z486" s="2">
        <f t="shared" si="91"/>
        <v>18</v>
      </c>
    </row>
    <row r="487" spans="1:26" x14ac:dyDescent="0.25">
      <c r="A487" s="2" t="s">
        <v>2257</v>
      </c>
      <c r="B487" s="2">
        <v>202280486</v>
      </c>
      <c r="C487" s="3">
        <v>44808</v>
      </c>
      <c r="D487" s="2" t="s">
        <v>363</v>
      </c>
      <c r="E487" s="2" t="s">
        <v>24</v>
      </c>
      <c r="F487" s="2" t="s">
        <v>2258</v>
      </c>
      <c r="G487" s="10">
        <f t="shared" si="87"/>
        <v>1.8127550475541165E-4</v>
      </c>
      <c r="H487" s="7">
        <v>40</v>
      </c>
      <c r="I487" s="7">
        <v>10</v>
      </c>
      <c r="J487" s="7">
        <v>30</v>
      </c>
      <c r="K487" s="7">
        <f t="shared" si="90"/>
        <v>12</v>
      </c>
      <c r="L487" s="12">
        <f t="shared" si="88"/>
        <v>18</v>
      </c>
      <c r="M487" s="8">
        <v>0.75</v>
      </c>
      <c r="N487" s="8">
        <f t="shared" si="89"/>
        <v>1.8</v>
      </c>
      <c r="O487" s="7">
        <f t="shared" si="83"/>
        <v>18</v>
      </c>
      <c r="P487" s="8">
        <v>0.75</v>
      </c>
      <c r="Q487" s="8">
        <f t="shared" si="84"/>
        <v>0.33333333333333331</v>
      </c>
      <c r="R487" s="8">
        <f t="shared" si="85"/>
        <v>0.25</v>
      </c>
      <c r="S487" s="9">
        <f t="shared" si="86"/>
        <v>4.7812216753704445E-4</v>
      </c>
      <c r="T487" s="2" t="s">
        <v>25</v>
      </c>
      <c r="U487" s="2" t="s">
        <v>26</v>
      </c>
      <c r="V487" s="2" t="s">
        <v>6101</v>
      </c>
      <c r="W487" s="2" t="s">
        <v>329</v>
      </c>
      <c r="X487" s="2">
        <v>72</v>
      </c>
      <c r="Y487" s="2">
        <v>90</v>
      </c>
      <c r="Z487" s="2">
        <f t="shared" si="91"/>
        <v>18</v>
      </c>
    </row>
    <row r="488" spans="1:26" x14ac:dyDescent="0.25">
      <c r="A488" s="2" t="s">
        <v>2259</v>
      </c>
      <c r="B488" s="2">
        <v>202280487</v>
      </c>
      <c r="C488" s="3">
        <v>44808</v>
      </c>
      <c r="D488" s="2" t="s">
        <v>364</v>
      </c>
      <c r="E488" s="2" t="s">
        <v>14</v>
      </c>
      <c r="F488" s="2" t="s">
        <v>2260</v>
      </c>
      <c r="G488" s="10">
        <f t="shared" si="87"/>
        <v>5.8914539045508787E-4</v>
      </c>
      <c r="H488" s="7">
        <v>130</v>
      </c>
      <c r="I488" s="7">
        <v>70</v>
      </c>
      <c r="J488" s="7">
        <v>60</v>
      </c>
      <c r="K488" s="7">
        <f t="shared" si="90"/>
        <v>24</v>
      </c>
      <c r="L488" s="12">
        <f t="shared" si="88"/>
        <v>36</v>
      </c>
      <c r="M488" s="8">
        <v>0.46153846153846156</v>
      </c>
      <c r="N488" s="8">
        <f t="shared" si="89"/>
        <v>0.51428571428571423</v>
      </c>
      <c r="O488" s="7">
        <f t="shared" si="83"/>
        <v>36</v>
      </c>
      <c r="P488" s="8">
        <v>0.46153846153846156</v>
      </c>
      <c r="Q488" s="8">
        <f t="shared" si="84"/>
        <v>1.1666666666666667</v>
      </c>
      <c r="R488" s="8">
        <f t="shared" si="85"/>
        <v>0.53846153846153844</v>
      </c>
      <c r="S488" s="9">
        <f t="shared" si="86"/>
        <v>9.5624433507408889E-4</v>
      </c>
      <c r="T488" s="2" t="s">
        <v>6151</v>
      </c>
      <c r="U488" s="2" t="s">
        <v>15</v>
      </c>
      <c r="V488" s="2" t="s">
        <v>6101</v>
      </c>
      <c r="W488" s="2" t="s">
        <v>16</v>
      </c>
      <c r="X488" s="2">
        <v>72</v>
      </c>
      <c r="Y488" s="2">
        <v>90</v>
      </c>
      <c r="Z488" s="2">
        <f t="shared" si="91"/>
        <v>18</v>
      </c>
    </row>
    <row r="489" spans="1:26" x14ac:dyDescent="0.25">
      <c r="A489" s="2" t="s">
        <v>2261</v>
      </c>
      <c r="B489" s="2">
        <v>202280488</v>
      </c>
      <c r="C489" s="3">
        <v>44809</v>
      </c>
      <c r="D489" s="2" t="s">
        <v>365</v>
      </c>
      <c r="E489" s="2" t="s">
        <v>29</v>
      </c>
      <c r="F489" s="2" t="s">
        <v>2262</v>
      </c>
      <c r="G489" s="10">
        <f t="shared" si="87"/>
        <v>4.7584819998295561E-4</v>
      </c>
      <c r="H489" s="7">
        <v>105</v>
      </c>
      <c r="I489" s="7">
        <v>78</v>
      </c>
      <c r="J489" s="7">
        <v>27</v>
      </c>
      <c r="K489" s="7">
        <f t="shared" si="90"/>
        <v>10.8</v>
      </c>
      <c r="L489" s="12">
        <f t="shared" si="88"/>
        <v>16.2</v>
      </c>
      <c r="M489" s="8">
        <v>0.25714285714285712</v>
      </c>
      <c r="N489" s="8">
        <f t="shared" si="89"/>
        <v>0.20769230769230768</v>
      </c>
      <c r="O489" s="7">
        <f t="shared" si="83"/>
        <v>16.2</v>
      </c>
      <c r="P489" s="8">
        <v>0.25714285714285712</v>
      </c>
      <c r="Q489" s="8">
        <f t="shared" si="84"/>
        <v>2.8888888888888888</v>
      </c>
      <c r="R489" s="8">
        <f t="shared" si="85"/>
        <v>0.74285714285714288</v>
      </c>
      <c r="S489" s="9">
        <f t="shared" si="86"/>
        <v>4.3030995078334E-4</v>
      </c>
      <c r="T489" s="2" t="s">
        <v>30</v>
      </c>
      <c r="U489" s="2" t="s">
        <v>31</v>
      </c>
      <c r="V489" s="2" t="s">
        <v>6101</v>
      </c>
      <c r="W489" s="2" t="s">
        <v>16</v>
      </c>
      <c r="X489" s="2">
        <v>73</v>
      </c>
      <c r="Y489" s="2">
        <v>88</v>
      </c>
      <c r="Z489" s="2">
        <f t="shared" si="91"/>
        <v>15</v>
      </c>
    </row>
    <row r="490" spans="1:26" x14ac:dyDescent="0.25">
      <c r="A490" s="2" t="s">
        <v>2263</v>
      </c>
      <c r="B490" s="2">
        <v>202280489</v>
      </c>
      <c r="C490" s="3">
        <v>44809</v>
      </c>
      <c r="D490" s="2" t="s">
        <v>272</v>
      </c>
      <c r="E490" s="2" t="s">
        <v>29</v>
      </c>
      <c r="F490" s="2" t="s">
        <v>2264</v>
      </c>
      <c r="G490" s="10">
        <f t="shared" si="87"/>
        <v>3.5801912189193801E-4</v>
      </c>
      <c r="H490" s="7">
        <v>79</v>
      </c>
      <c r="I490" s="7">
        <v>72</v>
      </c>
      <c r="J490" s="7">
        <v>7</v>
      </c>
      <c r="K490" s="7">
        <f t="shared" si="90"/>
        <v>2.8000000000000003</v>
      </c>
      <c r="L490" s="12">
        <f t="shared" si="88"/>
        <v>4.1999999999999993</v>
      </c>
      <c r="M490" s="8">
        <v>8.8607594936708861E-2</v>
      </c>
      <c r="N490" s="8">
        <f t="shared" si="89"/>
        <v>5.833333333333332E-2</v>
      </c>
      <c r="O490" s="7">
        <f t="shared" si="83"/>
        <v>4.1999999999999993</v>
      </c>
      <c r="P490" s="8">
        <v>8.8607594936708861E-2</v>
      </c>
      <c r="Q490" s="8">
        <f t="shared" si="84"/>
        <v>10.285714285714286</v>
      </c>
      <c r="R490" s="8">
        <f t="shared" si="85"/>
        <v>0.91139240506329111</v>
      </c>
      <c r="S490" s="9">
        <f t="shared" si="86"/>
        <v>1.1156183909197704E-4</v>
      </c>
      <c r="T490" s="2" t="s">
        <v>30</v>
      </c>
      <c r="U490" s="2" t="s">
        <v>31</v>
      </c>
      <c r="V490" s="2" t="s">
        <v>6101</v>
      </c>
      <c r="W490" s="2" t="s">
        <v>16</v>
      </c>
      <c r="X490" s="2">
        <v>73</v>
      </c>
      <c r="Y490" s="2">
        <v>88</v>
      </c>
      <c r="Z490" s="2">
        <f t="shared" ref="Z490:Z508" si="92">Y490-X490</f>
        <v>15</v>
      </c>
    </row>
    <row r="491" spans="1:26" x14ac:dyDescent="0.25">
      <c r="A491" s="2" t="s">
        <v>2265</v>
      </c>
      <c r="B491" s="2">
        <v>202280490</v>
      </c>
      <c r="C491" s="3">
        <v>44809</v>
      </c>
      <c r="D491" s="2" t="s">
        <v>366</v>
      </c>
      <c r="E491" s="2" t="s">
        <v>29</v>
      </c>
      <c r="F491" s="2" t="s">
        <v>2266</v>
      </c>
      <c r="G491" s="10">
        <f t="shared" si="87"/>
        <v>6.5712370473836729E-4</v>
      </c>
      <c r="H491" s="7">
        <v>145</v>
      </c>
      <c r="I491" s="7">
        <v>122.10000000000001</v>
      </c>
      <c r="J491" s="7">
        <v>22.899999999999991</v>
      </c>
      <c r="K491" s="7">
        <f t="shared" si="90"/>
        <v>9.1599999999999966</v>
      </c>
      <c r="L491" s="12">
        <f t="shared" si="88"/>
        <v>13.739999999999995</v>
      </c>
      <c r="M491" s="8">
        <v>0.15793103448275855</v>
      </c>
      <c r="N491" s="8">
        <f t="shared" si="89"/>
        <v>0.11253071253071248</v>
      </c>
      <c r="O491" s="7">
        <f t="shared" si="83"/>
        <v>13.739999999999995</v>
      </c>
      <c r="P491" s="8">
        <v>0.15793103448275855</v>
      </c>
      <c r="Q491" s="8">
        <f t="shared" si="84"/>
        <v>5.331877729257644</v>
      </c>
      <c r="R491" s="8">
        <f t="shared" si="85"/>
        <v>0.84206896551724142</v>
      </c>
      <c r="S491" s="9">
        <f t="shared" si="86"/>
        <v>3.6496658788661047E-4</v>
      </c>
      <c r="T491" s="2" t="s">
        <v>30</v>
      </c>
      <c r="U491" s="2" t="s">
        <v>31</v>
      </c>
      <c r="V491" s="2" t="s">
        <v>6101</v>
      </c>
      <c r="W491" s="2" t="s">
        <v>16</v>
      </c>
      <c r="X491" s="2">
        <v>73</v>
      </c>
      <c r="Y491" s="2">
        <v>88</v>
      </c>
      <c r="Z491" s="2">
        <f t="shared" si="92"/>
        <v>15</v>
      </c>
    </row>
    <row r="492" spans="1:26" x14ac:dyDescent="0.25">
      <c r="A492" s="2" t="s">
        <v>2267</v>
      </c>
      <c r="B492" s="2">
        <v>202280491</v>
      </c>
      <c r="C492" s="3">
        <v>44809</v>
      </c>
      <c r="D492" s="2" t="s">
        <v>6086</v>
      </c>
      <c r="E492" s="2" t="s">
        <v>47</v>
      </c>
      <c r="F492" s="2" t="s">
        <v>2268</v>
      </c>
      <c r="G492" s="10">
        <f t="shared" si="87"/>
        <v>2.4925381903869105E-3</v>
      </c>
      <c r="H492" s="7">
        <v>550</v>
      </c>
      <c r="I492" s="7">
        <v>420</v>
      </c>
      <c r="J492" s="7">
        <v>130</v>
      </c>
      <c r="K492" s="7">
        <f t="shared" si="90"/>
        <v>52</v>
      </c>
      <c r="L492" s="12">
        <f t="shared" si="88"/>
        <v>78</v>
      </c>
      <c r="M492" s="8">
        <v>0.23636363636363636</v>
      </c>
      <c r="N492" s="8">
        <f t="shared" si="89"/>
        <v>0.18571428571428572</v>
      </c>
      <c r="O492" s="7">
        <f t="shared" si="83"/>
        <v>78</v>
      </c>
      <c r="P492" s="8">
        <v>0.23636363636363636</v>
      </c>
      <c r="Q492" s="8">
        <f t="shared" si="84"/>
        <v>3.2307692307692308</v>
      </c>
      <c r="R492" s="8">
        <f t="shared" si="85"/>
        <v>0.76363636363636367</v>
      </c>
      <c r="S492" s="9">
        <f t="shared" si="86"/>
        <v>2.071862725993859E-3</v>
      </c>
      <c r="T492" s="2" t="s">
        <v>19</v>
      </c>
      <c r="U492" s="2" t="s">
        <v>6087</v>
      </c>
      <c r="V492" s="2" t="s">
        <v>6101</v>
      </c>
      <c r="W492" s="2" t="s">
        <v>16</v>
      </c>
      <c r="X492" s="2">
        <v>73</v>
      </c>
      <c r="Y492" s="2">
        <v>88</v>
      </c>
      <c r="Z492" s="2">
        <f t="shared" si="92"/>
        <v>15</v>
      </c>
    </row>
    <row r="493" spans="1:26" x14ac:dyDescent="0.25">
      <c r="A493" s="2" t="s">
        <v>2269</v>
      </c>
      <c r="B493" s="2">
        <v>202280492</v>
      </c>
      <c r="C493" s="3">
        <v>44809</v>
      </c>
      <c r="D493" s="2" t="s">
        <v>367</v>
      </c>
      <c r="E493" s="2" t="s">
        <v>47</v>
      </c>
      <c r="F493" s="2" t="s">
        <v>2270</v>
      </c>
      <c r="G493" s="10">
        <f t="shared" si="87"/>
        <v>5.8914539045508787E-4</v>
      </c>
      <c r="H493" s="7">
        <v>130</v>
      </c>
      <c r="I493" s="7">
        <v>50</v>
      </c>
      <c r="J493" s="7">
        <v>80</v>
      </c>
      <c r="K493" s="7">
        <f t="shared" si="90"/>
        <v>32</v>
      </c>
      <c r="L493" s="12">
        <f t="shared" si="88"/>
        <v>48</v>
      </c>
      <c r="M493" s="8">
        <v>0.61538461538461542</v>
      </c>
      <c r="N493" s="8">
        <f t="shared" si="89"/>
        <v>0.96</v>
      </c>
      <c r="O493" s="7">
        <f t="shared" si="83"/>
        <v>48</v>
      </c>
      <c r="P493" s="8">
        <v>0.61538461538461542</v>
      </c>
      <c r="Q493" s="8">
        <f t="shared" si="84"/>
        <v>0.625</v>
      </c>
      <c r="R493" s="8">
        <f t="shared" si="85"/>
        <v>0.38461538461538464</v>
      </c>
      <c r="S493" s="9">
        <f t="shared" si="86"/>
        <v>1.2749924467654519E-3</v>
      </c>
      <c r="T493" s="2" t="s">
        <v>19</v>
      </c>
      <c r="U493" s="2" t="s">
        <v>6087</v>
      </c>
      <c r="V493" s="2" t="s">
        <v>6101</v>
      </c>
      <c r="W493" s="2" t="s">
        <v>16</v>
      </c>
      <c r="X493" s="2">
        <v>73</v>
      </c>
      <c r="Y493" s="2">
        <v>88</v>
      </c>
      <c r="Z493" s="2">
        <f t="shared" si="92"/>
        <v>15</v>
      </c>
    </row>
    <row r="494" spans="1:26" x14ac:dyDescent="0.25">
      <c r="A494" s="2" t="s">
        <v>2271</v>
      </c>
      <c r="B494" s="2">
        <v>202280493</v>
      </c>
      <c r="C494" s="3">
        <v>44809</v>
      </c>
      <c r="D494" s="2" t="s">
        <v>368</v>
      </c>
      <c r="E494" s="2" t="s">
        <v>14</v>
      </c>
      <c r="F494" s="2" t="s">
        <v>2272</v>
      </c>
      <c r="G494" s="10">
        <f t="shared" si="87"/>
        <v>2.2659438094426456E-5</v>
      </c>
      <c r="H494" s="7">
        <v>5</v>
      </c>
      <c r="I494" s="7">
        <v>3</v>
      </c>
      <c r="J494" s="7">
        <v>2</v>
      </c>
      <c r="K494" s="7">
        <f t="shared" si="90"/>
        <v>0.8</v>
      </c>
      <c r="L494" s="12">
        <f t="shared" si="88"/>
        <v>1.2</v>
      </c>
      <c r="M494" s="8">
        <v>0.4</v>
      </c>
      <c r="N494" s="8">
        <f t="shared" si="89"/>
        <v>0.39999999999999997</v>
      </c>
      <c r="O494" s="7">
        <f t="shared" si="83"/>
        <v>1.2</v>
      </c>
      <c r="P494" s="8">
        <v>0.4</v>
      </c>
      <c r="Q494" s="8">
        <f t="shared" si="84"/>
        <v>1.5</v>
      </c>
      <c r="R494" s="8">
        <f t="shared" si="85"/>
        <v>0.6</v>
      </c>
      <c r="S494" s="9">
        <f t="shared" si="86"/>
        <v>3.1874811169136296E-5</v>
      </c>
      <c r="T494" s="2" t="s">
        <v>6151</v>
      </c>
      <c r="U494" s="2" t="s">
        <v>15</v>
      </c>
      <c r="V494" s="2" t="s">
        <v>6101</v>
      </c>
      <c r="W494" s="2" t="s">
        <v>16</v>
      </c>
      <c r="X494" s="2">
        <v>73</v>
      </c>
      <c r="Y494" s="2">
        <v>88</v>
      </c>
      <c r="Z494" s="2">
        <f t="shared" si="92"/>
        <v>15</v>
      </c>
    </row>
    <row r="495" spans="1:26" x14ac:dyDescent="0.25">
      <c r="A495" s="2" t="s">
        <v>2273</v>
      </c>
      <c r="B495" s="2">
        <v>202280494</v>
      </c>
      <c r="C495" s="3">
        <v>44809</v>
      </c>
      <c r="D495" s="2" t="s">
        <v>369</v>
      </c>
      <c r="E495" s="2" t="s">
        <v>29</v>
      </c>
      <c r="F495" s="2" t="s">
        <v>2274</v>
      </c>
      <c r="G495" s="10">
        <f t="shared" si="87"/>
        <v>3.1723213332197041E-4</v>
      </c>
      <c r="H495" s="7">
        <v>70</v>
      </c>
      <c r="I495" s="7">
        <v>53.52</v>
      </c>
      <c r="J495" s="7">
        <v>16.479999999999997</v>
      </c>
      <c r="K495" s="7">
        <f t="shared" si="90"/>
        <v>6.5919999999999987</v>
      </c>
      <c r="L495" s="12">
        <f t="shared" si="88"/>
        <v>9.8879999999999981</v>
      </c>
      <c r="M495" s="8">
        <v>0.23542857142857138</v>
      </c>
      <c r="N495" s="8">
        <f t="shared" si="89"/>
        <v>0.18475336322869951</v>
      </c>
      <c r="O495" s="7">
        <f t="shared" si="83"/>
        <v>9.8879999999999981</v>
      </c>
      <c r="P495" s="8">
        <v>0.23542857142857138</v>
      </c>
      <c r="Q495" s="8">
        <f t="shared" si="84"/>
        <v>3.2475728155339816</v>
      </c>
      <c r="R495" s="8">
        <f t="shared" si="85"/>
        <v>0.76457142857142857</v>
      </c>
      <c r="S495" s="9">
        <f t="shared" si="86"/>
        <v>2.6264844403368302E-4</v>
      </c>
      <c r="T495" s="2" t="s">
        <v>33</v>
      </c>
      <c r="U495" s="2" t="s">
        <v>31</v>
      </c>
      <c r="V495" s="2" t="s">
        <v>6101</v>
      </c>
      <c r="W495" s="2" t="s">
        <v>16</v>
      </c>
      <c r="X495" s="2">
        <v>73</v>
      </c>
      <c r="Y495" s="2">
        <v>88</v>
      </c>
      <c r="Z495" s="2">
        <f t="shared" si="92"/>
        <v>15</v>
      </c>
    </row>
    <row r="496" spans="1:26" x14ac:dyDescent="0.25">
      <c r="A496" s="2" t="s">
        <v>2275</v>
      </c>
      <c r="B496" s="2">
        <v>202280495</v>
      </c>
      <c r="C496" s="3">
        <v>44809</v>
      </c>
      <c r="D496" s="2" t="s">
        <v>370</v>
      </c>
      <c r="E496" s="2" t="s">
        <v>24</v>
      </c>
      <c r="F496" s="2" t="s">
        <v>2276</v>
      </c>
      <c r="G496" s="10">
        <f t="shared" si="87"/>
        <v>2.7191325713311752E-4</v>
      </c>
      <c r="H496" s="7">
        <v>60</v>
      </c>
      <c r="I496" s="7">
        <v>15</v>
      </c>
      <c r="J496" s="7">
        <v>45</v>
      </c>
      <c r="K496" s="7">
        <f t="shared" si="90"/>
        <v>18</v>
      </c>
      <c r="L496" s="12">
        <f t="shared" si="88"/>
        <v>27</v>
      </c>
      <c r="M496" s="8">
        <v>0.75</v>
      </c>
      <c r="N496" s="8">
        <f t="shared" si="89"/>
        <v>1.8</v>
      </c>
      <c r="O496" s="7">
        <f t="shared" si="83"/>
        <v>27</v>
      </c>
      <c r="P496" s="8">
        <v>0.75</v>
      </c>
      <c r="Q496" s="8">
        <f t="shared" si="84"/>
        <v>0.33333333333333331</v>
      </c>
      <c r="R496" s="8">
        <f t="shared" si="85"/>
        <v>0.25</v>
      </c>
      <c r="S496" s="9">
        <f t="shared" si="86"/>
        <v>7.1718325130556667E-4</v>
      </c>
      <c r="T496" s="2" t="s">
        <v>19</v>
      </c>
      <c r="U496" s="2" t="s">
        <v>26</v>
      </c>
      <c r="V496" s="2" t="s">
        <v>6101</v>
      </c>
      <c r="W496" s="2" t="s">
        <v>329</v>
      </c>
      <c r="X496" s="2">
        <v>73</v>
      </c>
      <c r="Y496" s="2">
        <v>88</v>
      </c>
      <c r="Z496" s="2">
        <f t="shared" si="92"/>
        <v>15</v>
      </c>
    </row>
    <row r="497" spans="1:26" x14ac:dyDescent="0.25">
      <c r="A497" s="2" t="s">
        <v>2277</v>
      </c>
      <c r="B497" s="2">
        <v>202280496</v>
      </c>
      <c r="C497" s="3">
        <v>44809</v>
      </c>
      <c r="D497" s="2" t="s">
        <v>371</v>
      </c>
      <c r="E497" s="2" t="s">
        <v>29</v>
      </c>
      <c r="F497" s="2" t="s">
        <v>2278</v>
      </c>
      <c r="G497" s="10">
        <f t="shared" si="87"/>
        <v>4.5318876188852914E-4</v>
      </c>
      <c r="H497" s="7">
        <v>100</v>
      </c>
      <c r="I497" s="7">
        <v>81</v>
      </c>
      <c r="J497" s="7">
        <v>19</v>
      </c>
      <c r="K497" s="7">
        <f t="shared" si="90"/>
        <v>7.6000000000000005</v>
      </c>
      <c r="L497" s="12">
        <f t="shared" si="88"/>
        <v>11.399999999999999</v>
      </c>
      <c r="M497" s="8">
        <v>0.19</v>
      </c>
      <c r="N497" s="8">
        <f t="shared" si="89"/>
        <v>0.14074074074074072</v>
      </c>
      <c r="O497" s="7">
        <f t="shared" si="83"/>
        <v>11.399999999999999</v>
      </c>
      <c r="P497" s="8">
        <v>0.19</v>
      </c>
      <c r="Q497" s="8">
        <f t="shared" si="84"/>
        <v>4.2631578947368425</v>
      </c>
      <c r="R497" s="8">
        <f t="shared" si="85"/>
        <v>0.81</v>
      </c>
      <c r="S497" s="9">
        <f t="shared" si="86"/>
        <v>3.0281070610679482E-4</v>
      </c>
      <c r="T497" s="2" t="s">
        <v>33</v>
      </c>
      <c r="U497" s="2" t="s">
        <v>31</v>
      </c>
      <c r="V497" s="2" t="s">
        <v>6101</v>
      </c>
      <c r="W497" s="2" t="s">
        <v>16</v>
      </c>
      <c r="X497" s="2">
        <v>73</v>
      </c>
      <c r="Y497" s="2">
        <v>88</v>
      </c>
      <c r="Z497" s="2">
        <f t="shared" si="92"/>
        <v>15</v>
      </c>
    </row>
    <row r="498" spans="1:26" x14ac:dyDescent="0.25">
      <c r="A498" s="2" t="s">
        <v>2279</v>
      </c>
      <c r="B498" s="2">
        <v>202280497</v>
      </c>
      <c r="C498" s="3">
        <v>44809</v>
      </c>
      <c r="D498" s="2" t="s">
        <v>372</v>
      </c>
      <c r="E498" s="2" t="s">
        <v>29</v>
      </c>
      <c r="F498" s="2" t="s">
        <v>2280</v>
      </c>
      <c r="G498" s="10">
        <f t="shared" si="87"/>
        <v>2.5378570665757634E-4</v>
      </c>
      <c r="H498" s="7">
        <v>56</v>
      </c>
      <c r="I498" s="7">
        <v>51</v>
      </c>
      <c r="J498" s="7">
        <v>5</v>
      </c>
      <c r="K498" s="7">
        <f t="shared" si="90"/>
        <v>2</v>
      </c>
      <c r="L498" s="12">
        <f t="shared" si="88"/>
        <v>3</v>
      </c>
      <c r="M498" s="8">
        <v>8.9285714285714288E-2</v>
      </c>
      <c r="N498" s="8">
        <f t="shared" si="89"/>
        <v>5.8823529411764705E-2</v>
      </c>
      <c r="O498" s="7">
        <f t="shared" si="83"/>
        <v>3</v>
      </c>
      <c r="P498" s="8">
        <v>8.9285714285714288E-2</v>
      </c>
      <c r="Q498" s="8">
        <f t="shared" si="84"/>
        <v>10.199999999999999</v>
      </c>
      <c r="R498" s="8">
        <f t="shared" si="85"/>
        <v>0.9107142857142857</v>
      </c>
      <c r="S498" s="9">
        <f t="shared" si="86"/>
        <v>7.9687027922840741E-5</v>
      </c>
      <c r="T498" s="2" t="s">
        <v>30</v>
      </c>
      <c r="U498" s="2" t="s">
        <v>31</v>
      </c>
      <c r="V498" s="2" t="s">
        <v>6101</v>
      </c>
      <c r="W498" s="2" t="s">
        <v>16</v>
      </c>
      <c r="X498" s="2">
        <v>73</v>
      </c>
      <c r="Y498" s="2">
        <v>88</v>
      </c>
      <c r="Z498" s="2">
        <f t="shared" si="92"/>
        <v>15</v>
      </c>
    </row>
    <row r="499" spans="1:26" x14ac:dyDescent="0.25">
      <c r="A499" s="2" t="s">
        <v>2281</v>
      </c>
      <c r="B499" s="2">
        <v>202280498</v>
      </c>
      <c r="C499" s="3">
        <v>44809</v>
      </c>
      <c r="D499" s="2" t="s">
        <v>373</v>
      </c>
      <c r="E499" s="2" t="s">
        <v>29</v>
      </c>
      <c r="F499" s="2" t="s">
        <v>2282</v>
      </c>
      <c r="G499" s="10">
        <f t="shared" si="87"/>
        <v>6.5712370473836729E-4</v>
      </c>
      <c r="H499" s="7">
        <v>145</v>
      </c>
      <c r="I499" s="7">
        <v>123</v>
      </c>
      <c r="J499" s="7">
        <v>22</v>
      </c>
      <c r="K499" s="7">
        <f t="shared" si="90"/>
        <v>8.8000000000000007</v>
      </c>
      <c r="L499" s="12">
        <f t="shared" si="88"/>
        <v>13.2</v>
      </c>
      <c r="M499" s="8">
        <v>0.15172413793103448</v>
      </c>
      <c r="N499" s="8">
        <f t="shared" si="89"/>
        <v>0.10731707317073171</v>
      </c>
      <c r="O499" s="7">
        <f t="shared" si="83"/>
        <v>13.2</v>
      </c>
      <c r="P499" s="8">
        <v>0.15172413793103448</v>
      </c>
      <c r="Q499" s="8">
        <f t="shared" si="84"/>
        <v>5.5909090909090908</v>
      </c>
      <c r="R499" s="8">
        <f t="shared" si="85"/>
        <v>0.84827586206896555</v>
      </c>
      <c r="S499" s="9">
        <f t="shared" si="86"/>
        <v>3.5062292286049926E-4</v>
      </c>
      <c r="T499" s="2" t="s">
        <v>30</v>
      </c>
      <c r="U499" s="2" t="s">
        <v>31</v>
      </c>
      <c r="V499" s="2" t="s">
        <v>6101</v>
      </c>
      <c r="W499" s="2" t="s">
        <v>16</v>
      </c>
      <c r="X499" s="2">
        <v>73</v>
      </c>
      <c r="Y499" s="2">
        <v>88</v>
      </c>
      <c r="Z499" s="2">
        <f t="shared" si="92"/>
        <v>15</v>
      </c>
    </row>
    <row r="500" spans="1:26" x14ac:dyDescent="0.25">
      <c r="A500" s="2" t="s">
        <v>2283</v>
      </c>
      <c r="B500" s="2">
        <v>202280499</v>
      </c>
      <c r="C500" s="3">
        <v>44809</v>
      </c>
      <c r="D500" s="2" t="s">
        <v>374</v>
      </c>
      <c r="E500" s="2" t="s">
        <v>24</v>
      </c>
      <c r="F500" s="2" t="s">
        <v>2284</v>
      </c>
      <c r="G500" s="10">
        <f t="shared" si="87"/>
        <v>1.8127550475541165E-4</v>
      </c>
      <c r="H500" s="7">
        <v>40</v>
      </c>
      <c r="I500" s="7">
        <v>10</v>
      </c>
      <c r="J500" s="7">
        <v>30</v>
      </c>
      <c r="K500" s="7">
        <f t="shared" si="90"/>
        <v>12</v>
      </c>
      <c r="L500" s="12">
        <f t="shared" si="88"/>
        <v>18</v>
      </c>
      <c r="M500" s="8">
        <v>0.75</v>
      </c>
      <c r="N500" s="8">
        <f t="shared" si="89"/>
        <v>1.8</v>
      </c>
      <c r="O500" s="7">
        <f t="shared" si="83"/>
        <v>18</v>
      </c>
      <c r="P500" s="8">
        <v>0.75</v>
      </c>
      <c r="Q500" s="8">
        <f t="shared" si="84"/>
        <v>0.33333333333333331</v>
      </c>
      <c r="R500" s="8">
        <f t="shared" si="85"/>
        <v>0.25</v>
      </c>
      <c r="S500" s="9">
        <f t="shared" si="86"/>
        <v>4.7812216753704445E-4</v>
      </c>
      <c r="T500" s="2" t="s">
        <v>19</v>
      </c>
      <c r="U500" s="2" t="s">
        <v>26</v>
      </c>
      <c r="V500" s="2" t="s">
        <v>6101</v>
      </c>
      <c r="W500" s="2" t="s">
        <v>329</v>
      </c>
      <c r="X500" s="2">
        <v>73</v>
      </c>
      <c r="Y500" s="2">
        <v>88</v>
      </c>
      <c r="Z500" s="2">
        <f t="shared" si="92"/>
        <v>15</v>
      </c>
    </row>
    <row r="501" spans="1:26" x14ac:dyDescent="0.25">
      <c r="A501" s="2" t="s">
        <v>2285</v>
      </c>
      <c r="B501" s="2">
        <v>202280500</v>
      </c>
      <c r="C501" s="3">
        <v>44809</v>
      </c>
      <c r="D501" s="2" t="s">
        <v>375</v>
      </c>
      <c r="E501" s="2" t="s">
        <v>14</v>
      </c>
      <c r="F501" s="2" t="s">
        <v>2286</v>
      </c>
      <c r="G501" s="10">
        <f t="shared" si="87"/>
        <v>9.9701527615476414E-5</v>
      </c>
      <c r="H501" s="7">
        <v>22</v>
      </c>
      <c r="I501" s="7">
        <v>5</v>
      </c>
      <c r="J501" s="7">
        <v>17</v>
      </c>
      <c r="K501" s="7">
        <f t="shared" si="90"/>
        <v>6.8000000000000007</v>
      </c>
      <c r="L501" s="12">
        <f t="shared" si="88"/>
        <v>10.199999999999999</v>
      </c>
      <c r="M501" s="8">
        <v>0.77272727272727271</v>
      </c>
      <c r="N501" s="8">
        <f t="shared" si="89"/>
        <v>2.04</v>
      </c>
      <c r="O501" s="7">
        <f t="shared" si="83"/>
        <v>10.199999999999999</v>
      </c>
      <c r="P501" s="8">
        <v>0.77272727272727271</v>
      </c>
      <c r="Q501" s="8">
        <f t="shared" si="84"/>
        <v>0.29411764705882354</v>
      </c>
      <c r="R501" s="8">
        <f t="shared" si="85"/>
        <v>0.22727272727272727</v>
      </c>
      <c r="S501" s="9">
        <f t="shared" si="86"/>
        <v>2.7093589493765852E-4</v>
      </c>
      <c r="T501" s="2" t="s">
        <v>6151</v>
      </c>
      <c r="U501" s="2" t="s">
        <v>15</v>
      </c>
      <c r="V501" s="2" t="s">
        <v>6101</v>
      </c>
      <c r="W501" s="2" t="s">
        <v>16</v>
      </c>
      <c r="X501" s="2">
        <v>73</v>
      </c>
      <c r="Y501" s="2">
        <v>88</v>
      </c>
      <c r="Z501" s="2">
        <f t="shared" si="92"/>
        <v>15</v>
      </c>
    </row>
    <row r="502" spans="1:26" x14ac:dyDescent="0.25">
      <c r="A502" s="2" t="s">
        <v>2287</v>
      </c>
      <c r="B502" s="2">
        <v>202280501</v>
      </c>
      <c r="C502" s="3">
        <v>44809</v>
      </c>
      <c r="D502" s="2" t="s">
        <v>376</v>
      </c>
      <c r="E502" s="2" t="s">
        <v>14</v>
      </c>
      <c r="F502" s="2" t="s">
        <v>2288</v>
      </c>
      <c r="G502" s="10">
        <f t="shared" si="87"/>
        <v>5.4382651426623495E-5</v>
      </c>
      <c r="H502" s="7">
        <v>12</v>
      </c>
      <c r="I502" s="7">
        <v>3</v>
      </c>
      <c r="J502" s="7">
        <v>9</v>
      </c>
      <c r="K502" s="7">
        <f t="shared" si="90"/>
        <v>3.6</v>
      </c>
      <c r="L502" s="12">
        <f t="shared" si="88"/>
        <v>5.4</v>
      </c>
      <c r="M502" s="8">
        <v>0.75</v>
      </c>
      <c r="N502" s="8">
        <f t="shared" si="89"/>
        <v>1.8</v>
      </c>
      <c r="O502" s="7">
        <f t="shared" si="83"/>
        <v>5.4</v>
      </c>
      <c r="P502" s="8">
        <v>0.75</v>
      </c>
      <c r="Q502" s="8">
        <f t="shared" si="84"/>
        <v>0.33333333333333331</v>
      </c>
      <c r="R502" s="8">
        <f t="shared" si="85"/>
        <v>0.25</v>
      </c>
      <c r="S502" s="9">
        <f t="shared" si="86"/>
        <v>1.4343665026111333E-4</v>
      </c>
      <c r="T502" s="2" t="s">
        <v>6151</v>
      </c>
      <c r="U502" s="2" t="s">
        <v>15</v>
      </c>
      <c r="V502" s="2" t="s">
        <v>6101</v>
      </c>
      <c r="W502" s="2" t="s">
        <v>16</v>
      </c>
      <c r="X502" s="2">
        <v>73</v>
      </c>
      <c r="Y502" s="2">
        <v>88</v>
      </c>
      <c r="Z502" s="2">
        <f t="shared" si="92"/>
        <v>15</v>
      </c>
    </row>
    <row r="503" spans="1:26" x14ac:dyDescent="0.25">
      <c r="A503" s="2" t="s">
        <v>2289</v>
      </c>
      <c r="B503" s="2">
        <v>202280502</v>
      </c>
      <c r="C503" s="3">
        <v>44809</v>
      </c>
      <c r="D503" s="2" t="s">
        <v>377</v>
      </c>
      <c r="E503" s="2" t="s">
        <v>47</v>
      </c>
      <c r="F503" s="2" t="s">
        <v>2290</v>
      </c>
      <c r="G503" s="10">
        <f t="shared" si="87"/>
        <v>1.2145458818612581E-3</v>
      </c>
      <c r="H503" s="7">
        <v>268</v>
      </c>
      <c r="I503" s="7">
        <v>150</v>
      </c>
      <c r="J503" s="7">
        <v>118</v>
      </c>
      <c r="K503" s="7">
        <f t="shared" si="90"/>
        <v>47.2</v>
      </c>
      <c r="L503" s="12">
        <f t="shared" si="88"/>
        <v>70.8</v>
      </c>
      <c r="M503" s="8">
        <v>0.44029850746268656</v>
      </c>
      <c r="N503" s="8">
        <f t="shared" si="89"/>
        <v>0.47199999999999998</v>
      </c>
      <c r="O503" s="7">
        <f t="shared" si="83"/>
        <v>70.8</v>
      </c>
      <c r="P503" s="8">
        <v>0.44029850746268656</v>
      </c>
      <c r="Q503" s="8">
        <f t="shared" si="84"/>
        <v>1.271186440677966</v>
      </c>
      <c r="R503" s="8">
        <f t="shared" si="85"/>
        <v>0.55970149253731338</v>
      </c>
      <c r="S503" s="9">
        <f t="shared" si="86"/>
        <v>1.8806138589790415E-3</v>
      </c>
      <c r="T503" s="2" t="s">
        <v>19</v>
      </c>
      <c r="U503" s="2" t="s">
        <v>6087</v>
      </c>
      <c r="V503" s="2" t="s">
        <v>6101</v>
      </c>
      <c r="W503" s="2" t="s">
        <v>16</v>
      </c>
      <c r="X503" s="2">
        <v>73</v>
      </c>
      <c r="Y503" s="2">
        <v>88</v>
      </c>
      <c r="Z503" s="2">
        <f t="shared" si="92"/>
        <v>15</v>
      </c>
    </row>
    <row r="504" spans="1:26" x14ac:dyDescent="0.25">
      <c r="A504" s="2" t="s">
        <v>2291</v>
      </c>
      <c r="B504" s="2">
        <v>202280503</v>
      </c>
      <c r="C504" s="3">
        <v>44809</v>
      </c>
      <c r="D504" s="2" t="s">
        <v>378</v>
      </c>
      <c r="E504" s="2" t="s">
        <v>14</v>
      </c>
      <c r="F504" s="2" t="s">
        <v>2292</v>
      </c>
      <c r="G504" s="10">
        <f t="shared" si="87"/>
        <v>1.1329719047213228E-4</v>
      </c>
      <c r="H504" s="7">
        <v>25</v>
      </c>
      <c r="I504" s="7">
        <v>22</v>
      </c>
      <c r="J504" s="7">
        <v>3</v>
      </c>
      <c r="K504" s="7">
        <f t="shared" si="90"/>
        <v>1.2000000000000002</v>
      </c>
      <c r="L504" s="12">
        <f t="shared" si="88"/>
        <v>1.7999999999999998</v>
      </c>
      <c r="M504" s="8">
        <v>0.12</v>
      </c>
      <c r="N504" s="8">
        <f t="shared" si="89"/>
        <v>8.1818181818181804E-2</v>
      </c>
      <c r="O504" s="7">
        <f t="shared" si="83"/>
        <v>1.7999999999999998</v>
      </c>
      <c r="P504" s="8">
        <v>0.12</v>
      </c>
      <c r="Q504" s="8">
        <f t="shared" si="84"/>
        <v>7.333333333333333</v>
      </c>
      <c r="R504" s="8">
        <f t="shared" si="85"/>
        <v>0.88</v>
      </c>
      <c r="S504" s="9">
        <f t="shared" si="86"/>
        <v>4.7812216753704445E-5</v>
      </c>
      <c r="T504" s="2" t="s">
        <v>19</v>
      </c>
      <c r="U504" s="2" t="s">
        <v>15</v>
      </c>
      <c r="V504" s="2" t="s">
        <v>6101</v>
      </c>
      <c r="W504" s="2" t="s">
        <v>16</v>
      </c>
      <c r="X504" s="2">
        <v>73</v>
      </c>
      <c r="Y504" s="2">
        <v>88</v>
      </c>
      <c r="Z504" s="2">
        <f t="shared" si="92"/>
        <v>15</v>
      </c>
    </row>
    <row r="505" spans="1:26" x14ac:dyDescent="0.25">
      <c r="A505" s="2" t="s">
        <v>2293</v>
      </c>
      <c r="B505" s="2">
        <v>202280504</v>
      </c>
      <c r="C505" s="3">
        <v>44809</v>
      </c>
      <c r="D505" s="2" t="s">
        <v>336</v>
      </c>
      <c r="E505" s="2" t="s">
        <v>14</v>
      </c>
      <c r="F505" s="2" t="s">
        <v>2294</v>
      </c>
      <c r="G505" s="10">
        <f t="shared" si="87"/>
        <v>4.5318876188852913E-5</v>
      </c>
      <c r="H505" s="7">
        <v>10</v>
      </c>
      <c r="I505" s="7">
        <v>4</v>
      </c>
      <c r="J505" s="7">
        <v>6</v>
      </c>
      <c r="K505" s="7">
        <f t="shared" si="90"/>
        <v>2.4000000000000004</v>
      </c>
      <c r="L505" s="12">
        <f t="shared" si="88"/>
        <v>3.5999999999999996</v>
      </c>
      <c r="M505" s="8">
        <v>0.6</v>
      </c>
      <c r="N505" s="8">
        <f t="shared" si="89"/>
        <v>0.89999999999999991</v>
      </c>
      <c r="O505" s="7">
        <f t="shared" si="83"/>
        <v>3.5999999999999996</v>
      </c>
      <c r="P505" s="8">
        <v>0.6</v>
      </c>
      <c r="Q505" s="8">
        <f t="shared" si="84"/>
        <v>0.66666666666666663</v>
      </c>
      <c r="R505" s="8">
        <f t="shared" si="85"/>
        <v>0.4</v>
      </c>
      <c r="S505" s="9">
        <f t="shared" si="86"/>
        <v>9.5624433507408889E-5</v>
      </c>
      <c r="T505" s="2" t="s">
        <v>6151</v>
      </c>
      <c r="U505" s="2" t="s">
        <v>15</v>
      </c>
      <c r="V505" s="2" t="s">
        <v>6101</v>
      </c>
      <c r="W505" s="2" t="s">
        <v>16</v>
      </c>
      <c r="X505" s="2">
        <v>73</v>
      </c>
      <c r="Y505" s="2">
        <v>88</v>
      </c>
      <c r="Z505" s="2">
        <f t="shared" si="92"/>
        <v>15</v>
      </c>
    </row>
    <row r="506" spans="1:26" x14ac:dyDescent="0.25">
      <c r="A506" s="2" t="s">
        <v>2295</v>
      </c>
      <c r="B506" s="2">
        <v>202280505</v>
      </c>
      <c r="C506" s="3">
        <v>44809</v>
      </c>
      <c r="D506" s="2" t="s">
        <v>379</v>
      </c>
      <c r="E506" s="2" t="s">
        <v>43</v>
      </c>
      <c r="F506" s="2" t="s">
        <v>2296</v>
      </c>
      <c r="G506" s="10">
        <f t="shared" si="87"/>
        <v>9.0637752377705825E-5</v>
      </c>
      <c r="H506" s="7">
        <v>20</v>
      </c>
      <c r="I506" s="7">
        <v>6</v>
      </c>
      <c r="J506" s="7">
        <v>14</v>
      </c>
      <c r="K506" s="7">
        <f t="shared" si="90"/>
        <v>5.6000000000000005</v>
      </c>
      <c r="L506" s="12">
        <f t="shared" si="88"/>
        <v>8.3999999999999986</v>
      </c>
      <c r="M506" s="8">
        <v>0.7</v>
      </c>
      <c r="N506" s="8">
        <f t="shared" si="89"/>
        <v>1.3999999999999997</v>
      </c>
      <c r="O506" s="7">
        <f t="shared" si="83"/>
        <v>8.3999999999999986</v>
      </c>
      <c r="P506" s="8">
        <v>0.7</v>
      </c>
      <c r="Q506" s="8">
        <f t="shared" si="84"/>
        <v>0.42857142857142855</v>
      </c>
      <c r="R506" s="8">
        <f t="shared" si="85"/>
        <v>0.3</v>
      </c>
      <c r="S506" s="9">
        <f t="shared" si="86"/>
        <v>2.2312367818395407E-4</v>
      </c>
      <c r="T506" s="2" t="s">
        <v>19</v>
      </c>
      <c r="U506" s="2" t="s">
        <v>44</v>
      </c>
      <c r="V506" s="2" t="s">
        <v>6101</v>
      </c>
      <c r="W506" s="2" t="s">
        <v>16</v>
      </c>
      <c r="X506" s="2">
        <v>73</v>
      </c>
      <c r="Y506" s="2">
        <v>88</v>
      </c>
      <c r="Z506" s="2">
        <f t="shared" si="92"/>
        <v>15</v>
      </c>
    </row>
    <row r="507" spans="1:26" x14ac:dyDescent="0.25">
      <c r="A507" s="2" t="s">
        <v>2297</v>
      </c>
      <c r="B507" s="2">
        <v>202280506</v>
      </c>
      <c r="C507" s="3">
        <v>44809</v>
      </c>
      <c r="D507" s="2" t="s">
        <v>111</v>
      </c>
      <c r="E507" s="2" t="s">
        <v>29</v>
      </c>
      <c r="F507" s="2" t="s">
        <v>2298</v>
      </c>
      <c r="G507" s="10">
        <f t="shared" si="87"/>
        <v>1.4502040380432932E-4</v>
      </c>
      <c r="H507" s="7">
        <v>32</v>
      </c>
      <c r="I507" s="7">
        <v>28.5</v>
      </c>
      <c r="J507" s="7">
        <v>3</v>
      </c>
      <c r="K507" s="7">
        <f t="shared" si="90"/>
        <v>1.2000000000000002</v>
      </c>
      <c r="L507" s="12">
        <f t="shared" si="88"/>
        <v>1.7999999999999998</v>
      </c>
      <c r="M507" s="8">
        <v>9.375E-2</v>
      </c>
      <c r="N507" s="8">
        <f t="shared" si="89"/>
        <v>6.3157894736842093E-2</v>
      </c>
      <c r="O507" s="7">
        <f t="shared" si="83"/>
        <v>1.7999999999999998</v>
      </c>
      <c r="P507" s="8">
        <v>9.375E-2</v>
      </c>
      <c r="Q507" s="8">
        <f t="shared" si="84"/>
        <v>9.5</v>
      </c>
      <c r="R507" s="8">
        <f t="shared" si="85"/>
        <v>0.890625</v>
      </c>
      <c r="S507" s="9">
        <f t="shared" si="86"/>
        <v>4.7812216753704445E-5</v>
      </c>
      <c r="T507" s="2" t="s">
        <v>99</v>
      </c>
      <c r="U507" s="2" t="s">
        <v>31</v>
      </c>
      <c r="V507" s="2" t="s">
        <v>6101</v>
      </c>
      <c r="W507" s="2" t="s">
        <v>16</v>
      </c>
      <c r="X507" s="2">
        <v>73</v>
      </c>
      <c r="Y507" s="2">
        <v>88</v>
      </c>
      <c r="Z507" s="2">
        <f t="shared" si="92"/>
        <v>15</v>
      </c>
    </row>
    <row r="508" spans="1:26" x14ac:dyDescent="0.25">
      <c r="A508" s="2" t="s">
        <v>2299</v>
      </c>
      <c r="B508" s="2">
        <v>202280507</v>
      </c>
      <c r="C508" s="3">
        <v>44810</v>
      </c>
      <c r="D508" s="2" t="s">
        <v>380</v>
      </c>
      <c r="E508" s="2" t="s">
        <v>29</v>
      </c>
      <c r="F508" s="2" t="s">
        <v>2300</v>
      </c>
      <c r="G508" s="10">
        <f t="shared" si="87"/>
        <v>1.586160666609852E-4</v>
      </c>
      <c r="H508" s="7">
        <v>35</v>
      </c>
      <c r="I508" s="7">
        <v>26</v>
      </c>
      <c r="J508" s="7">
        <v>9</v>
      </c>
      <c r="K508" s="7">
        <f t="shared" si="90"/>
        <v>3.6</v>
      </c>
      <c r="L508" s="12">
        <f t="shared" si="88"/>
        <v>5.4</v>
      </c>
      <c r="M508" s="8">
        <v>0.25714285714285712</v>
      </c>
      <c r="N508" s="8">
        <f t="shared" si="89"/>
        <v>0.2076923076923077</v>
      </c>
      <c r="O508" s="7">
        <f t="shared" si="83"/>
        <v>5.4</v>
      </c>
      <c r="P508" s="8">
        <v>0.25714285714285712</v>
      </c>
      <c r="Q508" s="8">
        <f t="shared" si="84"/>
        <v>2.8888888888888888</v>
      </c>
      <c r="R508" s="8">
        <f t="shared" si="85"/>
        <v>0.74285714285714288</v>
      </c>
      <c r="S508" s="9">
        <f t="shared" si="86"/>
        <v>1.4343665026111333E-4</v>
      </c>
      <c r="T508" s="2" t="s">
        <v>33</v>
      </c>
      <c r="U508" s="2" t="s">
        <v>31</v>
      </c>
      <c r="V508" s="2" t="s">
        <v>6101</v>
      </c>
      <c r="W508" s="2" t="s">
        <v>16</v>
      </c>
      <c r="X508" s="2">
        <v>66</v>
      </c>
      <c r="Y508" s="2">
        <v>73</v>
      </c>
      <c r="Z508" s="2">
        <f t="shared" si="92"/>
        <v>7</v>
      </c>
    </row>
    <row r="509" spans="1:26" x14ac:dyDescent="0.25">
      <c r="A509" s="2" t="s">
        <v>2301</v>
      </c>
      <c r="B509" s="2">
        <v>202280508</v>
      </c>
      <c r="C509" s="3">
        <v>44810</v>
      </c>
      <c r="D509" s="2" t="s">
        <v>381</v>
      </c>
      <c r="E509" s="2" t="s">
        <v>29</v>
      </c>
      <c r="F509" s="2" t="s">
        <v>2302</v>
      </c>
      <c r="G509" s="10">
        <f t="shared" si="87"/>
        <v>3.9880611046190566E-4</v>
      </c>
      <c r="H509" s="7">
        <v>88</v>
      </c>
      <c r="I509" s="7">
        <v>74.52</v>
      </c>
      <c r="J509" s="7">
        <v>13.480000000000004</v>
      </c>
      <c r="K509" s="7">
        <f t="shared" si="90"/>
        <v>5.3920000000000021</v>
      </c>
      <c r="L509" s="12">
        <f t="shared" si="88"/>
        <v>8.088000000000001</v>
      </c>
      <c r="M509" s="8">
        <v>0.15318181818181822</v>
      </c>
      <c r="N509" s="8">
        <f t="shared" si="89"/>
        <v>0.10853462157809986</v>
      </c>
      <c r="O509" s="7">
        <f t="shared" si="83"/>
        <v>8.088000000000001</v>
      </c>
      <c r="P509" s="8">
        <v>0.15318181818181822</v>
      </c>
      <c r="Q509" s="8">
        <f t="shared" si="84"/>
        <v>5.5281899109792265</v>
      </c>
      <c r="R509" s="8">
        <f t="shared" si="85"/>
        <v>0.8468181818181818</v>
      </c>
      <c r="S509" s="9">
        <f t="shared" si="86"/>
        <v>2.1483622727997871E-4</v>
      </c>
      <c r="T509" s="2" t="s">
        <v>33</v>
      </c>
      <c r="U509" s="2" t="s">
        <v>31</v>
      </c>
      <c r="V509" s="2" t="s">
        <v>6101</v>
      </c>
      <c r="W509" s="2" t="s">
        <v>16</v>
      </c>
      <c r="X509" s="2">
        <v>66</v>
      </c>
      <c r="Y509" s="2">
        <v>73</v>
      </c>
      <c r="Z509" s="2">
        <f t="shared" ref="Z509:Z516" si="93">Y509-X509</f>
        <v>7</v>
      </c>
    </row>
    <row r="510" spans="1:26" x14ac:dyDescent="0.25">
      <c r="A510" s="2" t="s">
        <v>2303</v>
      </c>
      <c r="B510" s="2">
        <v>202280509</v>
      </c>
      <c r="C510" s="3">
        <v>44810</v>
      </c>
      <c r="D510" s="2" t="s">
        <v>382</v>
      </c>
      <c r="E510" s="2" t="s">
        <v>24</v>
      </c>
      <c r="F510" s="2" t="s">
        <v>2304</v>
      </c>
      <c r="G510" s="10">
        <f t="shared" si="87"/>
        <v>3.625510095108233E-4</v>
      </c>
      <c r="H510" s="7">
        <v>80</v>
      </c>
      <c r="I510" s="7">
        <v>40</v>
      </c>
      <c r="J510" s="7">
        <v>40</v>
      </c>
      <c r="K510" s="7">
        <f t="shared" si="90"/>
        <v>16</v>
      </c>
      <c r="L510" s="12">
        <f t="shared" si="88"/>
        <v>24</v>
      </c>
      <c r="M510" s="8">
        <v>0.5</v>
      </c>
      <c r="N510" s="8">
        <f t="shared" si="89"/>
        <v>0.6</v>
      </c>
      <c r="O510" s="7">
        <f t="shared" si="83"/>
        <v>24</v>
      </c>
      <c r="P510" s="8">
        <v>0.5</v>
      </c>
      <c r="Q510" s="8">
        <f t="shared" si="84"/>
        <v>1</v>
      </c>
      <c r="R510" s="8">
        <f t="shared" si="85"/>
        <v>0.5</v>
      </c>
      <c r="S510" s="9">
        <f t="shared" si="86"/>
        <v>6.3749622338272593E-4</v>
      </c>
      <c r="T510" s="2" t="s">
        <v>19</v>
      </c>
      <c r="U510" s="2" t="s">
        <v>26</v>
      </c>
      <c r="V510" s="2" t="s">
        <v>6101</v>
      </c>
      <c r="W510" s="2" t="s">
        <v>16</v>
      </c>
      <c r="X510" s="2">
        <v>66</v>
      </c>
      <c r="Y510" s="2">
        <v>73</v>
      </c>
      <c r="Z510" s="2">
        <f t="shared" si="93"/>
        <v>7</v>
      </c>
    </row>
    <row r="511" spans="1:26" x14ac:dyDescent="0.25">
      <c r="A511" s="2" t="s">
        <v>2305</v>
      </c>
      <c r="B511" s="2">
        <v>202280510</v>
      </c>
      <c r="C511" s="3">
        <v>44810</v>
      </c>
      <c r="D511" s="2" t="s">
        <v>127</v>
      </c>
      <c r="E511" s="2" t="s">
        <v>14</v>
      </c>
      <c r="F511" s="2" t="s">
        <v>2306</v>
      </c>
      <c r="G511" s="10">
        <f t="shared" si="87"/>
        <v>8.1573977139935249E-5</v>
      </c>
      <c r="H511" s="7">
        <v>18</v>
      </c>
      <c r="I511" s="7">
        <v>6</v>
      </c>
      <c r="J511" s="7">
        <v>12</v>
      </c>
      <c r="K511" s="7">
        <f t="shared" si="90"/>
        <v>4.8000000000000007</v>
      </c>
      <c r="L511" s="12">
        <f t="shared" si="88"/>
        <v>7.1999999999999993</v>
      </c>
      <c r="M511" s="8">
        <v>0.66666666666666663</v>
      </c>
      <c r="N511" s="8">
        <f t="shared" si="89"/>
        <v>1.2</v>
      </c>
      <c r="O511" s="7">
        <f t="shared" si="83"/>
        <v>7.1999999999999993</v>
      </c>
      <c r="P511" s="8">
        <v>0.66666666666666663</v>
      </c>
      <c r="Q511" s="8">
        <f t="shared" si="84"/>
        <v>0.5</v>
      </c>
      <c r="R511" s="8">
        <f t="shared" si="85"/>
        <v>0.33333333333333331</v>
      </c>
      <c r="S511" s="9">
        <f t="shared" si="86"/>
        <v>1.9124886701481778E-4</v>
      </c>
      <c r="T511" s="2" t="s">
        <v>6151</v>
      </c>
      <c r="U511" s="2" t="s">
        <v>15</v>
      </c>
      <c r="V511" s="2" t="s">
        <v>6101</v>
      </c>
      <c r="W511" s="2" t="s">
        <v>16</v>
      </c>
      <c r="X511" s="2">
        <v>66</v>
      </c>
      <c r="Y511" s="2">
        <v>73</v>
      </c>
      <c r="Z511" s="2">
        <f t="shared" si="93"/>
        <v>7</v>
      </c>
    </row>
    <row r="512" spans="1:26" x14ac:dyDescent="0.25">
      <c r="A512" s="2" t="s">
        <v>2307</v>
      </c>
      <c r="B512" s="2">
        <v>202280511</v>
      </c>
      <c r="C512" s="3">
        <v>44810</v>
      </c>
      <c r="D512" s="2" t="s">
        <v>383</v>
      </c>
      <c r="E512" s="2" t="s">
        <v>14</v>
      </c>
      <c r="F512" s="2" t="s">
        <v>2308</v>
      </c>
      <c r="G512" s="10">
        <f t="shared" si="87"/>
        <v>1.586160666609852E-4</v>
      </c>
      <c r="H512" s="7">
        <v>35</v>
      </c>
      <c r="I512" s="7">
        <v>15</v>
      </c>
      <c r="J512" s="7">
        <v>20</v>
      </c>
      <c r="K512" s="7">
        <f t="shared" si="90"/>
        <v>8</v>
      </c>
      <c r="L512" s="12">
        <f t="shared" si="88"/>
        <v>12</v>
      </c>
      <c r="M512" s="8">
        <v>0.5714285714285714</v>
      </c>
      <c r="N512" s="8">
        <f t="shared" si="89"/>
        <v>0.8</v>
      </c>
      <c r="O512" s="7">
        <f t="shared" si="83"/>
        <v>12</v>
      </c>
      <c r="P512" s="8">
        <v>0.5714285714285714</v>
      </c>
      <c r="Q512" s="8">
        <f t="shared" si="84"/>
        <v>0.75</v>
      </c>
      <c r="R512" s="8">
        <f t="shared" si="85"/>
        <v>0.42857142857142855</v>
      </c>
      <c r="S512" s="9">
        <f t="shared" si="86"/>
        <v>3.1874811169136296E-4</v>
      </c>
      <c r="T512" s="2" t="s">
        <v>6151</v>
      </c>
      <c r="U512" s="2" t="s">
        <v>15</v>
      </c>
      <c r="V512" s="2" t="s">
        <v>6101</v>
      </c>
      <c r="W512" s="2" t="s">
        <v>16</v>
      </c>
      <c r="X512" s="2">
        <v>66</v>
      </c>
      <c r="Y512" s="2">
        <v>73</v>
      </c>
      <c r="Z512" s="2">
        <f t="shared" si="93"/>
        <v>7</v>
      </c>
    </row>
    <row r="513" spans="1:26" x14ac:dyDescent="0.25">
      <c r="A513" s="2" t="s">
        <v>2309</v>
      </c>
      <c r="B513" s="2">
        <v>202280512</v>
      </c>
      <c r="C513" s="3">
        <v>44810</v>
      </c>
      <c r="D513" s="2" t="s">
        <v>384</v>
      </c>
      <c r="E513" s="2" t="s">
        <v>29</v>
      </c>
      <c r="F513" s="2" t="s">
        <v>2310</v>
      </c>
      <c r="G513" s="10">
        <f t="shared" si="87"/>
        <v>9.516963999659112E-5</v>
      </c>
      <c r="H513" s="7">
        <v>21</v>
      </c>
      <c r="I513" s="7">
        <v>18.62</v>
      </c>
      <c r="J513" s="7">
        <v>2.379999999999999</v>
      </c>
      <c r="K513" s="7">
        <f t="shared" si="90"/>
        <v>0.95199999999999962</v>
      </c>
      <c r="L513" s="12">
        <f t="shared" si="88"/>
        <v>1.4279999999999995</v>
      </c>
      <c r="M513" s="8">
        <v>0.11333333333333329</v>
      </c>
      <c r="N513" s="8">
        <f t="shared" si="89"/>
        <v>7.6691729323308241E-2</v>
      </c>
      <c r="O513" s="7">
        <f t="shared" si="83"/>
        <v>1.4279999999999995</v>
      </c>
      <c r="P513" s="8">
        <v>0.11333333333333329</v>
      </c>
      <c r="Q513" s="8">
        <f t="shared" si="84"/>
        <v>7.8235294117647092</v>
      </c>
      <c r="R513" s="8">
        <f t="shared" si="85"/>
        <v>0.88666666666666671</v>
      </c>
      <c r="S513" s="9">
        <f t="shared" si="86"/>
        <v>3.7931025291272176E-5</v>
      </c>
      <c r="T513" s="2" t="s">
        <v>33</v>
      </c>
      <c r="U513" s="2" t="s">
        <v>31</v>
      </c>
      <c r="V513" s="2" t="s">
        <v>6101</v>
      </c>
      <c r="W513" s="2" t="s">
        <v>16</v>
      </c>
      <c r="X513" s="2">
        <v>66</v>
      </c>
      <c r="Y513" s="2">
        <v>73</v>
      </c>
      <c r="Z513" s="2">
        <f t="shared" si="93"/>
        <v>7</v>
      </c>
    </row>
    <row r="514" spans="1:26" x14ac:dyDescent="0.25">
      <c r="A514" s="2" t="s">
        <v>2311</v>
      </c>
      <c r="B514" s="2">
        <v>202280513</v>
      </c>
      <c r="C514" s="3">
        <v>44810</v>
      </c>
      <c r="D514" s="2" t="s">
        <v>385</v>
      </c>
      <c r="E514" s="2" t="s">
        <v>62</v>
      </c>
      <c r="F514" s="2" t="s">
        <v>2312</v>
      </c>
      <c r="G514" s="10">
        <f t="shared" si="87"/>
        <v>8.6105864758820544E-4</v>
      </c>
      <c r="H514" s="7">
        <v>190</v>
      </c>
      <c r="I514" s="7">
        <v>140</v>
      </c>
      <c r="J514" s="7">
        <v>50</v>
      </c>
      <c r="K514" s="7">
        <f t="shared" si="90"/>
        <v>20</v>
      </c>
      <c r="L514" s="12">
        <f t="shared" si="88"/>
        <v>30</v>
      </c>
      <c r="M514" s="8">
        <v>0.26315789473684209</v>
      </c>
      <c r="N514" s="8">
        <f t="shared" si="89"/>
        <v>0.21428571428571427</v>
      </c>
      <c r="O514" s="7">
        <f t="shared" ref="O514:O577" si="94">J514-K514</f>
        <v>30</v>
      </c>
      <c r="P514" s="8">
        <v>0.26315789473684209</v>
      </c>
      <c r="Q514" s="8">
        <f t="shared" ref="Q514:Q577" si="95">I514/J514</f>
        <v>2.8</v>
      </c>
      <c r="R514" s="8">
        <f t="shared" ref="R514:R577" si="96">I514/H514</f>
        <v>0.73684210526315785</v>
      </c>
      <c r="S514" s="9">
        <f t="shared" ref="S514:S577" si="97">J514/SUM($J$2:$J$2400)</f>
        <v>7.9687027922840741E-4</v>
      </c>
      <c r="T514" s="2" t="s">
        <v>63</v>
      </c>
      <c r="U514" s="2" t="s">
        <v>61</v>
      </c>
      <c r="V514" s="2" t="s">
        <v>6101</v>
      </c>
      <c r="W514" s="2" t="s">
        <v>16</v>
      </c>
      <c r="X514" s="2">
        <v>66</v>
      </c>
      <c r="Y514" s="2">
        <v>73</v>
      </c>
      <c r="Z514" s="2">
        <f t="shared" si="93"/>
        <v>7</v>
      </c>
    </row>
    <row r="515" spans="1:26" x14ac:dyDescent="0.25">
      <c r="A515" s="2" t="s">
        <v>2313</v>
      </c>
      <c r="B515" s="2">
        <v>202280514</v>
      </c>
      <c r="C515" s="3">
        <v>44810</v>
      </c>
      <c r="D515" s="2" t="s">
        <v>386</v>
      </c>
      <c r="E515" s="2" t="s">
        <v>29</v>
      </c>
      <c r="F515" s="2" t="s">
        <v>2314</v>
      </c>
      <c r="G515" s="10">
        <f t="shared" ref="G515:G578" si="98">H515/SUM($H$2:$H$2400)</f>
        <v>3.1723213332197041E-4</v>
      </c>
      <c r="H515" s="7">
        <v>70</v>
      </c>
      <c r="I515" s="7">
        <v>57</v>
      </c>
      <c r="J515" s="7">
        <v>13</v>
      </c>
      <c r="K515" s="7">
        <f t="shared" si="90"/>
        <v>5.2</v>
      </c>
      <c r="L515" s="12">
        <f t="shared" ref="L515:L578" si="99">J515-K515</f>
        <v>7.8</v>
      </c>
      <c r="M515" s="8">
        <v>0.18571428571428572</v>
      </c>
      <c r="N515" s="8">
        <f t="shared" ref="N515:N578" si="100">L515/I515</f>
        <v>0.1368421052631579</v>
      </c>
      <c r="O515" s="7">
        <f t="shared" si="94"/>
        <v>7.8</v>
      </c>
      <c r="P515" s="8">
        <v>0.18571428571428572</v>
      </c>
      <c r="Q515" s="8">
        <f t="shared" si="95"/>
        <v>4.384615384615385</v>
      </c>
      <c r="R515" s="8">
        <f t="shared" si="96"/>
        <v>0.81428571428571428</v>
      </c>
      <c r="S515" s="9">
        <f t="shared" si="97"/>
        <v>2.0718627259938593E-4</v>
      </c>
      <c r="T515" s="2" t="s">
        <v>33</v>
      </c>
      <c r="U515" s="2" t="s">
        <v>31</v>
      </c>
      <c r="V515" s="2" t="s">
        <v>6101</v>
      </c>
      <c r="W515" s="2" t="s">
        <v>16</v>
      </c>
      <c r="X515" s="2">
        <v>66</v>
      </c>
      <c r="Y515" s="2">
        <v>73</v>
      </c>
      <c r="Z515" s="2">
        <f t="shared" si="93"/>
        <v>7</v>
      </c>
    </row>
    <row r="516" spans="1:26" x14ac:dyDescent="0.25">
      <c r="A516" s="2" t="s">
        <v>2315</v>
      </c>
      <c r="B516" s="2">
        <v>202280515</v>
      </c>
      <c r="C516" s="3">
        <v>44811</v>
      </c>
      <c r="D516" s="2" t="s">
        <v>387</v>
      </c>
      <c r="E516" s="2" t="s">
        <v>29</v>
      </c>
      <c r="F516" s="2" t="s">
        <v>2316</v>
      </c>
      <c r="G516" s="10">
        <f t="shared" si="98"/>
        <v>4.4412498665075855E-4</v>
      </c>
      <c r="H516" s="7">
        <v>98</v>
      </c>
      <c r="I516" s="7">
        <v>93</v>
      </c>
      <c r="J516" s="7">
        <v>5</v>
      </c>
      <c r="K516" s="7">
        <f t="shared" ref="K516:K579" si="101">J516*0.4</f>
        <v>2</v>
      </c>
      <c r="L516" s="12">
        <f t="shared" si="99"/>
        <v>3</v>
      </c>
      <c r="M516" s="8">
        <v>5.1020408163265307E-2</v>
      </c>
      <c r="N516" s="8">
        <f t="shared" si="100"/>
        <v>3.2258064516129031E-2</v>
      </c>
      <c r="O516" s="7">
        <f t="shared" si="94"/>
        <v>3</v>
      </c>
      <c r="P516" s="8">
        <v>5.1020408163265307E-2</v>
      </c>
      <c r="Q516" s="8">
        <f t="shared" si="95"/>
        <v>18.600000000000001</v>
      </c>
      <c r="R516" s="8">
        <f t="shared" si="96"/>
        <v>0.94897959183673475</v>
      </c>
      <c r="S516" s="9">
        <f t="shared" si="97"/>
        <v>7.9687027922840741E-5</v>
      </c>
      <c r="T516" s="2" t="s">
        <v>33</v>
      </c>
      <c r="U516" s="2" t="s">
        <v>31</v>
      </c>
      <c r="V516" s="2" t="s">
        <v>6101</v>
      </c>
      <c r="W516" s="2" t="s">
        <v>16</v>
      </c>
      <c r="X516" s="2">
        <v>64</v>
      </c>
      <c r="Y516" s="2">
        <v>72</v>
      </c>
      <c r="Z516" s="2">
        <f t="shared" si="93"/>
        <v>8</v>
      </c>
    </row>
    <row r="517" spans="1:26" x14ac:dyDescent="0.25">
      <c r="A517" s="2" t="s">
        <v>2317</v>
      </c>
      <c r="B517" s="2">
        <v>202280516</v>
      </c>
      <c r="C517" s="3">
        <v>44811</v>
      </c>
      <c r="D517" s="2" t="s">
        <v>388</v>
      </c>
      <c r="E517" s="2" t="s">
        <v>29</v>
      </c>
      <c r="F517" s="2" t="s">
        <v>2318</v>
      </c>
      <c r="G517" s="10">
        <f t="shared" si="98"/>
        <v>1.586160666609852E-4</v>
      </c>
      <c r="H517" s="7">
        <v>35</v>
      </c>
      <c r="I517" s="7">
        <v>30.52</v>
      </c>
      <c r="J517" s="7">
        <v>4.4800000000000004</v>
      </c>
      <c r="K517" s="7">
        <f t="shared" si="101"/>
        <v>1.7920000000000003</v>
      </c>
      <c r="L517" s="12">
        <f t="shared" si="99"/>
        <v>2.6880000000000002</v>
      </c>
      <c r="M517" s="8">
        <v>0.128</v>
      </c>
      <c r="N517" s="8">
        <f t="shared" si="100"/>
        <v>8.8073394495412849E-2</v>
      </c>
      <c r="O517" s="7">
        <f t="shared" si="94"/>
        <v>2.6880000000000002</v>
      </c>
      <c r="P517" s="8">
        <v>0.128</v>
      </c>
      <c r="Q517" s="8">
        <f t="shared" si="95"/>
        <v>6.8124999999999991</v>
      </c>
      <c r="R517" s="8">
        <f t="shared" si="96"/>
        <v>0.872</v>
      </c>
      <c r="S517" s="9">
        <f t="shared" si="97"/>
        <v>7.1399577018865304E-5</v>
      </c>
      <c r="T517" s="2" t="s">
        <v>33</v>
      </c>
      <c r="U517" s="2" t="s">
        <v>31</v>
      </c>
      <c r="V517" s="2" t="s">
        <v>6101</v>
      </c>
      <c r="W517" s="2" t="s">
        <v>16</v>
      </c>
      <c r="X517" s="2">
        <v>64</v>
      </c>
      <c r="Y517" s="2">
        <v>72</v>
      </c>
      <c r="Z517" s="2">
        <f t="shared" ref="Z517:Z532" si="102">Y517-X517</f>
        <v>8</v>
      </c>
    </row>
    <row r="518" spans="1:26" x14ac:dyDescent="0.25">
      <c r="A518" s="2" t="s">
        <v>2319</v>
      </c>
      <c r="B518" s="2">
        <v>202280517</v>
      </c>
      <c r="C518" s="3">
        <v>44811</v>
      </c>
      <c r="D518" s="2" t="s">
        <v>389</v>
      </c>
      <c r="E518" s="2" t="s">
        <v>29</v>
      </c>
      <c r="F518" s="2" t="s">
        <v>2320</v>
      </c>
      <c r="G518" s="10">
        <f t="shared" si="98"/>
        <v>4.5318876188852914E-4</v>
      </c>
      <c r="H518" s="7">
        <v>100</v>
      </c>
      <c r="I518" s="7">
        <v>36</v>
      </c>
      <c r="J518" s="7">
        <v>64</v>
      </c>
      <c r="K518" s="7">
        <f t="shared" si="101"/>
        <v>25.6</v>
      </c>
      <c r="L518" s="12">
        <f t="shared" si="99"/>
        <v>38.4</v>
      </c>
      <c r="M518" s="8">
        <v>0.64</v>
      </c>
      <c r="N518" s="8">
        <f t="shared" si="100"/>
        <v>1.0666666666666667</v>
      </c>
      <c r="O518" s="7">
        <f t="shared" si="94"/>
        <v>38.4</v>
      </c>
      <c r="P518" s="8">
        <v>0.64</v>
      </c>
      <c r="Q518" s="8">
        <f t="shared" si="95"/>
        <v>0.5625</v>
      </c>
      <c r="R518" s="8">
        <f t="shared" si="96"/>
        <v>0.36</v>
      </c>
      <c r="S518" s="9">
        <f t="shared" si="97"/>
        <v>1.0199939574123615E-3</v>
      </c>
      <c r="T518" s="2" t="s">
        <v>33</v>
      </c>
      <c r="U518" s="2" t="s">
        <v>31</v>
      </c>
      <c r="V518" s="2" t="s">
        <v>6101</v>
      </c>
      <c r="W518" s="2" t="s">
        <v>16</v>
      </c>
      <c r="X518" s="2">
        <v>64</v>
      </c>
      <c r="Y518" s="2">
        <v>72</v>
      </c>
      <c r="Z518" s="2">
        <f t="shared" si="102"/>
        <v>8</v>
      </c>
    </row>
    <row r="519" spans="1:26" x14ac:dyDescent="0.25">
      <c r="A519" s="2" t="s">
        <v>2321</v>
      </c>
      <c r="B519" s="2">
        <v>202280518</v>
      </c>
      <c r="C519" s="3">
        <v>44811</v>
      </c>
      <c r="D519" s="2" t="s">
        <v>390</v>
      </c>
      <c r="E519" s="2" t="s">
        <v>24</v>
      </c>
      <c r="F519" s="2" t="s">
        <v>2322</v>
      </c>
      <c r="G519" s="10">
        <f t="shared" si="98"/>
        <v>1.8127550475541165E-4</v>
      </c>
      <c r="H519" s="7">
        <v>40</v>
      </c>
      <c r="I519" s="7">
        <v>20</v>
      </c>
      <c r="J519" s="7">
        <v>20</v>
      </c>
      <c r="K519" s="7">
        <f t="shared" si="101"/>
        <v>8</v>
      </c>
      <c r="L519" s="12">
        <f t="shared" si="99"/>
        <v>12</v>
      </c>
      <c r="M519" s="8">
        <v>0.5</v>
      </c>
      <c r="N519" s="8">
        <f t="shared" si="100"/>
        <v>0.6</v>
      </c>
      <c r="O519" s="7">
        <f t="shared" si="94"/>
        <v>12</v>
      </c>
      <c r="P519" s="8">
        <v>0.5</v>
      </c>
      <c r="Q519" s="8">
        <f t="shared" si="95"/>
        <v>1</v>
      </c>
      <c r="R519" s="8">
        <f t="shared" si="96"/>
        <v>0.5</v>
      </c>
      <c r="S519" s="9">
        <f t="shared" si="97"/>
        <v>3.1874811169136296E-4</v>
      </c>
      <c r="T519" s="2" t="s">
        <v>25</v>
      </c>
      <c r="U519" s="2" t="s">
        <v>26</v>
      </c>
      <c r="V519" s="2" t="s">
        <v>6101</v>
      </c>
      <c r="W519" s="2" t="s">
        <v>16</v>
      </c>
      <c r="X519" s="2">
        <v>64</v>
      </c>
      <c r="Y519" s="2">
        <v>72</v>
      </c>
      <c r="Z519" s="2">
        <f t="shared" si="102"/>
        <v>8</v>
      </c>
    </row>
    <row r="520" spans="1:26" x14ac:dyDescent="0.25">
      <c r="A520" s="2" t="s">
        <v>2323</v>
      </c>
      <c r="B520" s="2">
        <v>202280519</v>
      </c>
      <c r="C520" s="3">
        <v>44811</v>
      </c>
      <c r="D520" s="2" t="s">
        <v>391</v>
      </c>
      <c r="E520" s="2" t="s">
        <v>29</v>
      </c>
      <c r="F520" s="2" t="s">
        <v>2324</v>
      </c>
      <c r="G520" s="10">
        <f t="shared" si="98"/>
        <v>4.3506121141298796E-4</v>
      </c>
      <c r="H520" s="7">
        <v>96</v>
      </c>
      <c r="I520" s="7">
        <v>87</v>
      </c>
      <c r="J520" s="7">
        <v>9</v>
      </c>
      <c r="K520" s="7">
        <f t="shared" si="101"/>
        <v>3.6</v>
      </c>
      <c r="L520" s="12">
        <f t="shared" si="99"/>
        <v>5.4</v>
      </c>
      <c r="M520" s="8">
        <v>9.375E-2</v>
      </c>
      <c r="N520" s="8">
        <f t="shared" si="100"/>
        <v>6.2068965517241385E-2</v>
      </c>
      <c r="O520" s="7">
        <f t="shared" si="94"/>
        <v>5.4</v>
      </c>
      <c r="P520" s="8">
        <v>9.375E-2</v>
      </c>
      <c r="Q520" s="8">
        <f t="shared" si="95"/>
        <v>9.6666666666666661</v>
      </c>
      <c r="R520" s="8">
        <f t="shared" si="96"/>
        <v>0.90625</v>
      </c>
      <c r="S520" s="9">
        <f t="shared" si="97"/>
        <v>1.4343665026111333E-4</v>
      </c>
      <c r="T520" s="2" t="s">
        <v>30</v>
      </c>
      <c r="U520" s="2" t="s">
        <v>31</v>
      </c>
      <c r="V520" s="2" t="s">
        <v>6101</v>
      </c>
      <c r="W520" s="2" t="s">
        <v>16</v>
      </c>
      <c r="X520" s="2">
        <v>64</v>
      </c>
      <c r="Y520" s="2">
        <v>72</v>
      </c>
      <c r="Z520" s="2">
        <f t="shared" si="102"/>
        <v>8</v>
      </c>
    </row>
    <row r="521" spans="1:26" x14ac:dyDescent="0.25">
      <c r="A521" s="2" t="s">
        <v>2325</v>
      </c>
      <c r="B521" s="2">
        <v>202280520</v>
      </c>
      <c r="C521" s="3">
        <v>44811</v>
      </c>
      <c r="D521" s="2" t="s">
        <v>392</v>
      </c>
      <c r="E521" s="2" t="s">
        <v>29</v>
      </c>
      <c r="F521" s="2" t="s">
        <v>2326</v>
      </c>
      <c r="G521" s="10">
        <f t="shared" si="98"/>
        <v>1.586160666609852E-4</v>
      </c>
      <c r="H521" s="7">
        <v>35</v>
      </c>
      <c r="I521" s="7">
        <v>34</v>
      </c>
      <c r="J521" s="7">
        <v>1</v>
      </c>
      <c r="K521" s="7">
        <f t="shared" si="101"/>
        <v>0.4</v>
      </c>
      <c r="L521" s="12">
        <f t="shared" si="99"/>
        <v>0.6</v>
      </c>
      <c r="M521" s="8">
        <v>2.8571428571428571E-2</v>
      </c>
      <c r="N521" s="8">
        <f t="shared" si="100"/>
        <v>1.7647058823529412E-2</v>
      </c>
      <c r="O521" s="7">
        <f t="shared" si="94"/>
        <v>0.6</v>
      </c>
      <c r="P521" s="8">
        <v>2.8571428571428571E-2</v>
      </c>
      <c r="Q521" s="8">
        <f t="shared" si="95"/>
        <v>34</v>
      </c>
      <c r="R521" s="8">
        <f t="shared" si="96"/>
        <v>0.97142857142857142</v>
      </c>
      <c r="S521" s="9">
        <f t="shared" si="97"/>
        <v>1.5937405584568148E-5</v>
      </c>
      <c r="T521" s="2" t="s">
        <v>33</v>
      </c>
      <c r="U521" s="2" t="s">
        <v>31</v>
      </c>
      <c r="V521" s="2" t="s">
        <v>6101</v>
      </c>
      <c r="W521" s="2" t="s">
        <v>16</v>
      </c>
      <c r="X521" s="2">
        <v>64</v>
      </c>
      <c r="Y521" s="2">
        <v>72</v>
      </c>
      <c r="Z521" s="2">
        <f t="shared" si="102"/>
        <v>8</v>
      </c>
    </row>
    <row r="522" spans="1:26" x14ac:dyDescent="0.25">
      <c r="A522" s="2" t="s">
        <v>2327</v>
      </c>
      <c r="B522" s="2">
        <v>202280521</v>
      </c>
      <c r="C522" s="3">
        <v>44811</v>
      </c>
      <c r="D522" s="2" t="s">
        <v>321</v>
      </c>
      <c r="E522" s="2" t="s">
        <v>21</v>
      </c>
      <c r="F522" s="2" t="s">
        <v>2328</v>
      </c>
      <c r="G522" s="10">
        <f t="shared" si="98"/>
        <v>9.0637752377705825E-5</v>
      </c>
      <c r="H522" s="7">
        <v>20</v>
      </c>
      <c r="I522" s="7">
        <v>0</v>
      </c>
      <c r="J522" s="7">
        <v>20</v>
      </c>
      <c r="K522" s="7">
        <f t="shared" si="101"/>
        <v>8</v>
      </c>
      <c r="L522" s="12">
        <f t="shared" si="99"/>
        <v>12</v>
      </c>
      <c r="M522" s="8">
        <v>1</v>
      </c>
      <c r="N522" s="8" t="e">
        <f t="shared" si="100"/>
        <v>#DIV/0!</v>
      </c>
      <c r="O522" s="7">
        <f t="shared" si="94"/>
        <v>12</v>
      </c>
      <c r="P522" s="8">
        <v>1</v>
      </c>
      <c r="Q522" s="8">
        <f t="shared" si="95"/>
        <v>0</v>
      </c>
      <c r="R522" s="8">
        <f t="shared" si="96"/>
        <v>0</v>
      </c>
      <c r="S522" s="9">
        <f t="shared" si="97"/>
        <v>3.1874811169136296E-4</v>
      </c>
      <c r="T522" s="2" t="s">
        <v>6150</v>
      </c>
      <c r="U522" s="2" t="s">
        <v>22</v>
      </c>
      <c r="V522" s="2" t="s">
        <v>6101</v>
      </c>
      <c r="W522" s="2" t="s">
        <v>329</v>
      </c>
      <c r="X522" s="2">
        <v>64</v>
      </c>
      <c r="Y522" s="2">
        <v>72</v>
      </c>
      <c r="Z522" s="2">
        <f t="shared" si="102"/>
        <v>8</v>
      </c>
    </row>
    <row r="523" spans="1:26" x14ac:dyDescent="0.25">
      <c r="A523" s="2" t="s">
        <v>2329</v>
      </c>
      <c r="B523" s="2">
        <v>202280522</v>
      </c>
      <c r="C523" s="3">
        <v>44811</v>
      </c>
      <c r="D523" s="2" t="s">
        <v>393</v>
      </c>
      <c r="E523" s="2" t="s">
        <v>29</v>
      </c>
      <c r="F523" s="2" t="s">
        <v>2330</v>
      </c>
      <c r="G523" s="10">
        <f t="shared" si="98"/>
        <v>1.586160666609852E-4</v>
      </c>
      <c r="H523" s="7">
        <v>35</v>
      </c>
      <c r="I523" s="7">
        <v>34</v>
      </c>
      <c r="J523" s="7">
        <v>1</v>
      </c>
      <c r="K523" s="7">
        <f t="shared" si="101"/>
        <v>0.4</v>
      </c>
      <c r="L523" s="12">
        <f t="shared" si="99"/>
        <v>0.6</v>
      </c>
      <c r="M523" s="8">
        <v>2.8571428571428571E-2</v>
      </c>
      <c r="N523" s="8">
        <f t="shared" si="100"/>
        <v>1.7647058823529412E-2</v>
      </c>
      <c r="O523" s="7">
        <f t="shared" si="94"/>
        <v>0.6</v>
      </c>
      <c r="P523" s="8">
        <v>2.8571428571428571E-2</v>
      </c>
      <c r="Q523" s="8">
        <f t="shared" si="95"/>
        <v>34</v>
      </c>
      <c r="R523" s="8">
        <f t="shared" si="96"/>
        <v>0.97142857142857142</v>
      </c>
      <c r="S523" s="9">
        <f t="shared" si="97"/>
        <v>1.5937405584568148E-5</v>
      </c>
      <c r="T523" s="2" t="s">
        <v>33</v>
      </c>
      <c r="U523" s="2" t="s">
        <v>31</v>
      </c>
      <c r="V523" s="2" t="s">
        <v>6101</v>
      </c>
      <c r="W523" s="2" t="s">
        <v>16</v>
      </c>
      <c r="X523" s="2">
        <v>64</v>
      </c>
      <c r="Y523" s="2">
        <v>72</v>
      </c>
      <c r="Z523" s="2">
        <f t="shared" si="102"/>
        <v>8</v>
      </c>
    </row>
    <row r="524" spans="1:26" x14ac:dyDescent="0.25">
      <c r="A524" s="2" t="s">
        <v>2331</v>
      </c>
      <c r="B524" s="2">
        <v>202280523</v>
      </c>
      <c r="C524" s="3">
        <v>44811</v>
      </c>
      <c r="D524" s="2" t="s">
        <v>394</v>
      </c>
      <c r="E524" s="2" t="s">
        <v>29</v>
      </c>
      <c r="F524" s="2" t="s">
        <v>2332</v>
      </c>
      <c r="G524" s="10">
        <f t="shared" si="98"/>
        <v>1.1782907809101758E-4</v>
      </c>
      <c r="H524" s="7">
        <v>26</v>
      </c>
      <c r="I524" s="7">
        <v>22</v>
      </c>
      <c r="J524" s="7">
        <v>4</v>
      </c>
      <c r="K524" s="7">
        <f t="shared" si="101"/>
        <v>1.6</v>
      </c>
      <c r="L524" s="12">
        <f t="shared" si="99"/>
        <v>2.4</v>
      </c>
      <c r="M524" s="8">
        <v>0.15384615384615385</v>
      </c>
      <c r="N524" s="8">
        <f t="shared" si="100"/>
        <v>0.10909090909090909</v>
      </c>
      <c r="O524" s="7">
        <f t="shared" si="94"/>
        <v>2.4</v>
      </c>
      <c r="P524" s="8">
        <v>0.15384615384615385</v>
      </c>
      <c r="Q524" s="8">
        <f t="shared" si="95"/>
        <v>5.5</v>
      </c>
      <c r="R524" s="8">
        <f t="shared" si="96"/>
        <v>0.84615384615384615</v>
      </c>
      <c r="S524" s="9">
        <f t="shared" si="97"/>
        <v>6.3749622338272593E-5</v>
      </c>
      <c r="T524" s="2" t="s">
        <v>33</v>
      </c>
      <c r="U524" s="2" t="s">
        <v>31</v>
      </c>
      <c r="V524" s="2" t="s">
        <v>6101</v>
      </c>
      <c r="W524" s="2" t="s">
        <v>16</v>
      </c>
      <c r="X524" s="2">
        <v>64</v>
      </c>
      <c r="Y524" s="2">
        <v>72</v>
      </c>
      <c r="Z524" s="2">
        <f t="shared" si="102"/>
        <v>8</v>
      </c>
    </row>
    <row r="525" spans="1:26" x14ac:dyDescent="0.25">
      <c r="A525" s="2" t="s">
        <v>2333</v>
      </c>
      <c r="B525" s="2">
        <v>202280524</v>
      </c>
      <c r="C525" s="3">
        <v>44811</v>
      </c>
      <c r="D525" s="2" t="s">
        <v>395</v>
      </c>
      <c r="E525" s="2" t="s">
        <v>21</v>
      </c>
      <c r="F525" s="2" t="s">
        <v>2334</v>
      </c>
      <c r="G525" s="10">
        <f t="shared" si="98"/>
        <v>1.8127550475541165E-4</v>
      </c>
      <c r="H525" s="7">
        <v>40</v>
      </c>
      <c r="I525" s="7">
        <v>0</v>
      </c>
      <c r="J525" s="7">
        <v>40</v>
      </c>
      <c r="K525" s="7">
        <f t="shared" si="101"/>
        <v>16</v>
      </c>
      <c r="L525" s="12">
        <f t="shared" si="99"/>
        <v>24</v>
      </c>
      <c r="M525" s="8">
        <v>1</v>
      </c>
      <c r="N525" s="8" t="e">
        <f t="shared" si="100"/>
        <v>#DIV/0!</v>
      </c>
      <c r="O525" s="7">
        <f t="shared" si="94"/>
        <v>24</v>
      </c>
      <c r="P525" s="8">
        <v>1</v>
      </c>
      <c r="Q525" s="8">
        <f t="shared" si="95"/>
        <v>0</v>
      </c>
      <c r="R525" s="8">
        <f t="shared" si="96"/>
        <v>0</v>
      </c>
      <c r="S525" s="9">
        <f t="shared" si="97"/>
        <v>6.3749622338272593E-4</v>
      </c>
      <c r="T525" s="2" t="s">
        <v>53</v>
      </c>
      <c r="U525" s="2" t="s">
        <v>22</v>
      </c>
      <c r="V525" s="2" t="s">
        <v>6101</v>
      </c>
      <c r="W525" s="2" t="s">
        <v>16</v>
      </c>
      <c r="X525" s="2">
        <v>64</v>
      </c>
      <c r="Y525" s="2">
        <v>72</v>
      </c>
      <c r="Z525" s="2">
        <f t="shared" si="102"/>
        <v>8</v>
      </c>
    </row>
    <row r="526" spans="1:26" x14ac:dyDescent="0.25">
      <c r="A526" s="2" t="s">
        <v>2335</v>
      </c>
      <c r="B526" s="2">
        <v>202280525</v>
      </c>
      <c r="C526" s="3">
        <v>44811</v>
      </c>
      <c r="D526" s="2" t="s">
        <v>353</v>
      </c>
      <c r="E526" s="2" t="s">
        <v>29</v>
      </c>
      <c r="F526" s="2" t="s">
        <v>2336</v>
      </c>
      <c r="G526" s="10">
        <f t="shared" si="98"/>
        <v>3.5801912189193801E-4</v>
      </c>
      <c r="H526" s="7">
        <v>79</v>
      </c>
      <c r="I526" s="7">
        <v>72</v>
      </c>
      <c r="J526" s="7">
        <v>7</v>
      </c>
      <c r="K526" s="7">
        <f t="shared" si="101"/>
        <v>2.8000000000000003</v>
      </c>
      <c r="L526" s="12">
        <f t="shared" si="99"/>
        <v>4.1999999999999993</v>
      </c>
      <c r="M526" s="8">
        <v>8.8607594936708861E-2</v>
      </c>
      <c r="N526" s="8">
        <f t="shared" si="100"/>
        <v>5.833333333333332E-2</v>
      </c>
      <c r="O526" s="7">
        <f t="shared" si="94"/>
        <v>4.1999999999999993</v>
      </c>
      <c r="P526" s="8">
        <v>8.8607594936708861E-2</v>
      </c>
      <c r="Q526" s="8">
        <f t="shared" si="95"/>
        <v>10.285714285714286</v>
      </c>
      <c r="R526" s="8">
        <f t="shared" si="96"/>
        <v>0.91139240506329111</v>
      </c>
      <c r="S526" s="9">
        <f t="shared" si="97"/>
        <v>1.1156183909197704E-4</v>
      </c>
      <c r="T526" s="2" t="s">
        <v>30</v>
      </c>
      <c r="U526" s="2" t="s">
        <v>31</v>
      </c>
      <c r="V526" s="2" t="s">
        <v>6101</v>
      </c>
      <c r="W526" s="2" t="s">
        <v>16</v>
      </c>
      <c r="X526" s="2">
        <v>64</v>
      </c>
      <c r="Y526" s="2">
        <v>72</v>
      </c>
      <c r="Z526" s="2">
        <f t="shared" si="102"/>
        <v>8</v>
      </c>
    </row>
    <row r="527" spans="1:26" x14ac:dyDescent="0.25">
      <c r="A527" s="2" t="s">
        <v>2337</v>
      </c>
      <c r="B527" s="2">
        <v>202280526</v>
      </c>
      <c r="C527" s="3">
        <v>44811</v>
      </c>
      <c r="D527" s="2" t="s">
        <v>396</v>
      </c>
      <c r="E527" s="2" t="s">
        <v>47</v>
      </c>
      <c r="F527" s="2" t="s">
        <v>2338</v>
      </c>
      <c r="G527" s="10">
        <f t="shared" si="98"/>
        <v>2.7644514475200278E-3</v>
      </c>
      <c r="H527" s="7">
        <v>610</v>
      </c>
      <c r="I527" s="7">
        <v>585</v>
      </c>
      <c r="J527" s="7">
        <v>25</v>
      </c>
      <c r="K527" s="7">
        <f t="shared" si="101"/>
        <v>10</v>
      </c>
      <c r="L527" s="12">
        <f t="shared" si="99"/>
        <v>15</v>
      </c>
      <c r="M527" s="8">
        <v>4.0983606557377046E-2</v>
      </c>
      <c r="N527" s="8">
        <f t="shared" si="100"/>
        <v>2.564102564102564E-2</v>
      </c>
      <c r="O527" s="7">
        <f t="shared" si="94"/>
        <v>15</v>
      </c>
      <c r="P527" s="8">
        <v>4.0983606557377046E-2</v>
      </c>
      <c r="Q527" s="8">
        <f t="shared" si="95"/>
        <v>23.4</v>
      </c>
      <c r="R527" s="8">
        <f t="shared" si="96"/>
        <v>0.95901639344262291</v>
      </c>
      <c r="S527" s="9">
        <f t="shared" si="97"/>
        <v>3.9843513961420371E-4</v>
      </c>
      <c r="T527" s="2" t="s">
        <v>19</v>
      </c>
      <c r="U527" s="2" t="s">
        <v>6087</v>
      </c>
      <c r="V527" s="2" t="s">
        <v>6101</v>
      </c>
      <c r="W527" s="2" t="s">
        <v>16</v>
      </c>
      <c r="X527" s="2">
        <v>64</v>
      </c>
      <c r="Y527" s="2">
        <v>72</v>
      </c>
      <c r="Z527" s="2">
        <f t="shared" si="102"/>
        <v>8</v>
      </c>
    </row>
    <row r="528" spans="1:26" x14ac:dyDescent="0.25">
      <c r="A528" s="2" t="s">
        <v>2339</v>
      </c>
      <c r="B528" s="2">
        <v>202280527</v>
      </c>
      <c r="C528" s="3">
        <v>44811</v>
      </c>
      <c r="D528" s="2" t="s">
        <v>385</v>
      </c>
      <c r="E528" s="2" t="s">
        <v>62</v>
      </c>
      <c r="F528" s="2" t="s">
        <v>2340</v>
      </c>
      <c r="G528" s="10">
        <f t="shared" si="98"/>
        <v>8.9731374853928769E-4</v>
      </c>
      <c r="H528" s="7">
        <v>198</v>
      </c>
      <c r="I528" s="7">
        <v>140</v>
      </c>
      <c r="J528" s="7">
        <v>58</v>
      </c>
      <c r="K528" s="7">
        <f t="shared" si="101"/>
        <v>23.200000000000003</v>
      </c>
      <c r="L528" s="12">
        <f t="shared" si="99"/>
        <v>34.799999999999997</v>
      </c>
      <c r="M528" s="8">
        <v>0.29292929292929293</v>
      </c>
      <c r="N528" s="8">
        <f t="shared" si="100"/>
        <v>0.24857142857142855</v>
      </c>
      <c r="O528" s="7">
        <f t="shared" si="94"/>
        <v>34.799999999999997</v>
      </c>
      <c r="P528" s="8">
        <v>0.29292929292929293</v>
      </c>
      <c r="Q528" s="8">
        <f t="shared" si="95"/>
        <v>2.4137931034482758</v>
      </c>
      <c r="R528" s="8">
        <f t="shared" si="96"/>
        <v>0.70707070707070707</v>
      </c>
      <c r="S528" s="9">
        <f t="shared" si="97"/>
        <v>9.243695239049526E-4</v>
      </c>
      <c r="T528" s="2" t="s">
        <v>63</v>
      </c>
      <c r="U528" s="2" t="s">
        <v>61</v>
      </c>
      <c r="V528" s="2" t="s">
        <v>6101</v>
      </c>
      <c r="W528" s="2" t="s">
        <v>16</v>
      </c>
      <c r="X528" s="2">
        <v>64</v>
      </c>
      <c r="Y528" s="2">
        <v>72</v>
      </c>
      <c r="Z528" s="2">
        <f t="shared" si="102"/>
        <v>8</v>
      </c>
    </row>
    <row r="529" spans="1:26" x14ac:dyDescent="0.25">
      <c r="A529" s="2" t="s">
        <v>2341</v>
      </c>
      <c r="B529" s="2">
        <v>202280528</v>
      </c>
      <c r="C529" s="3">
        <v>44811</v>
      </c>
      <c r="D529" s="2" t="s">
        <v>397</v>
      </c>
      <c r="E529" s="2" t="s">
        <v>29</v>
      </c>
      <c r="F529" s="2" t="s">
        <v>2342</v>
      </c>
      <c r="G529" s="10">
        <f t="shared" si="98"/>
        <v>6.5259181711948199E-4</v>
      </c>
      <c r="H529" s="7">
        <v>144</v>
      </c>
      <c r="I529" s="7">
        <v>122.10000000000001</v>
      </c>
      <c r="J529" s="7">
        <v>21.899999999999991</v>
      </c>
      <c r="K529" s="7">
        <f t="shared" si="101"/>
        <v>8.7599999999999962</v>
      </c>
      <c r="L529" s="12">
        <f t="shared" si="99"/>
        <v>13.139999999999995</v>
      </c>
      <c r="M529" s="8">
        <v>0.15208333333333326</v>
      </c>
      <c r="N529" s="8">
        <f t="shared" si="100"/>
        <v>0.10761670761670757</v>
      </c>
      <c r="O529" s="7">
        <f t="shared" si="94"/>
        <v>13.139999999999995</v>
      </c>
      <c r="P529" s="8">
        <v>0.15208333333333326</v>
      </c>
      <c r="Q529" s="8">
        <f t="shared" si="95"/>
        <v>5.575342465753427</v>
      </c>
      <c r="R529" s="8">
        <f t="shared" si="96"/>
        <v>0.84791666666666676</v>
      </c>
      <c r="S529" s="9">
        <f t="shared" si="97"/>
        <v>3.4902918230204233E-4</v>
      </c>
      <c r="T529" s="2" t="s">
        <v>30</v>
      </c>
      <c r="U529" s="2" t="s">
        <v>31</v>
      </c>
      <c r="V529" s="2" t="s">
        <v>6101</v>
      </c>
      <c r="W529" s="2" t="s">
        <v>16</v>
      </c>
      <c r="X529" s="2">
        <v>64</v>
      </c>
      <c r="Y529" s="2">
        <v>72</v>
      </c>
      <c r="Z529" s="2">
        <f t="shared" si="102"/>
        <v>8</v>
      </c>
    </row>
    <row r="530" spans="1:26" x14ac:dyDescent="0.25">
      <c r="A530" s="2" t="s">
        <v>2343</v>
      </c>
      <c r="B530" s="2">
        <v>202280529</v>
      </c>
      <c r="C530" s="3">
        <v>44811</v>
      </c>
      <c r="D530" s="2" t="s">
        <v>164</v>
      </c>
      <c r="E530" s="2" t="s">
        <v>14</v>
      </c>
      <c r="F530" s="2" t="s">
        <v>2344</v>
      </c>
      <c r="G530" s="10">
        <f t="shared" si="98"/>
        <v>1.1329719047213228E-4</v>
      </c>
      <c r="H530" s="7">
        <v>25</v>
      </c>
      <c r="I530" s="7">
        <v>22</v>
      </c>
      <c r="J530" s="7">
        <v>3</v>
      </c>
      <c r="K530" s="7">
        <f t="shared" si="101"/>
        <v>1.2000000000000002</v>
      </c>
      <c r="L530" s="12">
        <f t="shared" si="99"/>
        <v>1.7999999999999998</v>
      </c>
      <c r="M530" s="8">
        <v>0.12</v>
      </c>
      <c r="N530" s="8">
        <f t="shared" si="100"/>
        <v>8.1818181818181804E-2</v>
      </c>
      <c r="O530" s="7">
        <f t="shared" si="94"/>
        <v>1.7999999999999998</v>
      </c>
      <c r="P530" s="8">
        <v>0.12</v>
      </c>
      <c r="Q530" s="8">
        <f t="shared" si="95"/>
        <v>7.333333333333333</v>
      </c>
      <c r="R530" s="8">
        <f t="shared" si="96"/>
        <v>0.88</v>
      </c>
      <c r="S530" s="9">
        <f t="shared" si="97"/>
        <v>4.7812216753704445E-5</v>
      </c>
      <c r="T530" s="2" t="s">
        <v>19</v>
      </c>
      <c r="U530" s="2" t="s">
        <v>15</v>
      </c>
      <c r="V530" s="2" t="s">
        <v>6101</v>
      </c>
      <c r="W530" s="2" t="s">
        <v>16</v>
      </c>
      <c r="X530" s="2">
        <v>64</v>
      </c>
      <c r="Y530" s="2">
        <v>72</v>
      </c>
      <c r="Z530" s="2">
        <f t="shared" si="102"/>
        <v>8</v>
      </c>
    </row>
    <row r="531" spans="1:26" x14ac:dyDescent="0.25">
      <c r="A531" s="2" t="s">
        <v>2345</v>
      </c>
      <c r="B531" s="2">
        <v>202280530</v>
      </c>
      <c r="C531" s="3">
        <v>44811</v>
      </c>
      <c r="D531" s="2" t="s">
        <v>398</v>
      </c>
      <c r="E531" s="2" t="s">
        <v>29</v>
      </c>
      <c r="F531" s="2" t="s">
        <v>2346</v>
      </c>
      <c r="G531" s="10">
        <f t="shared" si="98"/>
        <v>1.0876530285324699E-4</v>
      </c>
      <c r="H531" s="7">
        <v>24</v>
      </c>
      <c r="I531" s="7">
        <v>18.8</v>
      </c>
      <c r="J531" s="7">
        <v>5.1999999999999993</v>
      </c>
      <c r="K531" s="7">
        <f t="shared" si="101"/>
        <v>2.0799999999999996</v>
      </c>
      <c r="L531" s="12">
        <f t="shared" si="99"/>
        <v>3.1199999999999997</v>
      </c>
      <c r="M531" s="8">
        <v>0.21666666666666665</v>
      </c>
      <c r="N531" s="8">
        <f t="shared" si="100"/>
        <v>0.1659574468085106</v>
      </c>
      <c r="O531" s="7">
        <f t="shared" si="94"/>
        <v>3.1199999999999997</v>
      </c>
      <c r="P531" s="8">
        <v>0.21666666666666665</v>
      </c>
      <c r="Q531" s="8">
        <f t="shared" si="95"/>
        <v>3.6153846153846159</v>
      </c>
      <c r="R531" s="8">
        <f t="shared" si="96"/>
        <v>0.78333333333333333</v>
      </c>
      <c r="S531" s="9">
        <f t="shared" si="97"/>
        <v>8.2874509039754352E-5</v>
      </c>
      <c r="T531" s="2" t="s">
        <v>33</v>
      </c>
      <c r="U531" s="2" t="s">
        <v>31</v>
      </c>
      <c r="V531" s="2" t="s">
        <v>6101</v>
      </c>
      <c r="W531" s="2" t="s">
        <v>16</v>
      </c>
      <c r="X531" s="2">
        <v>64</v>
      </c>
      <c r="Y531" s="2">
        <v>72</v>
      </c>
      <c r="Z531" s="2">
        <f t="shared" si="102"/>
        <v>8</v>
      </c>
    </row>
    <row r="532" spans="1:26" x14ac:dyDescent="0.25">
      <c r="A532" s="2" t="s">
        <v>2347</v>
      </c>
      <c r="B532" s="2">
        <v>202280531</v>
      </c>
      <c r="C532" s="3">
        <v>44812</v>
      </c>
      <c r="D532" s="2" t="s">
        <v>399</v>
      </c>
      <c r="E532" s="2" t="s">
        <v>29</v>
      </c>
      <c r="F532" s="2" t="s">
        <v>2348</v>
      </c>
      <c r="G532" s="10">
        <f t="shared" si="98"/>
        <v>2.2659438094426457E-4</v>
      </c>
      <c r="H532" s="7">
        <v>50</v>
      </c>
      <c r="I532" s="7">
        <v>43.24</v>
      </c>
      <c r="J532" s="7">
        <v>6.759999999999998</v>
      </c>
      <c r="K532" s="7">
        <f t="shared" si="101"/>
        <v>2.7039999999999993</v>
      </c>
      <c r="L532" s="12">
        <f t="shared" si="99"/>
        <v>4.0559999999999992</v>
      </c>
      <c r="M532" s="8">
        <v>0.13519999999999996</v>
      </c>
      <c r="N532" s="8">
        <f t="shared" si="100"/>
        <v>9.3802035152636423E-2</v>
      </c>
      <c r="O532" s="7">
        <f t="shared" si="94"/>
        <v>4.0559999999999992</v>
      </c>
      <c r="P532" s="8">
        <v>0.13519999999999996</v>
      </c>
      <c r="Q532" s="8">
        <f t="shared" si="95"/>
        <v>6.3964497041420136</v>
      </c>
      <c r="R532" s="8">
        <f t="shared" si="96"/>
        <v>0.86480000000000001</v>
      </c>
      <c r="S532" s="9">
        <f t="shared" si="97"/>
        <v>1.0773686175168065E-4</v>
      </c>
      <c r="T532" s="2" t="s">
        <v>33</v>
      </c>
      <c r="U532" s="2" t="s">
        <v>31</v>
      </c>
      <c r="V532" s="2" t="s">
        <v>6101</v>
      </c>
      <c r="W532" s="2" t="s">
        <v>16</v>
      </c>
      <c r="X532" s="2">
        <v>64</v>
      </c>
      <c r="Y532" s="2">
        <v>79</v>
      </c>
      <c r="Z532" s="2">
        <f t="shared" si="102"/>
        <v>15</v>
      </c>
    </row>
    <row r="533" spans="1:26" x14ac:dyDescent="0.25">
      <c r="A533" s="2" t="s">
        <v>2349</v>
      </c>
      <c r="B533" s="2">
        <v>202280532</v>
      </c>
      <c r="C533" s="3">
        <v>44812</v>
      </c>
      <c r="D533" s="2" t="s">
        <v>400</v>
      </c>
      <c r="E533" s="2" t="s">
        <v>29</v>
      </c>
      <c r="F533" s="2" t="s">
        <v>2350</v>
      </c>
      <c r="G533" s="10">
        <f t="shared" si="98"/>
        <v>1.1329719047213228E-4</v>
      </c>
      <c r="H533" s="7">
        <v>25</v>
      </c>
      <c r="I533" s="7">
        <v>13</v>
      </c>
      <c r="J533" s="7">
        <v>12</v>
      </c>
      <c r="K533" s="7">
        <f t="shared" si="101"/>
        <v>4.8000000000000007</v>
      </c>
      <c r="L533" s="12">
        <f t="shared" si="99"/>
        <v>7.1999999999999993</v>
      </c>
      <c r="M533" s="8">
        <v>0.48</v>
      </c>
      <c r="N533" s="8">
        <f t="shared" si="100"/>
        <v>0.55384615384615377</v>
      </c>
      <c r="O533" s="7">
        <f t="shared" si="94"/>
        <v>7.1999999999999993</v>
      </c>
      <c r="P533" s="8">
        <v>0.48</v>
      </c>
      <c r="Q533" s="8">
        <f t="shared" si="95"/>
        <v>1.0833333333333333</v>
      </c>
      <c r="R533" s="8">
        <f t="shared" si="96"/>
        <v>0.52</v>
      </c>
      <c r="S533" s="9">
        <f t="shared" si="97"/>
        <v>1.9124886701481778E-4</v>
      </c>
      <c r="T533" s="2" t="s">
        <v>25</v>
      </c>
      <c r="U533" s="2" t="s">
        <v>31</v>
      </c>
      <c r="V533" s="2" t="s">
        <v>6101</v>
      </c>
      <c r="W533" s="2" t="s">
        <v>16</v>
      </c>
      <c r="X533" s="2">
        <v>64</v>
      </c>
      <c r="Y533" s="2">
        <v>79</v>
      </c>
      <c r="Z533" s="2">
        <f t="shared" ref="Z533:Z551" si="103">Y533-X533</f>
        <v>15</v>
      </c>
    </row>
    <row r="534" spans="1:26" x14ac:dyDescent="0.25">
      <c r="A534" s="2" t="s">
        <v>2351</v>
      </c>
      <c r="B534" s="2">
        <v>202280533</v>
      </c>
      <c r="C534" s="3">
        <v>44812</v>
      </c>
      <c r="D534" s="2" t="s">
        <v>368</v>
      </c>
      <c r="E534" s="2" t="s">
        <v>14</v>
      </c>
      <c r="F534" s="2" t="s">
        <v>2352</v>
      </c>
      <c r="G534" s="10">
        <f t="shared" si="98"/>
        <v>2.2659438094426456E-5</v>
      </c>
      <c r="H534" s="7">
        <v>5</v>
      </c>
      <c r="I534" s="7">
        <v>2</v>
      </c>
      <c r="J534" s="7">
        <v>3</v>
      </c>
      <c r="K534" s="7">
        <f t="shared" si="101"/>
        <v>1.2000000000000002</v>
      </c>
      <c r="L534" s="12">
        <f t="shared" si="99"/>
        <v>1.7999999999999998</v>
      </c>
      <c r="M534" s="8">
        <v>0.6</v>
      </c>
      <c r="N534" s="8">
        <f t="shared" si="100"/>
        <v>0.89999999999999991</v>
      </c>
      <c r="O534" s="7">
        <f t="shared" si="94"/>
        <v>1.7999999999999998</v>
      </c>
      <c r="P534" s="8">
        <v>0.6</v>
      </c>
      <c r="Q534" s="8">
        <f t="shared" si="95"/>
        <v>0.66666666666666663</v>
      </c>
      <c r="R534" s="8">
        <f t="shared" si="96"/>
        <v>0.4</v>
      </c>
      <c r="S534" s="9">
        <f t="shared" si="97"/>
        <v>4.7812216753704445E-5</v>
      </c>
      <c r="T534" s="2" t="s">
        <v>6151</v>
      </c>
      <c r="U534" s="2" t="s">
        <v>15</v>
      </c>
      <c r="V534" s="2" t="s">
        <v>6101</v>
      </c>
      <c r="W534" s="2" t="s">
        <v>16</v>
      </c>
      <c r="X534" s="2">
        <v>64</v>
      </c>
      <c r="Y534" s="2">
        <v>79</v>
      </c>
      <c r="Z534" s="2">
        <f t="shared" si="103"/>
        <v>15</v>
      </c>
    </row>
    <row r="535" spans="1:26" x14ac:dyDescent="0.25">
      <c r="A535" s="2" t="s">
        <v>2353</v>
      </c>
      <c r="B535" s="2">
        <v>202280534</v>
      </c>
      <c r="C535" s="3">
        <v>44812</v>
      </c>
      <c r="D535" s="2" t="s">
        <v>401</v>
      </c>
      <c r="E535" s="2" t="s">
        <v>14</v>
      </c>
      <c r="F535" s="2" t="s">
        <v>2354</v>
      </c>
      <c r="G535" s="10">
        <f t="shared" si="98"/>
        <v>4.5318876188852913E-5</v>
      </c>
      <c r="H535" s="7">
        <v>10</v>
      </c>
      <c r="I535" s="7">
        <v>2</v>
      </c>
      <c r="J535" s="7">
        <v>8</v>
      </c>
      <c r="K535" s="7">
        <f t="shared" si="101"/>
        <v>3.2</v>
      </c>
      <c r="L535" s="12">
        <f t="shared" si="99"/>
        <v>4.8</v>
      </c>
      <c r="M535" s="8">
        <v>0.8</v>
      </c>
      <c r="N535" s="8">
        <f t="shared" si="100"/>
        <v>2.4</v>
      </c>
      <c r="O535" s="7">
        <f t="shared" si="94"/>
        <v>4.8</v>
      </c>
      <c r="P535" s="8">
        <v>0.8</v>
      </c>
      <c r="Q535" s="8">
        <f t="shared" si="95"/>
        <v>0.25</v>
      </c>
      <c r="R535" s="8">
        <f t="shared" si="96"/>
        <v>0.2</v>
      </c>
      <c r="S535" s="9">
        <f t="shared" si="97"/>
        <v>1.2749924467654519E-4</v>
      </c>
      <c r="T535" s="2" t="s">
        <v>6151</v>
      </c>
      <c r="U535" s="2" t="s">
        <v>15</v>
      </c>
      <c r="V535" s="2" t="s">
        <v>6101</v>
      </c>
      <c r="W535" s="2" t="s">
        <v>16</v>
      </c>
      <c r="X535" s="2">
        <v>64</v>
      </c>
      <c r="Y535" s="2">
        <v>79</v>
      </c>
      <c r="Z535" s="2">
        <f t="shared" si="103"/>
        <v>15</v>
      </c>
    </row>
    <row r="536" spans="1:26" x14ac:dyDescent="0.25">
      <c r="A536" s="2" t="s">
        <v>2355</v>
      </c>
      <c r="B536" s="2">
        <v>202280535</v>
      </c>
      <c r="C536" s="3">
        <v>44812</v>
      </c>
      <c r="D536" s="2" t="s">
        <v>402</v>
      </c>
      <c r="E536" s="2" t="s">
        <v>29</v>
      </c>
      <c r="F536" s="2" t="s">
        <v>2356</v>
      </c>
      <c r="G536" s="10">
        <f t="shared" si="98"/>
        <v>2.5378570665757634E-4</v>
      </c>
      <c r="H536" s="7">
        <v>56</v>
      </c>
      <c r="I536" s="7">
        <v>51</v>
      </c>
      <c r="J536" s="7">
        <v>5</v>
      </c>
      <c r="K536" s="7">
        <f t="shared" si="101"/>
        <v>2</v>
      </c>
      <c r="L536" s="12">
        <f t="shared" si="99"/>
        <v>3</v>
      </c>
      <c r="M536" s="8">
        <v>8.9285714285714288E-2</v>
      </c>
      <c r="N536" s="8">
        <f t="shared" si="100"/>
        <v>5.8823529411764705E-2</v>
      </c>
      <c r="O536" s="7">
        <f t="shared" si="94"/>
        <v>3</v>
      </c>
      <c r="P536" s="8">
        <v>8.9285714285714288E-2</v>
      </c>
      <c r="Q536" s="8">
        <f t="shared" si="95"/>
        <v>10.199999999999999</v>
      </c>
      <c r="R536" s="8">
        <f t="shared" si="96"/>
        <v>0.9107142857142857</v>
      </c>
      <c r="S536" s="9">
        <f t="shared" si="97"/>
        <v>7.9687027922840741E-5</v>
      </c>
      <c r="T536" s="2" t="s">
        <v>30</v>
      </c>
      <c r="U536" s="2" t="s">
        <v>31</v>
      </c>
      <c r="V536" s="2" t="s">
        <v>6101</v>
      </c>
      <c r="W536" s="2" t="s">
        <v>16</v>
      </c>
      <c r="X536" s="2">
        <v>64</v>
      </c>
      <c r="Y536" s="2">
        <v>79</v>
      </c>
      <c r="Z536" s="2">
        <f t="shared" si="103"/>
        <v>15</v>
      </c>
    </row>
    <row r="537" spans="1:26" x14ac:dyDescent="0.25">
      <c r="A537" s="2" t="s">
        <v>2357</v>
      </c>
      <c r="B537" s="2">
        <v>202280536</v>
      </c>
      <c r="C537" s="3">
        <v>44812</v>
      </c>
      <c r="D537" s="2" t="s">
        <v>403</v>
      </c>
      <c r="E537" s="2" t="s">
        <v>14</v>
      </c>
      <c r="F537" s="2" t="s">
        <v>2358</v>
      </c>
      <c r="G537" s="10">
        <f t="shared" si="98"/>
        <v>6.7978314283279379E-5</v>
      </c>
      <c r="H537" s="7">
        <v>15</v>
      </c>
      <c r="I537" s="7">
        <v>4</v>
      </c>
      <c r="J537" s="7">
        <v>11</v>
      </c>
      <c r="K537" s="7">
        <f t="shared" si="101"/>
        <v>4.4000000000000004</v>
      </c>
      <c r="L537" s="12">
        <f t="shared" si="99"/>
        <v>6.6</v>
      </c>
      <c r="M537" s="8">
        <v>0.73333333333333328</v>
      </c>
      <c r="N537" s="8">
        <f t="shared" si="100"/>
        <v>1.65</v>
      </c>
      <c r="O537" s="7">
        <f t="shared" si="94"/>
        <v>6.6</v>
      </c>
      <c r="P537" s="8">
        <v>0.73333333333333328</v>
      </c>
      <c r="Q537" s="8">
        <f t="shared" si="95"/>
        <v>0.36363636363636365</v>
      </c>
      <c r="R537" s="8">
        <f t="shared" si="96"/>
        <v>0.26666666666666666</v>
      </c>
      <c r="S537" s="9">
        <f t="shared" si="97"/>
        <v>1.7531146143024963E-4</v>
      </c>
      <c r="T537" s="2" t="s">
        <v>6151</v>
      </c>
      <c r="U537" s="2" t="s">
        <v>15</v>
      </c>
      <c r="V537" s="2" t="s">
        <v>6101</v>
      </c>
      <c r="W537" s="2" t="s">
        <v>16</v>
      </c>
      <c r="X537" s="2">
        <v>64</v>
      </c>
      <c r="Y537" s="2">
        <v>79</v>
      </c>
      <c r="Z537" s="2">
        <f t="shared" si="103"/>
        <v>15</v>
      </c>
    </row>
    <row r="538" spans="1:26" x14ac:dyDescent="0.25">
      <c r="A538" s="2" t="s">
        <v>2359</v>
      </c>
      <c r="B538" s="2">
        <v>202280537</v>
      </c>
      <c r="C538" s="3">
        <v>44812</v>
      </c>
      <c r="D538" s="2" t="s">
        <v>17</v>
      </c>
      <c r="E538" s="2" t="s">
        <v>14</v>
      </c>
      <c r="F538" s="2" t="s">
        <v>2360</v>
      </c>
      <c r="G538" s="10">
        <f t="shared" si="98"/>
        <v>4.5318876188852913E-5</v>
      </c>
      <c r="H538" s="7">
        <v>10</v>
      </c>
      <c r="I538" s="7">
        <v>2</v>
      </c>
      <c r="J538" s="7">
        <v>8</v>
      </c>
      <c r="K538" s="7">
        <f t="shared" si="101"/>
        <v>3.2</v>
      </c>
      <c r="L538" s="12">
        <f t="shared" si="99"/>
        <v>4.8</v>
      </c>
      <c r="M538" s="8">
        <v>0.8</v>
      </c>
      <c r="N538" s="8">
        <f t="shared" si="100"/>
        <v>2.4</v>
      </c>
      <c r="O538" s="7">
        <f t="shared" si="94"/>
        <v>4.8</v>
      </c>
      <c r="P538" s="8">
        <v>0.8</v>
      </c>
      <c r="Q538" s="8">
        <f t="shared" si="95"/>
        <v>0.25</v>
      </c>
      <c r="R538" s="8">
        <f t="shared" si="96"/>
        <v>0.2</v>
      </c>
      <c r="S538" s="9">
        <f t="shared" si="97"/>
        <v>1.2749924467654519E-4</v>
      </c>
      <c r="T538" s="2" t="s">
        <v>6151</v>
      </c>
      <c r="U538" s="2" t="s">
        <v>15</v>
      </c>
      <c r="V538" s="2" t="s">
        <v>6101</v>
      </c>
      <c r="W538" s="2" t="s">
        <v>16</v>
      </c>
      <c r="X538" s="2">
        <v>64</v>
      </c>
      <c r="Y538" s="2">
        <v>79</v>
      </c>
      <c r="Z538" s="2">
        <f t="shared" si="103"/>
        <v>15</v>
      </c>
    </row>
    <row r="539" spans="1:26" x14ac:dyDescent="0.25">
      <c r="A539" s="2" t="s">
        <v>2361</v>
      </c>
      <c r="B539" s="2">
        <v>202280538</v>
      </c>
      <c r="C539" s="3">
        <v>44812</v>
      </c>
      <c r="D539" s="2" t="s">
        <v>403</v>
      </c>
      <c r="E539" s="2" t="s">
        <v>14</v>
      </c>
      <c r="F539" s="2" t="s">
        <v>2362</v>
      </c>
      <c r="G539" s="10">
        <f t="shared" si="98"/>
        <v>4.5318876188852913E-5</v>
      </c>
      <c r="H539" s="7">
        <v>10</v>
      </c>
      <c r="I539" s="7">
        <v>4</v>
      </c>
      <c r="J539" s="7">
        <v>6</v>
      </c>
      <c r="K539" s="7">
        <f t="shared" si="101"/>
        <v>2.4000000000000004</v>
      </c>
      <c r="L539" s="12">
        <f t="shared" si="99"/>
        <v>3.5999999999999996</v>
      </c>
      <c r="M539" s="8">
        <v>0.6</v>
      </c>
      <c r="N539" s="8">
        <f t="shared" si="100"/>
        <v>0.89999999999999991</v>
      </c>
      <c r="O539" s="7">
        <f t="shared" si="94"/>
        <v>3.5999999999999996</v>
      </c>
      <c r="P539" s="8">
        <v>0.6</v>
      </c>
      <c r="Q539" s="8">
        <f t="shared" si="95"/>
        <v>0.66666666666666663</v>
      </c>
      <c r="R539" s="8">
        <f t="shared" si="96"/>
        <v>0.4</v>
      </c>
      <c r="S539" s="9">
        <f t="shared" si="97"/>
        <v>9.5624433507408889E-5</v>
      </c>
      <c r="T539" s="2" t="s">
        <v>6151</v>
      </c>
      <c r="U539" s="2" t="s">
        <v>15</v>
      </c>
      <c r="V539" s="2" t="s">
        <v>6101</v>
      </c>
      <c r="W539" s="2" t="s">
        <v>16</v>
      </c>
      <c r="X539" s="2">
        <v>64</v>
      </c>
      <c r="Y539" s="2">
        <v>79</v>
      </c>
      <c r="Z539" s="2">
        <f t="shared" si="103"/>
        <v>15</v>
      </c>
    </row>
    <row r="540" spans="1:26" x14ac:dyDescent="0.25">
      <c r="A540" s="2" t="s">
        <v>2363</v>
      </c>
      <c r="B540" s="2">
        <v>202280539</v>
      </c>
      <c r="C540" s="3">
        <v>44812</v>
      </c>
      <c r="D540" s="2" t="s">
        <v>17</v>
      </c>
      <c r="E540" s="2" t="s">
        <v>14</v>
      </c>
      <c r="F540" s="2" t="s">
        <v>2364</v>
      </c>
      <c r="G540" s="10">
        <f t="shared" si="98"/>
        <v>2.2659438094426456E-5</v>
      </c>
      <c r="H540" s="7">
        <v>5</v>
      </c>
      <c r="I540" s="7">
        <v>2</v>
      </c>
      <c r="J540" s="7">
        <v>3</v>
      </c>
      <c r="K540" s="7">
        <f t="shared" si="101"/>
        <v>1.2000000000000002</v>
      </c>
      <c r="L540" s="12">
        <f t="shared" si="99"/>
        <v>1.7999999999999998</v>
      </c>
      <c r="M540" s="8">
        <v>0.6</v>
      </c>
      <c r="N540" s="8">
        <f t="shared" si="100"/>
        <v>0.89999999999999991</v>
      </c>
      <c r="O540" s="7">
        <f t="shared" si="94"/>
        <v>1.7999999999999998</v>
      </c>
      <c r="P540" s="8">
        <v>0.6</v>
      </c>
      <c r="Q540" s="8">
        <f t="shared" si="95"/>
        <v>0.66666666666666663</v>
      </c>
      <c r="R540" s="8">
        <f t="shared" si="96"/>
        <v>0.4</v>
      </c>
      <c r="S540" s="9">
        <f t="shared" si="97"/>
        <v>4.7812216753704445E-5</v>
      </c>
      <c r="T540" s="2" t="s">
        <v>6152</v>
      </c>
      <c r="U540" s="2" t="s">
        <v>15</v>
      </c>
      <c r="V540" s="2" t="s">
        <v>6101</v>
      </c>
      <c r="W540" s="2" t="s">
        <v>16</v>
      </c>
      <c r="X540" s="2">
        <v>64</v>
      </c>
      <c r="Y540" s="2">
        <v>79</v>
      </c>
      <c r="Z540" s="2">
        <f t="shared" si="103"/>
        <v>15</v>
      </c>
    </row>
    <row r="541" spans="1:26" x14ac:dyDescent="0.25">
      <c r="A541" s="2" t="s">
        <v>2365</v>
      </c>
      <c r="B541" s="2">
        <v>202280540</v>
      </c>
      <c r="C541" s="3">
        <v>44812</v>
      </c>
      <c r="D541" s="2" t="s">
        <v>404</v>
      </c>
      <c r="E541" s="2" t="s">
        <v>14</v>
      </c>
      <c r="F541" s="2" t="s">
        <v>2366</v>
      </c>
      <c r="G541" s="10">
        <f t="shared" si="98"/>
        <v>9.0637752377705825E-6</v>
      </c>
      <c r="H541" s="7">
        <v>2</v>
      </c>
      <c r="I541" s="7">
        <v>0</v>
      </c>
      <c r="J541" s="7">
        <v>2</v>
      </c>
      <c r="K541" s="7">
        <f t="shared" si="101"/>
        <v>0.8</v>
      </c>
      <c r="L541" s="12">
        <f t="shared" si="99"/>
        <v>1.2</v>
      </c>
      <c r="M541" s="8">
        <v>1</v>
      </c>
      <c r="N541" s="8" t="e">
        <f t="shared" si="100"/>
        <v>#DIV/0!</v>
      </c>
      <c r="O541" s="7">
        <f t="shared" si="94"/>
        <v>1.2</v>
      </c>
      <c r="P541" s="8">
        <v>1</v>
      </c>
      <c r="Q541" s="8">
        <f t="shared" si="95"/>
        <v>0</v>
      </c>
      <c r="R541" s="8">
        <f t="shared" si="96"/>
        <v>0</v>
      </c>
      <c r="S541" s="9">
        <f t="shared" si="97"/>
        <v>3.1874811169136296E-5</v>
      </c>
      <c r="T541" s="2" t="s">
        <v>6152</v>
      </c>
      <c r="U541" s="2" t="s">
        <v>15</v>
      </c>
      <c r="V541" s="2" t="s">
        <v>6101</v>
      </c>
      <c r="W541" s="2" t="s">
        <v>16</v>
      </c>
      <c r="X541" s="2">
        <v>64</v>
      </c>
      <c r="Y541" s="2">
        <v>79</v>
      </c>
      <c r="Z541" s="2">
        <f t="shared" si="103"/>
        <v>15</v>
      </c>
    </row>
    <row r="542" spans="1:26" x14ac:dyDescent="0.25">
      <c r="A542" s="2" t="s">
        <v>2367</v>
      </c>
      <c r="B542" s="2">
        <v>202280541</v>
      </c>
      <c r="C542" s="3">
        <v>44812</v>
      </c>
      <c r="D542" s="2" t="s">
        <v>405</v>
      </c>
      <c r="E542" s="2" t="s">
        <v>29</v>
      </c>
      <c r="F542" s="2" t="s">
        <v>2368</v>
      </c>
      <c r="G542" s="10">
        <f t="shared" si="98"/>
        <v>4.5318876188852914E-4</v>
      </c>
      <c r="H542" s="7">
        <v>100</v>
      </c>
      <c r="I542" s="7">
        <v>57</v>
      </c>
      <c r="J542" s="7">
        <v>43</v>
      </c>
      <c r="K542" s="7">
        <f t="shared" si="101"/>
        <v>17.2</v>
      </c>
      <c r="L542" s="12">
        <f t="shared" si="99"/>
        <v>25.8</v>
      </c>
      <c r="M542" s="8">
        <v>0.43</v>
      </c>
      <c r="N542" s="8">
        <f t="shared" si="100"/>
        <v>0.45263157894736844</v>
      </c>
      <c r="O542" s="7">
        <f t="shared" si="94"/>
        <v>25.8</v>
      </c>
      <c r="P542" s="8">
        <v>0.43</v>
      </c>
      <c r="Q542" s="8">
        <f t="shared" si="95"/>
        <v>1.3255813953488371</v>
      </c>
      <c r="R542" s="8">
        <f t="shared" si="96"/>
        <v>0.56999999999999995</v>
      </c>
      <c r="S542" s="9">
        <f t="shared" si="97"/>
        <v>6.8530844013643037E-4</v>
      </c>
      <c r="T542" s="2" t="s">
        <v>406</v>
      </c>
      <c r="U542" s="2" t="s">
        <v>31</v>
      </c>
      <c r="V542" s="2" t="s">
        <v>6101</v>
      </c>
      <c r="W542" s="2" t="s">
        <v>16</v>
      </c>
      <c r="X542" s="2">
        <v>64</v>
      </c>
      <c r="Y542" s="2">
        <v>79</v>
      </c>
      <c r="Z542" s="2">
        <f t="shared" si="103"/>
        <v>15</v>
      </c>
    </row>
    <row r="543" spans="1:26" x14ac:dyDescent="0.25">
      <c r="A543" s="2" t="s">
        <v>2369</v>
      </c>
      <c r="B543" s="2">
        <v>202280542</v>
      </c>
      <c r="C543" s="3">
        <v>44812</v>
      </c>
      <c r="D543" s="2" t="s">
        <v>407</v>
      </c>
      <c r="E543" s="2" t="s">
        <v>29</v>
      </c>
      <c r="F543" s="2" t="s">
        <v>2370</v>
      </c>
      <c r="G543" s="10">
        <f t="shared" si="98"/>
        <v>4.5318876188852914E-4</v>
      </c>
      <c r="H543" s="7">
        <v>100</v>
      </c>
      <c r="I543" s="7">
        <v>36</v>
      </c>
      <c r="J543" s="7">
        <v>64</v>
      </c>
      <c r="K543" s="7">
        <f t="shared" si="101"/>
        <v>25.6</v>
      </c>
      <c r="L543" s="12">
        <f t="shared" si="99"/>
        <v>38.4</v>
      </c>
      <c r="M543" s="8">
        <v>0.64</v>
      </c>
      <c r="N543" s="8">
        <f t="shared" si="100"/>
        <v>1.0666666666666667</v>
      </c>
      <c r="O543" s="7">
        <f t="shared" si="94"/>
        <v>38.4</v>
      </c>
      <c r="P543" s="8">
        <v>0.64</v>
      </c>
      <c r="Q543" s="8">
        <f t="shared" si="95"/>
        <v>0.5625</v>
      </c>
      <c r="R543" s="8">
        <f t="shared" si="96"/>
        <v>0.36</v>
      </c>
      <c r="S543" s="9">
        <f t="shared" si="97"/>
        <v>1.0199939574123615E-3</v>
      </c>
      <c r="T543" s="2" t="s">
        <v>33</v>
      </c>
      <c r="U543" s="2" t="s">
        <v>31</v>
      </c>
      <c r="V543" s="2" t="s">
        <v>6101</v>
      </c>
      <c r="W543" s="2" t="s">
        <v>16</v>
      </c>
      <c r="X543" s="2">
        <v>64</v>
      </c>
      <c r="Y543" s="2">
        <v>79</v>
      </c>
      <c r="Z543" s="2">
        <f t="shared" si="103"/>
        <v>15</v>
      </c>
    </row>
    <row r="544" spans="1:26" x14ac:dyDescent="0.25">
      <c r="A544" s="2" t="s">
        <v>2371</v>
      </c>
      <c r="B544" s="2">
        <v>202280543</v>
      </c>
      <c r="C544" s="3">
        <v>44812</v>
      </c>
      <c r="D544" s="2" t="s">
        <v>407</v>
      </c>
      <c r="E544" s="2" t="s">
        <v>29</v>
      </c>
      <c r="F544" s="2" t="s">
        <v>2372</v>
      </c>
      <c r="G544" s="10">
        <f t="shared" si="98"/>
        <v>4.5318876188852914E-4</v>
      </c>
      <c r="H544" s="7">
        <v>100</v>
      </c>
      <c r="I544" s="7">
        <v>36</v>
      </c>
      <c r="J544" s="7">
        <v>64</v>
      </c>
      <c r="K544" s="7">
        <f t="shared" si="101"/>
        <v>25.6</v>
      </c>
      <c r="L544" s="12">
        <f t="shared" si="99"/>
        <v>38.4</v>
      </c>
      <c r="M544" s="8">
        <v>0.64</v>
      </c>
      <c r="N544" s="8">
        <f t="shared" si="100"/>
        <v>1.0666666666666667</v>
      </c>
      <c r="O544" s="7">
        <f t="shared" si="94"/>
        <v>38.4</v>
      </c>
      <c r="P544" s="8">
        <v>0.64</v>
      </c>
      <c r="Q544" s="8">
        <f t="shared" si="95"/>
        <v>0.5625</v>
      </c>
      <c r="R544" s="8">
        <f t="shared" si="96"/>
        <v>0.36</v>
      </c>
      <c r="S544" s="9">
        <f t="shared" si="97"/>
        <v>1.0199939574123615E-3</v>
      </c>
      <c r="T544" s="2" t="s">
        <v>33</v>
      </c>
      <c r="U544" s="2" t="s">
        <v>31</v>
      </c>
      <c r="V544" s="2" t="s">
        <v>6101</v>
      </c>
      <c r="W544" s="2" t="s">
        <v>16</v>
      </c>
      <c r="X544" s="2">
        <v>64</v>
      </c>
      <c r="Y544" s="2">
        <v>79</v>
      </c>
      <c r="Z544" s="2">
        <f t="shared" si="103"/>
        <v>15</v>
      </c>
    </row>
    <row r="545" spans="1:26" x14ac:dyDescent="0.25">
      <c r="A545" s="2" t="s">
        <v>2373</v>
      </c>
      <c r="B545" s="2">
        <v>202280544</v>
      </c>
      <c r="C545" s="3">
        <v>44812</v>
      </c>
      <c r="D545" s="2" t="s">
        <v>408</v>
      </c>
      <c r="E545" s="2" t="s">
        <v>29</v>
      </c>
      <c r="F545" s="2" t="s">
        <v>2374</v>
      </c>
      <c r="G545" s="10">
        <f t="shared" si="98"/>
        <v>4.3506121141298796E-4</v>
      </c>
      <c r="H545" s="7">
        <v>96</v>
      </c>
      <c r="I545" s="7">
        <v>85.5</v>
      </c>
      <c r="J545" s="7">
        <v>10.5</v>
      </c>
      <c r="K545" s="7">
        <f t="shared" si="101"/>
        <v>4.2</v>
      </c>
      <c r="L545" s="12">
        <f t="shared" si="99"/>
        <v>6.3</v>
      </c>
      <c r="M545" s="8">
        <v>0.109375</v>
      </c>
      <c r="N545" s="8">
        <f t="shared" si="100"/>
        <v>7.3684210526315783E-2</v>
      </c>
      <c r="O545" s="7">
        <f t="shared" si="94"/>
        <v>6.3</v>
      </c>
      <c r="P545" s="8">
        <v>0.109375</v>
      </c>
      <c r="Q545" s="8">
        <f t="shared" si="95"/>
        <v>8.1428571428571423</v>
      </c>
      <c r="R545" s="8">
        <f t="shared" si="96"/>
        <v>0.890625</v>
      </c>
      <c r="S545" s="9">
        <f t="shared" si="97"/>
        <v>1.6734275863796556E-4</v>
      </c>
      <c r="T545" s="2" t="s">
        <v>56</v>
      </c>
      <c r="U545" s="2" t="s">
        <v>31</v>
      </c>
      <c r="V545" s="2" t="s">
        <v>6101</v>
      </c>
      <c r="W545" s="2" t="s">
        <v>16</v>
      </c>
      <c r="X545" s="2">
        <v>64</v>
      </c>
      <c r="Y545" s="2">
        <v>79</v>
      </c>
      <c r="Z545" s="2">
        <f t="shared" si="103"/>
        <v>15</v>
      </c>
    </row>
    <row r="546" spans="1:26" x14ac:dyDescent="0.25">
      <c r="A546" s="2" t="s">
        <v>2375</v>
      </c>
      <c r="B546" s="2">
        <v>202280545</v>
      </c>
      <c r="C546" s="3">
        <v>44812</v>
      </c>
      <c r="D546" s="2" t="s">
        <v>409</v>
      </c>
      <c r="E546" s="2" t="s">
        <v>29</v>
      </c>
      <c r="F546" s="2" t="s">
        <v>2376</v>
      </c>
      <c r="G546" s="10">
        <f t="shared" si="98"/>
        <v>2.5378570665757634E-4</v>
      </c>
      <c r="H546" s="7">
        <v>56</v>
      </c>
      <c r="I546" s="7">
        <v>51</v>
      </c>
      <c r="J546" s="7">
        <v>5</v>
      </c>
      <c r="K546" s="7">
        <f t="shared" si="101"/>
        <v>2</v>
      </c>
      <c r="L546" s="12">
        <f t="shared" si="99"/>
        <v>3</v>
      </c>
      <c r="M546" s="8">
        <v>8.9285714285714288E-2</v>
      </c>
      <c r="N546" s="8">
        <f t="shared" si="100"/>
        <v>5.8823529411764705E-2</v>
      </c>
      <c r="O546" s="7">
        <f t="shared" si="94"/>
        <v>3</v>
      </c>
      <c r="P546" s="8">
        <v>8.9285714285714288E-2</v>
      </c>
      <c r="Q546" s="8">
        <f t="shared" si="95"/>
        <v>10.199999999999999</v>
      </c>
      <c r="R546" s="8">
        <f t="shared" si="96"/>
        <v>0.9107142857142857</v>
      </c>
      <c r="S546" s="9">
        <f t="shared" si="97"/>
        <v>7.9687027922840741E-5</v>
      </c>
      <c r="T546" s="2" t="s">
        <v>30</v>
      </c>
      <c r="U546" s="2" t="s">
        <v>31</v>
      </c>
      <c r="V546" s="2" t="s">
        <v>6101</v>
      </c>
      <c r="W546" s="2" t="s">
        <v>16</v>
      </c>
      <c r="X546" s="2">
        <v>64</v>
      </c>
      <c r="Y546" s="2">
        <v>79</v>
      </c>
      <c r="Z546" s="2">
        <f t="shared" si="103"/>
        <v>15</v>
      </c>
    </row>
    <row r="547" spans="1:26" x14ac:dyDescent="0.25">
      <c r="A547" s="2" t="s">
        <v>2377</v>
      </c>
      <c r="B547" s="2">
        <v>202280546</v>
      </c>
      <c r="C547" s="3">
        <v>44812</v>
      </c>
      <c r="D547" s="2" t="s">
        <v>410</v>
      </c>
      <c r="E547" s="2" t="s">
        <v>29</v>
      </c>
      <c r="F547" s="2" t="s">
        <v>2378</v>
      </c>
      <c r="G547" s="10">
        <f t="shared" si="98"/>
        <v>2.3565815618203516E-4</v>
      </c>
      <c r="H547" s="7">
        <v>52</v>
      </c>
      <c r="I547" s="7">
        <v>45.75</v>
      </c>
      <c r="J547" s="7">
        <v>6.25</v>
      </c>
      <c r="K547" s="7">
        <f t="shared" si="101"/>
        <v>2.5</v>
      </c>
      <c r="L547" s="12">
        <f t="shared" si="99"/>
        <v>3.75</v>
      </c>
      <c r="M547" s="8">
        <v>0.1201923076923077</v>
      </c>
      <c r="N547" s="8">
        <f t="shared" si="100"/>
        <v>8.1967213114754092E-2</v>
      </c>
      <c r="O547" s="7">
        <f t="shared" si="94"/>
        <v>3.75</v>
      </c>
      <c r="P547" s="8">
        <v>0.1201923076923077</v>
      </c>
      <c r="Q547" s="8">
        <f t="shared" si="95"/>
        <v>7.32</v>
      </c>
      <c r="R547" s="8">
        <f t="shared" si="96"/>
        <v>0.87980769230769229</v>
      </c>
      <c r="S547" s="9">
        <f t="shared" si="97"/>
        <v>9.9608784903550926E-5</v>
      </c>
      <c r="T547" s="2" t="s">
        <v>56</v>
      </c>
      <c r="U547" s="2" t="s">
        <v>31</v>
      </c>
      <c r="V547" s="2" t="s">
        <v>6101</v>
      </c>
      <c r="W547" s="2" t="s">
        <v>16</v>
      </c>
      <c r="X547" s="2">
        <v>64</v>
      </c>
      <c r="Y547" s="2">
        <v>79</v>
      </c>
      <c r="Z547" s="2">
        <f t="shared" si="103"/>
        <v>15</v>
      </c>
    </row>
    <row r="548" spans="1:26" x14ac:dyDescent="0.25">
      <c r="A548" s="2" t="s">
        <v>2379</v>
      </c>
      <c r="B548" s="2">
        <v>202280547</v>
      </c>
      <c r="C548" s="3">
        <v>44812</v>
      </c>
      <c r="D548" s="2" t="s">
        <v>411</v>
      </c>
      <c r="E548" s="2" t="s">
        <v>29</v>
      </c>
      <c r="F548" s="2" t="s">
        <v>2380</v>
      </c>
      <c r="G548" s="10">
        <f t="shared" si="98"/>
        <v>3.9880611046190566E-4</v>
      </c>
      <c r="H548" s="7">
        <v>88</v>
      </c>
      <c r="I548" s="7">
        <v>74.52</v>
      </c>
      <c r="J548" s="7">
        <v>13.480000000000004</v>
      </c>
      <c r="K548" s="7">
        <f t="shared" si="101"/>
        <v>5.3920000000000021</v>
      </c>
      <c r="L548" s="12">
        <f t="shared" si="99"/>
        <v>8.088000000000001</v>
      </c>
      <c r="M548" s="8">
        <v>0.15318181818181822</v>
      </c>
      <c r="N548" s="8">
        <f t="shared" si="100"/>
        <v>0.10853462157809986</v>
      </c>
      <c r="O548" s="7">
        <f t="shared" si="94"/>
        <v>8.088000000000001</v>
      </c>
      <c r="P548" s="8">
        <v>0.15318181818181822</v>
      </c>
      <c r="Q548" s="8">
        <f t="shared" si="95"/>
        <v>5.5281899109792265</v>
      </c>
      <c r="R548" s="8">
        <f t="shared" si="96"/>
        <v>0.8468181818181818</v>
      </c>
      <c r="S548" s="9">
        <f t="shared" si="97"/>
        <v>2.1483622727997871E-4</v>
      </c>
      <c r="T548" s="2" t="s">
        <v>33</v>
      </c>
      <c r="U548" s="2" t="s">
        <v>31</v>
      </c>
      <c r="V548" s="2" t="s">
        <v>6101</v>
      </c>
      <c r="W548" s="2" t="s">
        <v>16</v>
      </c>
      <c r="X548" s="2">
        <v>64</v>
      </c>
      <c r="Y548" s="2">
        <v>79</v>
      </c>
      <c r="Z548" s="2">
        <f t="shared" si="103"/>
        <v>15</v>
      </c>
    </row>
    <row r="549" spans="1:26" x14ac:dyDescent="0.25">
      <c r="A549" s="2" t="s">
        <v>2381</v>
      </c>
      <c r="B549" s="2">
        <v>202280548</v>
      </c>
      <c r="C549" s="3">
        <v>44812</v>
      </c>
      <c r="D549" s="2" t="s">
        <v>412</v>
      </c>
      <c r="E549" s="2" t="s">
        <v>29</v>
      </c>
      <c r="F549" s="2" t="s">
        <v>2382</v>
      </c>
      <c r="G549" s="10">
        <f t="shared" si="98"/>
        <v>1.2689285332878817E-4</v>
      </c>
      <c r="H549" s="7">
        <v>28</v>
      </c>
      <c r="I549" s="7">
        <v>25</v>
      </c>
      <c r="J549" s="7">
        <v>3</v>
      </c>
      <c r="K549" s="7">
        <f t="shared" si="101"/>
        <v>1.2000000000000002</v>
      </c>
      <c r="L549" s="12">
        <f t="shared" si="99"/>
        <v>1.7999999999999998</v>
      </c>
      <c r="M549" s="8">
        <v>0.10714285714285714</v>
      </c>
      <c r="N549" s="8">
        <f t="shared" si="100"/>
        <v>7.1999999999999995E-2</v>
      </c>
      <c r="O549" s="7">
        <f t="shared" si="94"/>
        <v>1.7999999999999998</v>
      </c>
      <c r="P549" s="8">
        <v>0.10714285714285714</v>
      </c>
      <c r="Q549" s="8">
        <f t="shared" si="95"/>
        <v>8.3333333333333339</v>
      </c>
      <c r="R549" s="8">
        <f t="shared" si="96"/>
        <v>0.8928571428571429</v>
      </c>
      <c r="S549" s="9">
        <f t="shared" si="97"/>
        <v>4.7812216753704445E-5</v>
      </c>
      <c r="T549" s="2" t="s">
        <v>30</v>
      </c>
      <c r="U549" s="2" t="s">
        <v>31</v>
      </c>
      <c r="V549" s="2" t="s">
        <v>6101</v>
      </c>
      <c r="W549" s="2" t="s">
        <v>16</v>
      </c>
      <c r="X549" s="2">
        <v>64</v>
      </c>
      <c r="Y549" s="2">
        <v>79</v>
      </c>
      <c r="Z549" s="2">
        <f t="shared" si="103"/>
        <v>15</v>
      </c>
    </row>
    <row r="550" spans="1:26" x14ac:dyDescent="0.25">
      <c r="A550" s="2" t="s">
        <v>2383</v>
      </c>
      <c r="B550" s="2">
        <v>202280549</v>
      </c>
      <c r="C550" s="3">
        <v>44812</v>
      </c>
      <c r="D550" s="2" t="s">
        <v>413</v>
      </c>
      <c r="E550" s="2" t="s">
        <v>43</v>
      </c>
      <c r="F550" s="2" t="s">
        <v>2384</v>
      </c>
      <c r="G550" s="10">
        <f t="shared" si="98"/>
        <v>8.112078837804672E-4</v>
      </c>
      <c r="H550" s="7">
        <v>179</v>
      </c>
      <c r="I550" s="7">
        <v>65</v>
      </c>
      <c r="J550" s="7">
        <v>114</v>
      </c>
      <c r="K550" s="7">
        <f t="shared" si="101"/>
        <v>45.6</v>
      </c>
      <c r="L550" s="12">
        <f t="shared" si="99"/>
        <v>68.400000000000006</v>
      </c>
      <c r="M550" s="8">
        <v>0.63687150837988826</v>
      </c>
      <c r="N550" s="8">
        <f t="shared" si="100"/>
        <v>1.0523076923076924</v>
      </c>
      <c r="O550" s="7">
        <f t="shared" si="94"/>
        <v>68.400000000000006</v>
      </c>
      <c r="P550" s="8">
        <v>0.63687150837988826</v>
      </c>
      <c r="Q550" s="8">
        <f t="shared" si="95"/>
        <v>0.57017543859649122</v>
      </c>
      <c r="R550" s="8">
        <f t="shared" si="96"/>
        <v>0.36312849162011174</v>
      </c>
      <c r="S550" s="9">
        <f t="shared" si="97"/>
        <v>1.8168642366407689E-3</v>
      </c>
      <c r="T550" s="2" t="s">
        <v>414</v>
      </c>
      <c r="U550" s="2" t="s">
        <v>44</v>
      </c>
      <c r="V550" s="2" t="s">
        <v>6101</v>
      </c>
      <c r="W550" s="2" t="s">
        <v>16</v>
      </c>
      <c r="X550" s="2">
        <v>64</v>
      </c>
      <c r="Y550" s="2">
        <v>79</v>
      </c>
      <c r="Z550" s="2">
        <f t="shared" si="103"/>
        <v>15</v>
      </c>
    </row>
    <row r="551" spans="1:26" x14ac:dyDescent="0.25">
      <c r="A551" s="2" t="s">
        <v>2385</v>
      </c>
      <c r="B551" s="2">
        <v>202280550</v>
      </c>
      <c r="C551" s="3">
        <v>44813</v>
      </c>
      <c r="D551" s="2" t="s">
        <v>415</v>
      </c>
      <c r="E551" s="2" t="s">
        <v>29</v>
      </c>
      <c r="F551" s="2" t="s">
        <v>2386</v>
      </c>
      <c r="G551" s="10">
        <f t="shared" si="98"/>
        <v>1.586160666609852E-4</v>
      </c>
      <c r="H551" s="7">
        <v>35</v>
      </c>
      <c r="I551" s="7">
        <v>34</v>
      </c>
      <c r="J551" s="7">
        <v>1</v>
      </c>
      <c r="K551" s="7">
        <f t="shared" si="101"/>
        <v>0.4</v>
      </c>
      <c r="L551" s="12">
        <f t="shared" si="99"/>
        <v>0.6</v>
      </c>
      <c r="M551" s="8">
        <v>2.8571428571428571E-2</v>
      </c>
      <c r="N551" s="8">
        <f t="shared" si="100"/>
        <v>1.7647058823529412E-2</v>
      </c>
      <c r="O551" s="7">
        <f t="shared" si="94"/>
        <v>0.6</v>
      </c>
      <c r="P551" s="8">
        <v>2.8571428571428571E-2</v>
      </c>
      <c r="Q551" s="8">
        <f t="shared" si="95"/>
        <v>34</v>
      </c>
      <c r="R551" s="8">
        <f t="shared" si="96"/>
        <v>0.97142857142857142</v>
      </c>
      <c r="S551" s="9">
        <f t="shared" si="97"/>
        <v>1.5937405584568148E-5</v>
      </c>
      <c r="T551" s="2" t="s">
        <v>33</v>
      </c>
      <c r="U551" s="2" t="s">
        <v>31</v>
      </c>
      <c r="V551" s="2" t="s">
        <v>6101</v>
      </c>
      <c r="W551" s="2" t="s">
        <v>16</v>
      </c>
      <c r="X551" s="2">
        <v>63</v>
      </c>
      <c r="Y551" s="2">
        <v>81</v>
      </c>
      <c r="Z551" s="2">
        <f t="shared" si="103"/>
        <v>18</v>
      </c>
    </row>
    <row r="552" spans="1:26" x14ac:dyDescent="0.25">
      <c r="A552" s="2" t="s">
        <v>2387</v>
      </c>
      <c r="B552" s="2">
        <v>202280551</v>
      </c>
      <c r="C552" s="3">
        <v>44813</v>
      </c>
      <c r="D552" s="2" t="s">
        <v>416</v>
      </c>
      <c r="E552" s="2" t="s">
        <v>47</v>
      </c>
      <c r="F552" s="2" t="s">
        <v>2388</v>
      </c>
      <c r="G552" s="10">
        <f t="shared" si="98"/>
        <v>1.7674361713652636E-3</v>
      </c>
      <c r="H552" s="7">
        <v>390</v>
      </c>
      <c r="I552" s="7">
        <v>240</v>
      </c>
      <c r="J552" s="7">
        <v>150</v>
      </c>
      <c r="K552" s="7">
        <f t="shared" si="101"/>
        <v>60</v>
      </c>
      <c r="L552" s="12">
        <f t="shared" si="99"/>
        <v>90</v>
      </c>
      <c r="M552" s="8">
        <v>0.38461538461538464</v>
      </c>
      <c r="N552" s="8">
        <f t="shared" si="100"/>
        <v>0.375</v>
      </c>
      <c r="O552" s="7">
        <f t="shared" si="94"/>
        <v>90</v>
      </c>
      <c r="P552" s="8">
        <v>0.38461538461538464</v>
      </c>
      <c r="Q552" s="8">
        <f t="shared" si="95"/>
        <v>1.6</v>
      </c>
      <c r="R552" s="8">
        <f t="shared" si="96"/>
        <v>0.61538461538461542</v>
      </c>
      <c r="S552" s="9">
        <f t="shared" si="97"/>
        <v>2.390610837685222E-3</v>
      </c>
      <c r="T552" s="2" t="s">
        <v>19</v>
      </c>
      <c r="U552" s="2" t="s">
        <v>6087</v>
      </c>
      <c r="V552" s="2" t="s">
        <v>6101</v>
      </c>
      <c r="W552" s="2" t="s">
        <v>16</v>
      </c>
      <c r="X552" s="2">
        <v>63</v>
      </c>
      <c r="Y552" s="2">
        <v>81</v>
      </c>
      <c r="Z552" s="2">
        <f t="shared" ref="Z552:Z569" si="104">Y552-X552</f>
        <v>18</v>
      </c>
    </row>
    <row r="553" spans="1:26" x14ac:dyDescent="0.25">
      <c r="A553" s="2" t="s">
        <v>2389</v>
      </c>
      <c r="B553" s="2">
        <v>202280552</v>
      </c>
      <c r="C553" s="3">
        <v>44813</v>
      </c>
      <c r="D553" s="2" t="s">
        <v>417</v>
      </c>
      <c r="E553" s="2" t="s">
        <v>43</v>
      </c>
      <c r="F553" s="2" t="s">
        <v>2390</v>
      </c>
      <c r="G553" s="10">
        <f t="shared" si="98"/>
        <v>5.8914539045508791E-3</v>
      </c>
      <c r="H553" s="7">
        <v>1300</v>
      </c>
      <c r="I553" s="7">
        <v>1199</v>
      </c>
      <c r="J553" s="7">
        <v>101</v>
      </c>
      <c r="K553" s="7">
        <f t="shared" si="101"/>
        <v>40.400000000000006</v>
      </c>
      <c r="L553" s="12">
        <f t="shared" si="99"/>
        <v>60.599999999999994</v>
      </c>
      <c r="M553" s="8">
        <v>7.7692307692307686E-2</v>
      </c>
      <c r="N553" s="8">
        <f t="shared" si="100"/>
        <v>5.0542118432026682E-2</v>
      </c>
      <c r="O553" s="7">
        <f t="shared" si="94"/>
        <v>60.599999999999994</v>
      </c>
      <c r="P553" s="8">
        <v>7.7692307692307686E-2</v>
      </c>
      <c r="Q553" s="8">
        <f t="shared" si="95"/>
        <v>11.871287128712872</v>
      </c>
      <c r="R553" s="8">
        <f t="shared" si="96"/>
        <v>0.92230769230769227</v>
      </c>
      <c r="S553" s="9">
        <f t="shared" si="97"/>
        <v>1.6096779640413829E-3</v>
      </c>
      <c r="T553" s="2" t="s">
        <v>19</v>
      </c>
      <c r="U553" s="2" t="s">
        <v>44</v>
      </c>
      <c r="V553" s="2" t="s">
        <v>6101</v>
      </c>
      <c r="W553" s="2" t="s">
        <v>16</v>
      </c>
      <c r="X553" s="2">
        <v>63</v>
      </c>
      <c r="Y553" s="2">
        <v>81</v>
      </c>
      <c r="Z553" s="2">
        <f t="shared" si="104"/>
        <v>18</v>
      </c>
    </row>
    <row r="554" spans="1:26" x14ac:dyDescent="0.25">
      <c r="A554" s="2" t="s">
        <v>2391</v>
      </c>
      <c r="B554" s="2">
        <v>202280553</v>
      </c>
      <c r="C554" s="3">
        <v>44813</v>
      </c>
      <c r="D554" s="2" t="s">
        <v>418</v>
      </c>
      <c r="E554" s="2" t="s">
        <v>14</v>
      </c>
      <c r="F554" s="2" t="s">
        <v>2392</v>
      </c>
      <c r="G554" s="10">
        <f t="shared" si="98"/>
        <v>1.3595662856655876E-4</v>
      </c>
      <c r="H554" s="7">
        <v>30</v>
      </c>
      <c r="I554" s="7">
        <v>10</v>
      </c>
      <c r="J554" s="7">
        <v>20</v>
      </c>
      <c r="K554" s="7">
        <f t="shared" si="101"/>
        <v>8</v>
      </c>
      <c r="L554" s="12">
        <f t="shared" si="99"/>
        <v>12</v>
      </c>
      <c r="M554" s="8">
        <v>0.66666666666666663</v>
      </c>
      <c r="N554" s="8">
        <f t="shared" si="100"/>
        <v>1.2</v>
      </c>
      <c r="O554" s="7">
        <f t="shared" si="94"/>
        <v>12</v>
      </c>
      <c r="P554" s="8">
        <v>0.66666666666666663</v>
      </c>
      <c r="Q554" s="8">
        <f t="shared" si="95"/>
        <v>0.5</v>
      </c>
      <c r="R554" s="8">
        <f t="shared" si="96"/>
        <v>0.33333333333333331</v>
      </c>
      <c r="S554" s="9">
        <f t="shared" si="97"/>
        <v>3.1874811169136296E-4</v>
      </c>
      <c r="T554" s="2" t="s">
        <v>6152</v>
      </c>
      <c r="U554" s="2" t="s">
        <v>15</v>
      </c>
      <c r="V554" s="2" t="s">
        <v>6101</v>
      </c>
      <c r="W554" s="2" t="s">
        <v>16</v>
      </c>
      <c r="X554" s="2">
        <v>63</v>
      </c>
      <c r="Y554" s="2">
        <v>81</v>
      </c>
      <c r="Z554" s="2">
        <f t="shared" si="104"/>
        <v>18</v>
      </c>
    </row>
    <row r="555" spans="1:26" x14ac:dyDescent="0.25">
      <c r="A555" s="2" t="s">
        <v>2393</v>
      </c>
      <c r="B555" s="2">
        <v>202280554</v>
      </c>
      <c r="C555" s="3">
        <v>44813</v>
      </c>
      <c r="D555" s="2" t="s">
        <v>336</v>
      </c>
      <c r="E555" s="2" t="s">
        <v>14</v>
      </c>
      <c r="F555" s="2" t="s">
        <v>2394</v>
      </c>
      <c r="G555" s="10">
        <f t="shared" si="98"/>
        <v>4.5318876188852913E-5</v>
      </c>
      <c r="H555" s="7">
        <v>10</v>
      </c>
      <c r="I555" s="7">
        <v>4</v>
      </c>
      <c r="J555" s="7">
        <v>6</v>
      </c>
      <c r="K555" s="7">
        <f t="shared" si="101"/>
        <v>2.4000000000000004</v>
      </c>
      <c r="L555" s="12">
        <f t="shared" si="99"/>
        <v>3.5999999999999996</v>
      </c>
      <c r="M555" s="8">
        <v>0.6</v>
      </c>
      <c r="N555" s="8">
        <f t="shared" si="100"/>
        <v>0.89999999999999991</v>
      </c>
      <c r="O555" s="7">
        <f t="shared" si="94"/>
        <v>3.5999999999999996</v>
      </c>
      <c r="P555" s="8">
        <v>0.6</v>
      </c>
      <c r="Q555" s="8">
        <f t="shared" si="95"/>
        <v>0.66666666666666663</v>
      </c>
      <c r="R555" s="8">
        <f t="shared" si="96"/>
        <v>0.4</v>
      </c>
      <c r="S555" s="9">
        <f t="shared" si="97"/>
        <v>9.5624433507408889E-5</v>
      </c>
      <c r="T555" s="2" t="s">
        <v>6151</v>
      </c>
      <c r="U555" s="2" t="s">
        <v>15</v>
      </c>
      <c r="V555" s="2" t="s">
        <v>6101</v>
      </c>
      <c r="W555" s="2" t="s">
        <v>16</v>
      </c>
      <c r="X555" s="2">
        <v>63</v>
      </c>
      <c r="Y555" s="2">
        <v>81</v>
      </c>
      <c r="Z555" s="2">
        <f t="shared" si="104"/>
        <v>18</v>
      </c>
    </row>
    <row r="556" spans="1:26" x14ac:dyDescent="0.25">
      <c r="A556" s="2" t="s">
        <v>2395</v>
      </c>
      <c r="B556" s="2">
        <v>202280555</v>
      </c>
      <c r="C556" s="3">
        <v>44813</v>
      </c>
      <c r="D556" s="2" t="s">
        <v>419</v>
      </c>
      <c r="E556" s="2" t="s">
        <v>21</v>
      </c>
      <c r="F556" s="2" t="s">
        <v>2396</v>
      </c>
      <c r="G556" s="10">
        <f t="shared" si="98"/>
        <v>6.7978314283279379E-5</v>
      </c>
      <c r="H556" s="7">
        <v>15</v>
      </c>
      <c r="I556" s="7">
        <v>0</v>
      </c>
      <c r="J556" s="7">
        <v>15</v>
      </c>
      <c r="K556" s="7">
        <f t="shared" si="101"/>
        <v>6</v>
      </c>
      <c r="L556" s="12">
        <f t="shared" si="99"/>
        <v>9</v>
      </c>
      <c r="M556" s="8">
        <v>1</v>
      </c>
      <c r="N556" s="8" t="e">
        <f t="shared" si="100"/>
        <v>#DIV/0!</v>
      </c>
      <c r="O556" s="7">
        <f t="shared" si="94"/>
        <v>9</v>
      </c>
      <c r="P556" s="8">
        <v>1</v>
      </c>
      <c r="Q556" s="8">
        <f t="shared" si="95"/>
        <v>0</v>
      </c>
      <c r="R556" s="8">
        <f t="shared" si="96"/>
        <v>0</v>
      </c>
      <c r="S556" s="9">
        <f t="shared" si="97"/>
        <v>2.3906108376852222E-4</v>
      </c>
      <c r="T556" s="2" t="s">
        <v>6150</v>
      </c>
      <c r="U556" s="2" t="s">
        <v>22</v>
      </c>
      <c r="V556" s="2" t="s">
        <v>6101</v>
      </c>
      <c r="W556" s="2" t="s">
        <v>16</v>
      </c>
      <c r="X556" s="2">
        <v>63</v>
      </c>
      <c r="Y556" s="2">
        <v>81</v>
      </c>
      <c r="Z556" s="2">
        <f t="shared" si="104"/>
        <v>18</v>
      </c>
    </row>
    <row r="557" spans="1:26" x14ac:dyDescent="0.25">
      <c r="A557" s="2" t="s">
        <v>2397</v>
      </c>
      <c r="B557" s="2">
        <v>202280556</v>
      </c>
      <c r="C557" s="3">
        <v>44813</v>
      </c>
      <c r="D557" s="2" t="s">
        <v>420</v>
      </c>
      <c r="E557" s="2" t="s">
        <v>24</v>
      </c>
      <c r="F557" s="2" t="s">
        <v>2398</v>
      </c>
      <c r="G557" s="10">
        <f t="shared" si="98"/>
        <v>1.8127550475541165E-4</v>
      </c>
      <c r="H557" s="7">
        <v>40</v>
      </c>
      <c r="I557" s="7">
        <v>15</v>
      </c>
      <c r="J557" s="7">
        <v>25</v>
      </c>
      <c r="K557" s="7">
        <f t="shared" si="101"/>
        <v>10</v>
      </c>
      <c r="L557" s="12">
        <f t="shared" si="99"/>
        <v>15</v>
      </c>
      <c r="M557" s="8">
        <v>0.625</v>
      </c>
      <c r="N557" s="8">
        <f t="shared" si="100"/>
        <v>1</v>
      </c>
      <c r="O557" s="7">
        <f t="shared" si="94"/>
        <v>15</v>
      </c>
      <c r="P557" s="8">
        <v>0.625</v>
      </c>
      <c r="Q557" s="8">
        <f t="shared" si="95"/>
        <v>0.6</v>
      </c>
      <c r="R557" s="8">
        <f t="shared" si="96"/>
        <v>0.375</v>
      </c>
      <c r="S557" s="9">
        <f t="shared" si="97"/>
        <v>3.9843513961420371E-4</v>
      </c>
      <c r="T557" s="2" t="s">
        <v>25</v>
      </c>
      <c r="U557" s="2" t="s">
        <v>26</v>
      </c>
      <c r="V557" s="2" t="s">
        <v>6101</v>
      </c>
      <c r="W557" s="2" t="s">
        <v>329</v>
      </c>
      <c r="X557" s="2">
        <v>63</v>
      </c>
      <c r="Y557" s="2">
        <v>81</v>
      </c>
      <c r="Z557" s="2">
        <f t="shared" si="104"/>
        <v>18</v>
      </c>
    </row>
    <row r="558" spans="1:26" x14ac:dyDescent="0.25">
      <c r="A558" s="2" t="s">
        <v>2399</v>
      </c>
      <c r="B558" s="2">
        <v>202280557</v>
      </c>
      <c r="C558" s="3">
        <v>44813</v>
      </c>
      <c r="D558" s="2" t="s">
        <v>421</v>
      </c>
      <c r="E558" s="2" t="s">
        <v>24</v>
      </c>
      <c r="F558" s="2" t="s">
        <v>2400</v>
      </c>
      <c r="G558" s="10">
        <f t="shared" si="98"/>
        <v>3.8521044760524977E-4</v>
      </c>
      <c r="H558" s="7">
        <v>85</v>
      </c>
      <c r="I558" s="7">
        <v>30</v>
      </c>
      <c r="J558" s="7">
        <v>55</v>
      </c>
      <c r="K558" s="7">
        <f t="shared" si="101"/>
        <v>22</v>
      </c>
      <c r="L558" s="12">
        <f t="shared" si="99"/>
        <v>33</v>
      </c>
      <c r="M558" s="8">
        <v>0.6470588235294118</v>
      </c>
      <c r="N558" s="8">
        <f t="shared" si="100"/>
        <v>1.1000000000000001</v>
      </c>
      <c r="O558" s="7">
        <f t="shared" si="94"/>
        <v>33</v>
      </c>
      <c r="P558" s="8">
        <v>0.6470588235294118</v>
      </c>
      <c r="Q558" s="8">
        <f t="shared" si="95"/>
        <v>0.54545454545454541</v>
      </c>
      <c r="R558" s="8">
        <f t="shared" si="96"/>
        <v>0.35294117647058826</v>
      </c>
      <c r="S558" s="9">
        <f t="shared" si="97"/>
        <v>8.7655730715124815E-4</v>
      </c>
      <c r="T558" s="2" t="s">
        <v>25</v>
      </c>
      <c r="U558" s="2" t="s">
        <v>26</v>
      </c>
      <c r="V558" s="2" t="s">
        <v>6101</v>
      </c>
      <c r="W558" s="2" t="s">
        <v>329</v>
      </c>
      <c r="X558" s="2">
        <v>63</v>
      </c>
      <c r="Y558" s="2">
        <v>81</v>
      </c>
      <c r="Z558" s="2">
        <f t="shared" si="104"/>
        <v>18</v>
      </c>
    </row>
    <row r="559" spans="1:26" x14ac:dyDescent="0.25">
      <c r="A559" s="2" t="s">
        <v>2401</v>
      </c>
      <c r="B559" s="2">
        <v>202280558</v>
      </c>
      <c r="C559" s="3">
        <v>44813</v>
      </c>
      <c r="D559" s="2" t="s">
        <v>422</v>
      </c>
      <c r="E559" s="2" t="s">
        <v>24</v>
      </c>
      <c r="F559" s="2" t="s">
        <v>2402</v>
      </c>
      <c r="G559" s="10">
        <f t="shared" si="98"/>
        <v>3.1723213332197041E-4</v>
      </c>
      <c r="H559" s="7">
        <v>70</v>
      </c>
      <c r="I559" s="7">
        <v>15</v>
      </c>
      <c r="J559" s="7">
        <v>55</v>
      </c>
      <c r="K559" s="7">
        <f t="shared" si="101"/>
        <v>22</v>
      </c>
      <c r="L559" s="12">
        <f t="shared" si="99"/>
        <v>33</v>
      </c>
      <c r="M559" s="8">
        <v>0.7857142857142857</v>
      </c>
      <c r="N559" s="8">
        <f t="shared" si="100"/>
        <v>2.2000000000000002</v>
      </c>
      <c r="O559" s="7">
        <f t="shared" si="94"/>
        <v>33</v>
      </c>
      <c r="P559" s="8">
        <v>0.7857142857142857</v>
      </c>
      <c r="Q559" s="8">
        <f t="shared" si="95"/>
        <v>0.27272727272727271</v>
      </c>
      <c r="R559" s="8">
        <f t="shared" si="96"/>
        <v>0.21428571428571427</v>
      </c>
      <c r="S559" s="9">
        <f t="shared" si="97"/>
        <v>8.7655730715124815E-4</v>
      </c>
      <c r="T559" s="2" t="s">
        <v>25</v>
      </c>
      <c r="U559" s="2" t="s">
        <v>26</v>
      </c>
      <c r="V559" s="2" t="s">
        <v>6101</v>
      </c>
      <c r="W559" s="2" t="s">
        <v>329</v>
      </c>
      <c r="X559" s="2">
        <v>63</v>
      </c>
      <c r="Y559" s="2">
        <v>81</v>
      </c>
      <c r="Z559" s="2">
        <f t="shared" si="104"/>
        <v>18</v>
      </c>
    </row>
    <row r="560" spans="1:26" x14ac:dyDescent="0.25">
      <c r="A560" s="2" t="s">
        <v>2403</v>
      </c>
      <c r="B560" s="2">
        <v>202280559</v>
      </c>
      <c r="C560" s="3">
        <v>44813</v>
      </c>
      <c r="D560" s="2" t="s">
        <v>423</v>
      </c>
      <c r="E560" s="2" t="s">
        <v>24</v>
      </c>
      <c r="F560" s="2" t="s">
        <v>2404</v>
      </c>
      <c r="G560" s="10">
        <f t="shared" si="98"/>
        <v>8.1573977139935249E-4</v>
      </c>
      <c r="H560" s="7">
        <v>180</v>
      </c>
      <c r="I560" s="7">
        <v>20</v>
      </c>
      <c r="J560" s="7">
        <v>160</v>
      </c>
      <c r="K560" s="7">
        <f t="shared" si="101"/>
        <v>64</v>
      </c>
      <c r="L560" s="12">
        <f t="shared" si="99"/>
        <v>96</v>
      </c>
      <c r="M560" s="8">
        <v>0.88888888888888884</v>
      </c>
      <c r="N560" s="8">
        <f t="shared" si="100"/>
        <v>4.8</v>
      </c>
      <c r="O560" s="7">
        <f t="shared" si="94"/>
        <v>96</v>
      </c>
      <c r="P560" s="8">
        <v>0.88888888888888884</v>
      </c>
      <c r="Q560" s="8">
        <f t="shared" si="95"/>
        <v>0.125</v>
      </c>
      <c r="R560" s="8">
        <f t="shared" si="96"/>
        <v>0.1111111111111111</v>
      </c>
      <c r="S560" s="9">
        <f t="shared" si="97"/>
        <v>2.5499848935309037E-3</v>
      </c>
      <c r="T560" s="2" t="s">
        <v>25</v>
      </c>
      <c r="U560" s="2" t="s">
        <v>26</v>
      </c>
      <c r="V560" s="2" t="s">
        <v>6101</v>
      </c>
      <c r="W560" s="2" t="s">
        <v>329</v>
      </c>
      <c r="X560" s="2">
        <v>63</v>
      </c>
      <c r="Y560" s="2">
        <v>81</v>
      </c>
      <c r="Z560" s="2">
        <f t="shared" si="104"/>
        <v>18</v>
      </c>
    </row>
    <row r="561" spans="1:26" x14ac:dyDescent="0.25">
      <c r="A561" s="2" t="s">
        <v>2405</v>
      </c>
      <c r="B561" s="2">
        <v>202280560</v>
      </c>
      <c r="C561" s="3">
        <v>44813</v>
      </c>
      <c r="D561" s="2" t="s">
        <v>409</v>
      </c>
      <c r="E561" s="2" t="s">
        <v>29</v>
      </c>
      <c r="F561" s="2" t="s">
        <v>2406</v>
      </c>
      <c r="G561" s="10">
        <f t="shared" si="98"/>
        <v>2.5378570665757634E-4</v>
      </c>
      <c r="H561" s="7">
        <v>56</v>
      </c>
      <c r="I561" s="7">
        <v>51</v>
      </c>
      <c r="J561" s="7">
        <v>5</v>
      </c>
      <c r="K561" s="7">
        <f t="shared" si="101"/>
        <v>2</v>
      </c>
      <c r="L561" s="12">
        <f t="shared" si="99"/>
        <v>3</v>
      </c>
      <c r="M561" s="8">
        <v>8.9285714285714288E-2</v>
      </c>
      <c r="N561" s="8">
        <f t="shared" si="100"/>
        <v>5.8823529411764705E-2</v>
      </c>
      <c r="O561" s="7">
        <f t="shared" si="94"/>
        <v>3</v>
      </c>
      <c r="P561" s="8">
        <v>8.9285714285714288E-2</v>
      </c>
      <c r="Q561" s="8">
        <f t="shared" si="95"/>
        <v>10.199999999999999</v>
      </c>
      <c r="R561" s="8">
        <f t="shared" si="96"/>
        <v>0.9107142857142857</v>
      </c>
      <c r="S561" s="9">
        <f t="shared" si="97"/>
        <v>7.9687027922840741E-5</v>
      </c>
      <c r="T561" s="2" t="s">
        <v>30</v>
      </c>
      <c r="U561" s="2" t="s">
        <v>31</v>
      </c>
      <c r="V561" s="2" t="s">
        <v>6101</v>
      </c>
      <c r="W561" s="2" t="s">
        <v>16</v>
      </c>
      <c r="X561" s="2">
        <v>63</v>
      </c>
      <c r="Y561" s="2">
        <v>81</v>
      </c>
      <c r="Z561" s="2">
        <f t="shared" si="104"/>
        <v>18</v>
      </c>
    </row>
    <row r="562" spans="1:26" x14ac:dyDescent="0.25">
      <c r="A562" s="2" t="s">
        <v>2407</v>
      </c>
      <c r="B562" s="2">
        <v>202280561</v>
      </c>
      <c r="C562" s="3">
        <v>44813</v>
      </c>
      <c r="D562" s="2" t="s">
        <v>127</v>
      </c>
      <c r="E562" s="2" t="s">
        <v>14</v>
      </c>
      <c r="F562" s="2" t="s">
        <v>2408</v>
      </c>
      <c r="G562" s="10">
        <f t="shared" si="98"/>
        <v>6.7978314283279379E-5</v>
      </c>
      <c r="H562" s="7">
        <v>15</v>
      </c>
      <c r="I562" s="7">
        <v>7</v>
      </c>
      <c r="J562" s="7">
        <v>8</v>
      </c>
      <c r="K562" s="7">
        <f t="shared" si="101"/>
        <v>3.2</v>
      </c>
      <c r="L562" s="12">
        <f t="shared" si="99"/>
        <v>4.8</v>
      </c>
      <c r="M562" s="8">
        <v>0.53333333333333333</v>
      </c>
      <c r="N562" s="8">
        <f t="shared" si="100"/>
        <v>0.68571428571428572</v>
      </c>
      <c r="O562" s="7">
        <f t="shared" si="94"/>
        <v>4.8</v>
      </c>
      <c r="P562" s="8">
        <v>0.53333333333333333</v>
      </c>
      <c r="Q562" s="8">
        <f t="shared" si="95"/>
        <v>0.875</v>
      </c>
      <c r="R562" s="8">
        <f t="shared" si="96"/>
        <v>0.46666666666666667</v>
      </c>
      <c r="S562" s="9">
        <f t="shared" si="97"/>
        <v>1.2749924467654519E-4</v>
      </c>
      <c r="T562" s="2" t="s">
        <v>6151</v>
      </c>
      <c r="U562" s="2" t="s">
        <v>15</v>
      </c>
      <c r="V562" s="2" t="s">
        <v>6101</v>
      </c>
      <c r="W562" s="2" t="s">
        <v>16</v>
      </c>
      <c r="X562" s="2">
        <v>63</v>
      </c>
      <c r="Y562" s="2">
        <v>81</v>
      </c>
      <c r="Z562" s="2">
        <f t="shared" si="104"/>
        <v>18</v>
      </c>
    </row>
    <row r="563" spans="1:26" x14ac:dyDescent="0.25">
      <c r="A563" s="2" t="s">
        <v>2409</v>
      </c>
      <c r="B563" s="2">
        <v>202280562</v>
      </c>
      <c r="C563" s="3">
        <v>44813</v>
      </c>
      <c r="D563" s="2" t="s">
        <v>424</v>
      </c>
      <c r="E563" s="2" t="s">
        <v>29</v>
      </c>
      <c r="F563" s="2" t="s">
        <v>2410</v>
      </c>
      <c r="G563" s="10">
        <f t="shared" si="98"/>
        <v>1.3595662856655876E-4</v>
      </c>
      <c r="H563" s="7">
        <v>30</v>
      </c>
      <c r="I563" s="7">
        <v>7.5</v>
      </c>
      <c r="J563" s="7">
        <v>22.5</v>
      </c>
      <c r="K563" s="7">
        <f t="shared" si="101"/>
        <v>9</v>
      </c>
      <c r="L563" s="12">
        <f t="shared" si="99"/>
        <v>13.5</v>
      </c>
      <c r="M563" s="8">
        <v>0.75</v>
      </c>
      <c r="N563" s="8">
        <f t="shared" si="100"/>
        <v>1.8</v>
      </c>
      <c r="O563" s="7">
        <f t="shared" si="94"/>
        <v>13.5</v>
      </c>
      <c r="P563" s="8">
        <v>0.75</v>
      </c>
      <c r="Q563" s="8">
        <f t="shared" si="95"/>
        <v>0.33333333333333331</v>
      </c>
      <c r="R563" s="8">
        <f t="shared" si="96"/>
        <v>0.25</v>
      </c>
      <c r="S563" s="9">
        <f t="shared" si="97"/>
        <v>3.5859162565278333E-4</v>
      </c>
      <c r="T563" s="2" t="s">
        <v>99</v>
      </c>
      <c r="U563" s="2" t="s">
        <v>31</v>
      </c>
      <c r="V563" s="2" t="s">
        <v>6101</v>
      </c>
      <c r="W563" s="2" t="s">
        <v>16</v>
      </c>
      <c r="X563" s="2">
        <v>63</v>
      </c>
      <c r="Y563" s="2">
        <v>81</v>
      </c>
      <c r="Z563" s="2">
        <f t="shared" si="104"/>
        <v>18</v>
      </c>
    </row>
    <row r="564" spans="1:26" x14ac:dyDescent="0.25">
      <c r="A564" s="2" t="s">
        <v>2411</v>
      </c>
      <c r="B564" s="2">
        <v>202280563</v>
      </c>
      <c r="C564" s="3">
        <v>44813</v>
      </c>
      <c r="D564" s="2" t="s">
        <v>425</v>
      </c>
      <c r="E564" s="2" t="s">
        <v>29</v>
      </c>
      <c r="F564" s="2" t="s">
        <v>2412</v>
      </c>
      <c r="G564" s="10">
        <f t="shared" si="98"/>
        <v>1.3749747035697975E-4</v>
      </c>
      <c r="H564" s="7">
        <v>30.34</v>
      </c>
      <c r="I564" s="7">
        <v>17</v>
      </c>
      <c r="J564" s="7">
        <v>13.34</v>
      </c>
      <c r="K564" s="7">
        <f t="shared" si="101"/>
        <v>5.3360000000000003</v>
      </c>
      <c r="L564" s="12">
        <f t="shared" si="99"/>
        <v>8.0039999999999996</v>
      </c>
      <c r="M564" s="8">
        <v>0.43968358602504942</v>
      </c>
      <c r="N564" s="8">
        <f t="shared" si="100"/>
        <v>0.4708235294117647</v>
      </c>
      <c r="O564" s="7">
        <f t="shared" si="94"/>
        <v>8.0039999999999996</v>
      </c>
      <c r="P564" s="8">
        <v>0.43968358602504942</v>
      </c>
      <c r="Q564" s="8">
        <f t="shared" si="95"/>
        <v>1.2743628185907048</v>
      </c>
      <c r="R564" s="8">
        <f t="shared" si="96"/>
        <v>0.56031641397495058</v>
      </c>
      <c r="S564" s="9">
        <f t="shared" si="97"/>
        <v>2.126049904981391E-4</v>
      </c>
      <c r="T564" s="2" t="s">
        <v>426</v>
      </c>
      <c r="U564" s="2" t="s">
        <v>31</v>
      </c>
      <c r="V564" s="2" t="s">
        <v>6101</v>
      </c>
      <c r="W564" s="2" t="s">
        <v>16</v>
      </c>
      <c r="X564" s="2">
        <v>63</v>
      </c>
      <c r="Y564" s="2">
        <v>81</v>
      </c>
      <c r="Z564" s="2">
        <f t="shared" si="104"/>
        <v>18</v>
      </c>
    </row>
    <row r="565" spans="1:26" x14ac:dyDescent="0.25">
      <c r="A565" s="2" t="s">
        <v>2413</v>
      </c>
      <c r="B565" s="2">
        <v>202280564</v>
      </c>
      <c r="C565" s="3">
        <v>44813</v>
      </c>
      <c r="D565" s="2" t="s">
        <v>427</v>
      </c>
      <c r="E565" s="2" t="s">
        <v>29</v>
      </c>
      <c r="F565" s="2" t="s">
        <v>2414</v>
      </c>
      <c r="G565" s="10">
        <f t="shared" si="98"/>
        <v>2.5378570665757634E-4</v>
      </c>
      <c r="H565" s="7">
        <v>56</v>
      </c>
      <c r="I565" s="7">
        <v>51</v>
      </c>
      <c r="J565" s="7">
        <v>5</v>
      </c>
      <c r="K565" s="7">
        <f t="shared" si="101"/>
        <v>2</v>
      </c>
      <c r="L565" s="12">
        <f t="shared" si="99"/>
        <v>3</v>
      </c>
      <c r="M565" s="8">
        <v>8.9285714285714288E-2</v>
      </c>
      <c r="N565" s="8">
        <f t="shared" si="100"/>
        <v>5.8823529411764705E-2</v>
      </c>
      <c r="O565" s="7">
        <f t="shared" si="94"/>
        <v>3</v>
      </c>
      <c r="P565" s="8">
        <v>8.9285714285714288E-2</v>
      </c>
      <c r="Q565" s="8">
        <f t="shared" si="95"/>
        <v>10.199999999999999</v>
      </c>
      <c r="R565" s="8">
        <f t="shared" si="96"/>
        <v>0.9107142857142857</v>
      </c>
      <c r="S565" s="9">
        <f t="shared" si="97"/>
        <v>7.9687027922840741E-5</v>
      </c>
      <c r="T565" s="2" t="s">
        <v>30</v>
      </c>
      <c r="U565" s="2" t="s">
        <v>31</v>
      </c>
      <c r="V565" s="2" t="s">
        <v>6101</v>
      </c>
      <c r="W565" s="2" t="s">
        <v>16</v>
      </c>
      <c r="X565" s="2">
        <v>63</v>
      </c>
      <c r="Y565" s="2">
        <v>81</v>
      </c>
      <c r="Z565" s="2">
        <f t="shared" si="104"/>
        <v>18</v>
      </c>
    </row>
    <row r="566" spans="1:26" x14ac:dyDescent="0.25">
      <c r="A566" s="2" t="s">
        <v>2415</v>
      </c>
      <c r="B566" s="2">
        <v>202280565</v>
      </c>
      <c r="C566" s="3">
        <v>44813</v>
      </c>
      <c r="D566" s="2" t="s">
        <v>428</v>
      </c>
      <c r="E566" s="2" t="s">
        <v>24</v>
      </c>
      <c r="F566" s="2" t="s">
        <v>2416</v>
      </c>
      <c r="G566" s="10">
        <f t="shared" si="98"/>
        <v>1.2236096570990287E-3</v>
      </c>
      <c r="H566" s="7">
        <v>270</v>
      </c>
      <c r="I566" s="7">
        <v>120</v>
      </c>
      <c r="J566" s="7">
        <v>150</v>
      </c>
      <c r="K566" s="7">
        <f t="shared" si="101"/>
        <v>60</v>
      </c>
      <c r="L566" s="12">
        <f t="shared" si="99"/>
        <v>90</v>
      </c>
      <c r="M566" s="8">
        <v>0.55555555555555558</v>
      </c>
      <c r="N566" s="8">
        <f t="shared" si="100"/>
        <v>0.75</v>
      </c>
      <c r="O566" s="7">
        <f t="shared" si="94"/>
        <v>90</v>
      </c>
      <c r="P566" s="8">
        <v>0.55555555555555558</v>
      </c>
      <c r="Q566" s="8">
        <f t="shared" si="95"/>
        <v>0.8</v>
      </c>
      <c r="R566" s="8">
        <f t="shared" si="96"/>
        <v>0.44444444444444442</v>
      </c>
      <c r="S566" s="9">
        <f t="shared" si="97"/>
        <v>2.390610837685222E-3</v>
      </c>
      <c r="T566" s="2" t="s">
        <v>19</v>
      </c>
      <c r="U566" s="2" t="s">
        <v>26</v>
      </c>
      <c r="V566" s="2" t="s">
        <v>6101</v>
      </c>
      <c r="W566" s="2" t="s">
        <v>16</v>
      </c>
      <c r="X566" s="2">
        <v>63</v>
      </c>
      <c r="Y566" s="2">
        <v>81</v>
      </c>
      <c r="Z566" s="2">
        <f t="shared" si="104"/>
        <v>18</v>
      </c>
    </row>
    <row r="567" spans="1:26" x14ac:dyDescent="0.25">
      <c r="A567" s="2" t="s">
        <v>2417</v>
      </c>
      <c r="B567" s="2">
        <v>202280566</v>
      </c>
      <c r="C567" s="3">
        <v>44813</v>
      </c>
      <c r="D567" s="2" t="s">
        <v>427</v>
      </c>
      <c r="E567" s="2" t="s">
        <v>29</v>
      </c>
      <c r="F567" s="2" t="s">
        <v>2418</v>
      </c>
      <c r="G567" s="10">
        <f t="shared" si="98"/>
        <v>2.5378570665757634E-4</v>
      </c>
      <c r="H567" s="7">
        <v>56</v>
      </c>
      <c r="I567" s="7">
        <v>51</v>
      </c>
      <c r="J567" s="7">
        <v>5</v>
      </c>
      <c r="K567" s="7">
        <f t="shared" si="101"/>
        <v>2</v>
      </c>
      <c r="L567" s="12">
        <f t="shared" si="99"/>
        <v>3</v>
      </c>
      <c r="M567" s="8">
        <v>8.9285714285714288E-2</v>
      </c>
      <c r="N567" s="8">
        <f t="shared" si="100"/>
        <v>5.8823529411764705E-2</v>
      </c>
      <c r="O567" s="7">
        <f t="shared" si="94"/>
        <v>3</v>
      </c>
      <c r="P567" s="8">
        <v>8.9285714285714288E-2</v>
      </c>
      <c r="Q567" s="8">
        <f t="shared" si="95"/>
        <v>10.199999999999999</v>
      </c>
      <c r="R567" s="8">
        <f t="shared" si="96"/>
        <v>0.9107142857142857</v>
      </c>
      <c r="S567" s="9">
        <f t="shared" si="97"/>
        <v>7.9687027922840741E-5</v>
      </c>
      <c r="T567" s="2" t="s">
        <v>30</v>
      </c>
      <c r="U567" s="2" t="s">
        <v>31</v>
      </c>
      <c r="V567" s="2" t="s">
        <v>6101</v>
      </c>
      <c r="W567" s="2" t="s">
        <v>16</v>
      </c>
      <c r="X567" s="2">
        <v>63</v>
      </c>
      <c r="Y567" s="2">
        <v>81</v>
      </c>
      <c r="Z567" s="2">
        <f t="shared" si="104"/>
        <v>18</v>
      </c>
    </row>
    <row r="568" spans="1:26" x14ac:dyDescent="0.25">
      <c r="A568" s="2" t="s">
        <v>2419</v>
      </c>
      <c r="B568" s="2">
        <v>202280567</v>
      </c>
      <c r="C568" s="3">
        <v>44813</v>
      </c>
      <c r="D568" s="2" t="s">
        <v>345</v>
      </c>
      <c r="E568" s="2" t="s">
        <v>29</v>
      </c>
      <c r="F568" s="2" t="s">
        <v>2420</v>
      </c>
      <c r="G568" s="10">
        <f t="shared" si="98"/>
        <v>7.251020190216466E-4</v>
      </c>
      <c r="H568" s="7">
        <v>160</v>
      </c>
      <c r="I568" s="7">
        <v>150</v>
      </c>
      <c r="J568" s="7">
        <v>10</v>
      </c>
      <c r="K568" s="7">
        <f t="shared" si="101"/>
        <v>4</v>
      </c>
      <c r="L568" s="12">
        <f t="shared" si="99"/>
        <v>6</v>
      </c>
      <c r="M568" s="8">
        <v>6.25E-2</v>
      </c>
      <c r="N568" s="8">
        <f t="shared" si="100"/>
        <v>0.04</v>
      </c>
      <c r="O568" s="7">
        <f t="shared" si="94"/>
        <v>6</v>
      </c>
      <c r="P568" s="8">
        <v>6.25E-2</v>
      </c>
      <c r="Q568" s="8">
        <f t="shared" si="95"/>
        <v>15</v>
      </c>
      <c r="R568" s="8">
        <f t="shared" si="96"/>
        <v>0.9375</v>
      </c>
      <c r="S568" s="9">
        <f t="shared" si="97"/>
        <v>1.5937405584568148E-4</v>
      </c>
      <c r="T568" s="2" t="s">
        <v>33</v>
      </c>
      <c r="U568" s="2" t="s">
        <v>31</v>
      </c>
      <c r="V568" s="2" t="s">
        <v>6101</v>
      </c>
      <c r="W568" s="2" t="s">
        <v>16</v>
      </c>
      <c r="X568" s="2">
        <v>63</v>
      </c>
      <c r="Y568" s="2">
        <v>81</v>
      </c>
      <c r="Z568" s="2">
        <f t="shared" si="104"/>
        <v>18</v>
      </c>
    </row>
    <row r="569" spans="1:26" x14ac:dyDescent="0.25">
      <c r="A569" s="2" t="s">
        <v>2421</v>
      </c>
      <c r="B569" s="2">
        <v>202280568</v>
      </c>
      <c r="C569" s="3">
        <v>44814</v>
      </c>
      <c r="D569" s="2" t="s">
        <v>408</v>
      </c>
      <c r="E569" s="2" t="s">
        <v>29</v>
      </c>
      <c r="F569" s="2" t="s">
        <v>2422</v>
      </c>
      <c r="G569" s="10">
        <f t="shared" si="98"/>
        <v>3.3989157141639688E-4</v>
      </c>
      <c r="H569" s="7">
        <v>75</v>
      </c>
      <c r="I569" s="7">
        <v>66.569999999999993</v>
      </c>
      <c r="J569" s="7">
        <v>8.4300000000000068</v>
      </c>
      <c r="K569" s="7">
        <f t="shared" si="101"/>
        <v>3.372000000000003</v>
      </c>
      <c r="L569" s="12">
        <f t="shared" si="99"/>
        <v>5.0580000000000034</v>
      </c>
      <c r="M569" s="8">
        <v>0.1124000000000001</v>
      </c>
      <c r="N569" s="8">
        <f t="shared" si="100"/>
        <v>7.5980171248310108E-2</v>
      </c>
      <c r="O569" s="7">
        <f t="shared" si="94"/>
        <v>5.0580000000000034</v>
      </c>
      <c r="P569" s="8">
        <v>0.1124000000000001</v>
      </c>
      <c r="Q569" s="8">
        <f t="shared" si="95"/>
        <v>7.8967971530249041</v>
      </c>
      <c r="R569" s="8">
        <f t="shared" si="96"/>
        <v>0.88759999999999994</v>
      </c>
      <c r="S569" s="9">
        <f t="shared" si="97"/>
        <v>1.3435232907790961E-4</v>
      </c>
      <c r="T569" s="2" t="s">
        <v>56</v>
      </c>
      <c r="U569" s="2" t="s">
        <v>31</v>
      </c>
      <c r="V569" s="2" t="s">
        <v>6101</v>
      </c>
      <c r="W569" s="2" t="s">
        <v>16</v>
      </c>
      <c r="X569" s="2">
        <v>64</v>
      </c>
      <c r="Y569" s="2">
        <v>86</v>
      </c>
      <c r="Z569" s="2">
        <f t="shared" si="104"/>
        <v>22</v>
      </c>
    </row>
    <row r="570" spans="1:26" x14ac:dyDescent="0.25">
      <c r="A570" s="2" t="s">
        <v>2423</v>
      </c>
      <c r="B570" s="2">
        <v>202280569</v>
      </c>
      <c r="C570" s="3">
        <v>44814</v>
      </c>
      <c r="D570" s="2" t="s">
        <v>429</v>
      </c>
      <c r="E570" s="2" t="s">
        <v>29</v>
      </c>
      <c r="F570" s="2" t="s">
        <v>2424</v>
      </c>
      <c r="G570" s="10">
        <f t="shared" si="98"/>
        <v>4.2146554855633213E-4</v>
      </c>
      <c r="H570" s="7">
        <v>93</v>
      </c>
      <c r="I570" s="7">
        <v>87</v>
      </c>
      <c r="J570" s="7">
        <v>6</v>
      </c>
      <c r="K570" s="7">
        <f t="shared" si="101"/>
        <v>2.4000000000000004</v>
      </c>
      <c r="L570" s="12">
        <f t="shared" si="99"/>
        <v>3.5999999999999996</v>
      </c>
      <c r="M570" s="8">
        <v>6.4516129032258063E-2</v>
      </c>
      <c r="N570" s="8">
        <f t="shared" si="100"/>
        <v>4.1379310344827579E-2</v>
      </c>
      <c r="O570" s="7">
        <f t="shared" si="94"/>
        <v>3.5999999999999996</v>
      </c>
      <c r="P570" s="8">
        <v>6.4516129032258063E-2</v>
      </c>
      <c r="Q570" s="8">
        <f t="shared" si="95"/>
        <v>14.5</v>
      </c>
      <c r="R570" s="8">
        <f t="shared" si="96"/>
        <v>0.93548387096774188</v>
      </c>
      <c r="S570" s="9">
        <f t="shared" si="97"/>
        <v>9.5624433507408889E-5</v>
      </c>
      <c r="T570" s="2" t="s">
        <v>33</v>
      </c>
      <c r="U570" s="2" t="s">
        <v>31</v>
      </c>
      <c r="V570" s="2" t="s">
        <v>6101</v>
      </c>
      <c r="W570" s="2" t="s">
        <v>16</v>
      </c>
      <c r="X570" s="2">
        <v>64</v>
      </c>
      <c r="Y570" s="2">
        <v>86</v>
      </c>
      <c r="Z570" s="2">
        <f t="shared" ref="Z570:Z588" si="105">Y570-X570</f>
        <v>22</v>
      </c>
    </row>
    <row r="571" spans="1:26" x14ac:dyDescent="0.25">
      <c r="A571" s="2" t="s">
        <v>2425</v>
      </c>
      <c r="B571" s="2">
        <v>202280570</v>
      </c>
      <c r="C571" s="3">
        <v>44814</v>
      </c>
      <c r="D571" s="2" t="s">
        <v>430</v>
      </c>
      <c r="E571" s="2" t="s">
        <v>29</v>
      </c>
      <c r="F571" s="2" t="s">
        <v>2426</v>
      </c>
      <c r="G571" s="10">
        <f t="shared" si="98"/>
        <v>9.516963999659112E-5</v>
      </c>
      <c r="H571" s="7">
        <v>21</v>
      </c>
      <c r="I571" s="7">
        <v>20</v>
      </c>
      <c r="J571" s="7">
        <v>1</v>
      </c>
      <c r="K571" s="7">
        <f t="shared" si="101"/>
        <v>0.4</v>
      </c>
      <c r="L571" s="12">
        <f t="shared" si="99"/>
        <v>0.6</v>
      </c>
      <c r="M571" s="8">
        <v>4.7619047619047616E-2</v>
      </c>
      <c r="N571" s="8">
        <f t="shared" si="100"/>
        <v>0.03</v>
      </c>
      <c r="O571" s="7">
        <f t="shared" si="94"/>
        <v>0.6</v>
      </c>
      <c r="P571" s="8">
        <v>4.7619047619047616E-2</v>
      </c>
      <c r="Q571" s="8">
        <f t="shared" si="95"/>
        <v>20</v>
      </c>
      <c r="R571" s="8">
        <f t="shared" si="96"/>
        <v>0.95238095238095233</v>
      </c>
      <c r="S571" s="9">
        <f t="shared" si="97"/>
        <v>1.5937405584568148E-5</v>
      </c>
      <c r="T571" s="2" t="s">
        <v>30</v>
      </c>
      <c r="U571" s="2" t="s">
        <v>31</v>
      </c>
      <c r="V571" s="2" t="s">
        <v>6101</v>
      </c>
      <c r="W571" s="2" t="s">
        <v>16</v>
      </c>
      <c r="X571" s="2">
        <v>64</v>
      </c>
      <c r="Y571" s="2">
        <v>86</v>
      </c>
      <c r="Z571" s="2">
        <f t="shared" si="105"/>
        <v>22</v>
      </c>
    </row>
    <row r="572" spans="1:26" x14ac:dyDescent="0.25">
      <c r="A572" s="2" t="s">
        <v>2427</v>
      </c>
      <c r="B572" s="2">
        <v>202280571</v>
      </c>
      <c r="C572" s="3">
        <v>44814</v>
      </c>
      <c r="D572" s="2" t="s">
        <v>431</v>
      </c>
      <c r="E572" s="2" t="s">
        <v>29</v>
      </c>
      <c r="F572" s="2" t="s">
        <v>2428</v>
      </c>
      <c r="G572" s="10">
        <f t="shared" si="98"/>
        <v>4.5318876188852914E-4</v>
      </c>
      <c r="H572" s="7">
        <v>100</v>
      </c>
      <c r="I572" s="7">
        <v>57</v>
      </c>
      <c r="J572" s="7">
        <v>43</v>
      </c>
      <c r="K572" s="7">
        <f t="shared" si="101"/>
        <v>17.2</v>
      </c>
      <c r="L572" s="12">
        <f t="shared" si="99"/>
        <v>25.8</v>
      </c>
      <c r="M572" s="8">
        <v>0.43</v>
      </c>
      <c r="N572" s="8">
        <f t="shared" si="100"/>
        <v>0.45263157894736844</v>
      </c>
      <c r="O572" s="7">
        <f t="shared" si="94"/>
        <v>25.8</v>
      </c>
      <c r="P572" s="8">
        <v>0.43</v>
      </c>
      <c r="Q572" s="8">
        <f t="shared" si="95"/>
        <v>1.3255813953488371</v>
      </c>
      <c r="R572" s="8">
        <f t="shared" si="96"/>
        <v>0.56999999999999995</v>
      </c>
      <c r="S572" s="9">
        <f t="shared" si="97"/>
        <v>6.8530844013643037E-4</v>
      </c>
      <c r="T572" s="2" t="s">
        <v>99</v>
      </c>
      <c r="U572" s="2" t="s">
        <v>31</v>
      </c>
      <c r="V572" s="2" t="s">
        <v>6101</v>
      </c>
      <c r="W572" s="2" t="s">
        <v>16</v>
      </c>
      <c r="X572" s="2">
        <v>64</v>
      </c>
      <c r="Y572" s="2">
        <v>86</v>
      </c>
      <c r="Z572" s="2">
        <f t="shared" si="105"/>
        <v>22</v>
      </c>
    </row>
    <row r="573" spans="1:26" x14ac:dyDescent="0.25">
      <c r="A573" s="2" t="s">
        <v>2429</v>
      </c>
      <c r="B573" s="2">
        <v>202280572</v>
      </c>
      <c r="C573" s="3">
        <v>44814</v>
      </c>
      <c r="D573" s="2" t="s">
        <v>432</v>
      </c>
      <c r="E573" s="2" t="s">
        <v>47</v>
      </c>
      <c r="F573" s="2" t="s">
        <v>2430</v>
      </c>
      <c r="G573" s="10">
        <f t="shared" si="98"/>
        <v>1.8127550475541166E-3</v>
      </c>
      <c r="H573" s="7">
        <v>400</v>
      </c>
      <c r="I573" s="7">
        <v>260</v>
      </c>
      <c r="J573" s="7">
        <v>140</v>
      </c>
      <c r="K573" s="7">
        <f t="shared" si="101"/>
        <v>56</v>
      </c>
      <c r="L573" s="12">
        <f t="shared" si="99"/>
        <v>84</v>
      </c>
      <c r="M573" s="8">
        <v>0.35</v>
      </c>
      <c r="N573" s="8">
        <f t="shared" si="100"/>
        <v>0.32307692307692309</v>
      </c>
      <c r="O573" s="7">
        <f t="shared" si="94"/>
        <v>84</v>
      </c>
      <c r="P573" s="8">
        <v>0.35</v>
      </c>
      <c r="Q573" s="8">
        <f t="shared" si="95"/>
        <v>1.8571428571428572</v>
      </c>
      <c r="R573" s="8">
        <f t="shared" si="96"/>
        <v>0.65</v>
      </c>
      <c r="S573" s="9">
        <f t="shared" si="97"/>
        <v>2.2312367818395407E-3</v>
      </c>
      <c r="T573" s="2" t="s">
        <v>19</v>
      </c>
      <c r="U573" s="2" t="s">
        <v>6087</v>
      </c>
      <c r="V573" s="2" t="s">
        <v>6101</v>
      </c>
      <c r="W573" s="2" t="s">
        <v>16</v>
      </c>
      <c r="X573" s="2">
        <v>64</v>
      </c>
      <c r="Y573" s="2">
        <v>86</v>
      </c>
      <c r="Z573" s="2">
        <f t="shared" si="105"/>
        <v>22</v>
      </c>
    </row>
    <row r="574" spans="1:26" x14ac:dyDescent="0.25">
      <c r="A574" s="2" t="s">
        <v>2431</v>
      </c>
      <c r="B574" s="2">
        <v>202280573</v>
      </c>
      <c r="C574" s="3">
        <v>44814</v>
      </c>
      <c r="D574" s="2" t="s">
        <v>433</v>
      </c>
      <c r="E574" s="2" t="s">
        <v>29</v>
      </c>
      <c r="F574" s="2" t="s">
        <v>2432</v>
      </c>
      <c r="G574" s="10">
        <f t="shared" si="98"/>
        <v>4.0786988569967625E-4</v>
      </c>
      <c r="H574" s="7">
        <v>90</v>
      </c>
      <c r="I574" s="7">
        <v>36</v>
      </c>
      <c r="J574" s="7">
        <v>54</v>
      </c>
      <c r="K574" s="7">
        <f t="shared" si="101"/>
        <v>21.6</v>
      </c>
      <c r="L574" s="12">
        <f t="shared" si="99"/>
        <v>32.4</v>
      </c>
      <c r="M574" s="8">
        <v>0.6</v>
      </c>
      <c r="N574" s="8">
        <f t="shared" si="100"/>
        <v>0.89999999999999991</v>
      </c>
      <c r="O574" s="7">
        <f t="shared" si="94"/>
        <v>32.4</v>
      </c>
      <c r="P574" s="8">
        <v>0.6</v>
      </c>
      <c r="Q574" s="8">
        <f t="shared" si="95"/>
        <v>0.66666666666666663</v>
      </c>
      <c r="R574" s="8">
        <f t="shared" si="96"/>
        <v>0.4</v>
      </c>
      <c r="S574" s="9">
        <f t="shared" si="97"/>
        <v>8.6061990156668E-4</v>
      </c>
      <c r="T574" s="2" t="s">
        <v>33</v>
      </c>
      <c r="U574" s="2" t="s">
        <v>31</v>
      </c>
      <c r="V574" s="2" t="s">
        <v>6101</v>
      </c>
      <c r="W574" s="2" t="s">
        <v>16</v>
      </c>
      <c r="X574" s="2">
        <v>64</v>
      </c>
      <c r="Y574" s="2">
        <v>86</v>
      </c>
      <c r="Z574" s="2">
        <f t="shared" si="105"/>
        <v>22</v>
      </c>
    </row>
    <row r="575" spans="1:26" x14ac:dyDescent="0.25">
      <c r="A575" s="2" t="s">
        <v>2433</v>
      </c>
      <c r="B575" s="2">
        <v>202280574</v>
      </c>
      <c r="C575" s="3">
        <v>44814</v>
      </c>
      <c r="D575" s="2" t="s">
        <v>434</v>
      </c>
      <c r="E575" s="2" t="s">
        <v>14</v>
      </c>
      <c r="F575" s="2" t="s">
        <v>2434</v>
      </c>
      <c r="G575" s="10">
        <f t="shared" si="98"/>
        <v>1.8127550475541165E-4</v>
      </c>
      <c r="H575" s="7">
        <v>40</v>
      </c>
      <c r="I575" s="7">
        <v>15</v>
      </c>
      <c r="J575" s="7">
        <v>25</v>
      </c>
      <c r="K575" s="7">
        <f t="shared" si="101"/>
        <v>10</v>
      </c>
      <c r="L575" s="12">
        <f t="shared" si="99"/>
        <v>15</v>
      </c>
      <c r="M575" s="8">
        <v>0.625</v>
      </c>
      <c r="N575" s="8">
        <f t="shared" si="100"/>
        <v>1</v>
      </c>
      <c r="O575" s="7">
        <f t="shared" si="94"/>
        <v>15</v>
      </c>
      <c r="P575" s="8">
        <v>0.625</v>
      </c>
      <c r="Q575" s="8">
        <f t="shared" si="95"/>
        <v>0.6</v>
      </c>
      <c r="R575" s="8">
        <f t="shared" si="96"/>
        <v>0.375</v>
      </c>
      <c r="S575" s="9">
        <f t="shared" si="97"/>
        <v>3.9843513961420371E-4</v>
      </c>
      <c r="T575" s="2" t="s">
        <v>25</v>
      </c>
      <c r="U575" s="2" t="s">
        <v>15</v>
      </c>
      <c r="V575" s="2" t="s">
        <v>6101</v>
      </c>
      <c r="W575" s="2" t="s">
        <v>16</v>
      </c>
      <c r="X575" s="2">
        <v>64</v>
      </c>
      <c r="Y575" s="2">
        <v>86</v>
      </c>
      <c r="Z575" s="2">
        <f t="shared" si="105"/>
        <v>22</v>
      </c>
    </row>
    <row r="576" spans="1:26" x14ac:dyDescent="0.25">
      <c r="A576" s="2" t="s">
        <v>2435</v>
      </c>
      <c r="B576" s="2">
        <v>202280575</v>
      </c>
      <c r="C576" s="3">
        <v>44814</v>
      </c>
      <c r="D576" s="2" t="s">
        <v>435</v>
      </c>
      <c r="E576" s="2" t="s">
        <v>14</v>
      </c>
      <c r="F576" s="2" t="s">
        <v>2436</v>
      </c>
      <c r="G576" s="10">
        <f t="shared" si="98"/>
        <v>9.0637752377705825E-5</v>
      </c>
      <c r="H576" s="7">
        <v>20</v>
      </c>
      <c r="I576" s="7">
        <v>7</v>
      </c>
      <c r="J576" s="7">
        <v>13</v>
      </c>
      <c r="K576" s="7">
        <f t="shared" si="101"/>
        <v>5.2</v>
      </c>
      <c r="L576" s="12">
        <f t="shared" si="99"/>
        <v>7.8</v>
      </c>
      <c r="M576" s="8">
        <v>0.65</v>
      </c>
      <c r="N576" s="8">
        <f t="shared" si="100"/>
        <v>1.1142857142857143</v>
      </c>
      <c r="O576" s="7">
        <f t="shared" si="94"/>
        <v>7.8</v>
      </c>
      <c r="P576" s="8">
        <v>0.65</v>
      </c>
      <c r="Q576" s="8">
        <f t="shared" si="95"/>
        <v>0.53846153846153844</v>
      </c>
      <c r="R576" s="8">
        <f t="shared" si="96"/>
        <v>0.35</v>
      </c>
      <c r="S576" s="9">
        <f t="shared" si="97"/>
        <v>2.0718627259938593E-4</v>
      </c>
      <c r="T576" s="2" t="s">
        <v>6151</v>
      </c>
      <c r="U576" s="2" t="s">
        <v>15</v>
      </c>
      <c r="V576" s="2" t="s">
        <v>6101</v>
      </c>
      <c r="W576" s="2" t="s">
        <v>16</v>
      </c>
      <c r="X576" s="2">
        <v>64</v>
      </c>
      <c r="Y576" s="2">
        <v>86</v>
      </c>
      <c r="Z576" s="2">
        <f t="shared" si="105"/>
        <v>22</v>
      </c>
    </row>
    <row r="577" spans="1:26" x14ac:dyDescent="0.25">
      <c r="A577" s="2" t="s">
        <v>2437</v>
      </c>
      <c r="B577" s="2">
        <v>202280576</v>
      </c>
      <c r="C577" s="3">
        <v>44814</v>
      </c>
      <c r="D577" s="2" t="s">
        <v>436</v>
      </c>
      <c r="E577" s="2" t="s">
        <v>24</v>
      </c>
      <c r="F577" s="2" t="s">
        <v>2438</v>
      </c>
      <c r="G577" s="10">
        <f t="shared" si="98"/>
        <v>9.0637752377705825E-5</v>
      </c>
      <c r="H577" s="7">
        <v>20</v>
      </c>
      <c r="I577" s="7">
        <v>0</v>
      </c>
      <c r="J577" s="7">
        <v>20</v>
      </c>
      <c r="K577" s="7">
        <f t="shared" si="101"/>
        <v>8</v>
      </c>
      <c r="L577" s="12">
        <f t="shared" si="99"/>
        <v>12</v>
      </c>
      <c r="M577" s="8">
        <v>1</v>
      </c>
      <c r="N577" s="8" t="e">
        <f t="shared" si="100"/>
        <v>#DIV/0!</v>
      </c>
      <c r="O577" s="7">
        <f t="shared" si="94"/>
        <v>12</v>
      </c>
      <c r="P577" s="8">
        <v>1</v>
      </c>
      <c r="Q577" s="8">
        <f t="shared" si="95"/>
        <v>0</v>
      </c>
      <c r="R577" s="8">
        <f t="shared" si="96"/>
        <v>0</v>
      </c>
      <c r="S577" s="9">
        <f t="shared" si="97"/>
        <v>3.1874811169136296E-4</v>
      </c>
      <c r="T577" s="2" t="s">
        <v>6150</v>
      </c>
      <c r="U577" s="2" t="s">
        <v>26</v>
      </c>
      <c r="V577" s="2" t="s">
        <v>6101</v>
      </c>
      <c r="W577" s="2" t="s">
        <v>16</v>
      </c>
      <c r="X577" s="2">
        <v>64</v>
      </c>
      <c r="Y577" s="2">
        <v>86</v>
      </c>
      <c r="Z577" s="2">
        <f t="shared" si="105"/>
        <v>22</v>
      </c>
    </row>
    <row r="578" spans="1:26" x14ac:dyDescent="0.25">
      <c r="A578" s="2" t="s">
        <v>2439</v>
      </c>
      <c r="B578" s="2">
        <v>202280577</v>
      </c>
      <c r="C578" s="3">
        <v>44814</v>
      </c>
      <c r="D578" s="2" t="s">
        <v>437</v>
      </c>
      <c r="E578" s="2" t="s">
        <v>14</v>
      </c>
      <c r="F578" s="2" t="s">
        <v>2440</v>
      </c>
      <c r="G578" s="10">
        <f t="shared" si="98"/>
        <v>2.0393494284983812E-4</v>
      </c>
      <c r="H578" s="7">
        <v>45</v>
      </c>
      <c r="I578" s="7">
        <v>42.461250000000007</v>
      </c>
      <c r="J578" s="7">
        <v>2.5387499999999932</v>
      </c>
      <c r="K578" s="7">
        <f t="shared" si="101"/>
        <v>1.0154999999999974</v>
      </c>
      <c r="L578" s="12">
        <f t="shared" si="99"/>
        <v>1.5232499999999958</v>
      </c>
      <c r="M578" s="8">
        <v>5.6416666666666518E-2</v>
      </c>
      <c r="N578" s="8">
        <f t="shared" si="100"/>
        <v>3.5873885012805688E-2</v>
      </c>
      <c r="O578" s="7">
        <f t="shared" ref="O578:O641" si="106">J578-K578</f>
        <v>1.5232499999999958</v>
      </c>
      <c r="P578" s="8">
        <v>5.6416666666666518E-2</v>
      </c>
      <c r="Q578" s="8">
        <f t="shared" ref="Q578:Q641" si="107">I578/J578</f>
        <v>16.725258493353074</v>
      </c>
      <c r="R578" s="8">
        <f t="shared" ref="R578:R641" si="108">I578/H578</f>
        <v>0.94358333333333344</v>
      </c>
      <c r="S578" s="9">
        <f t="shared" ref="S578:S641" si="109">J578/SUM($J$2:$J$2400)</f>
        <v>4.0461088427822279E-5</v>
      </c>
      <c r="T578" s="2" t="s">
        <v>19</v>
      </c>
      <c r="U578" s="2" t="s">
        <v>15</v>
      </c>
      <c r="V578" s="2" t="s">
        <v>6101</v>
      </c>
      <c r="W578" s="2" t="s">
        <v>16</v>
      </c>
      <c r="X578" s="2">
        <v>64</v>
      </c>
      <c r="Y578" s="2">
        <v>86</v>
      </c>
      <c r="Z578" s="2">
        <f t="shared" si="105"/>
        <v>22</v>
      </c>
    </row>
    <row r="579" spans="1:26" x14ac:dyDescent="0.25">
      <c r="A579" s="2" t="s">
        <v>2441</v>
      </c>
      <c r="B579" s="2">
        <v>202280578</v>
      </c>
      <c r="C579" s="3">
        <v>44814</v>
      </c>
      <c r="D579" s="2" t="s">
        <v>438</v>
      </c>
      <c r="E579" s="2" t="s">
        <v>14</v>
      </c>
      <c r="F579" s="2" t="s">
        <v>2442</v>
      </c>
      <c r="G579" s="10">
        <f t="shared" ref="G579:G642" si="110">H579/SUM($H$2:$H$2400)</f>
        <v>6.7978314283279379E-5</v>
      </c>
      <c r="H579" s="7">
        <v>15</v>
      </c>
      <c r="I579" s="7">
        <v>8</v>
      </c>
      <c r="J579" s="7">
        <v>7</v>
      </c>
      <c r="K579" s="7">
        <f t="shared" si="101"/>
        <v>2.8000000000000003</v>
      </c>
      <c r="L579" s="12">
        <f t="shared" ref="L579:L642" si="111">J579-K579</f>
        <v>4.1999999999999993</v>
      </c>
      <c r="M579" s="8">
        <v>0.46666666666666667</v>
      </c>
      <c r="N579" s="8">
        <f t="shared" ref="N579:N642" si="112">L579/I579</f>
        <v>0.52499999999999991</v>
      </c>
      <c r="O579" s="7">
        <f t="shared" si="106"/>
        <v>4.1999999999999993</v>
      </c>
      <c r="P579" s="8">
        <v>0.46666666666666667</v>
      </c>
      <c r="Q579" s="8">
        <f t="shared" si="107"/>
        <v>1.1428571428571428</v>
      </c>
      <c r="R579" s="8">
        <f t="shared" si="108"/>
        <v>0.53333333333333333</v>
      </c>
      <c r="S579" s="9">
        <f t="shared" si="109"/>
        <v>1.1156183909197704E-4</v>
      </c>
      <c r="T579" s="2" t="s">
        <v>6152</v>
      </c>
      <c r="U579" s="2" t="s">
        <v>15</v>
      </c>
      <c r="V579" s="2" t="s">
        <v>6101</v>
      </c>
      <c r="W579" s="2" t="s">
        <v>16</v>
      </c>
      <c r="X579" s="2">
        <v>64</v>
      </c>
      <c r="Y579" s="2">
        <v>86</v>
      </c>
      <c r="Z579" s="2">
        <f t="shared" si="105"/>
        <v>22</v>
      </c>
    </row>
    <row r="580" spans="1:26" x14ac:dyDescent="0.25">
      <c r="A580" s="2" t="s">
        <v>2443</v>
      </c>
      <c r="B580" s="2">
        <v>202280579</v>
      </c>
      <c r="C580" s="3">
        <v>44814</v>
      </c>
      <c r="D580" s="2" t="s">
        <v>439</v>
      </c>
      <c r="E580" s="2" t="s">
        <v>24</v>
      </c>
      <c r="F580" s="2" t="s">
        <v>2444</v>
      </c>
      <c r="G580" s="10">
        <f t="shared" si="110"/>
        <v>9.0637752377705828E-4</v>
      </c>
      <c r="H580" s="7">
        <v>200</v>
      </c>
      <c r="I580" s="7">
        <v>120</v>
      </c>
      <c r="J580" s="7">
        <v>80</v>
      </c>
      <c r="K580" s="7">
        <f t="shared" ref="K580:K643" si="113">J580*0.4</f>
        <v>32</v>
      </c>
      <c r="L580" s="12">
        <f t="shared" si="111"/>
        <v>48</v>
      </c>
      <c r="M580" s="8">
        <v>0.4</v>
      </c>
      <c r="N580" s="8">
        <f t="shared" si="112"/>
        <v>0.4</v>
      </c>
      <c r="O580" s="7">
        <f t="shared" si="106"/>
        <v>48</v>
      </c>
      <c r="P580" s="8">
        <v>0.4</v>
      </c>
      <c r="Q580" s="8">
        <f t="shared" si="107"/>
        <v>1.5</v>
      </c>
      <c r="R580" s="8">
        <f t="shared" si="108"/>
        <v>0.6</v>
      </c>
      <c r="S580" s="9">
        <f t="shared" si="109"/>
        <v>1.2749924467654519E-3</v>
      </c>
      <c r="T580" s="2" t="s">
        <v>19</v>
      </c>
      <c r="U580" s="2" t="s">
        <v>26</v>
      </c>
      <c r="V580" s="2" t="s">
        <v>6101</v>
      </c>
      <c r="W580" s="2" t="s">
        <v>16</v>
      </c>
      <c r="X580" s="2">
        <v>64</v>
      </c>
      <c r="Y580" s="2">
        <v>86</v>
      </c>
      <c r="Z580" s="2">
        <f t="shared" si="105"/>
        <v>22</v>
      </c>
    </row>
    <row r="581" spans="1:26" x14ac:dyDescent="0.25">
      <c r="A581" s="2" t="s">
        <v>2445</v>
      </c>
      <c r="B581" s="2">
        <v>202280580</v>
      </c>
      <c r="C581" s="3">
        <v>44814</v>
      </c>
      <c r="D581" s="2" t="s">
        <v>440</v>
      </c>
      <c r="E581" s="2" t="s">
        <v>47</v>
      </c>
      <c r="F581" s="2" t="s">
        <v>2446</v>
      </c>
      <c r="G581" s="10">
        <f t="shared" si="110"/>
        <v>9.0637752377705828E-4</v>
      </c>
      <c r="H581" s="7">
        <v>200</v>
      </c>
      <c r="I581" s="7">
        <v>100</v>
      </c>
      <c r="J581" s="7">
        <v>100</v>
      </c>
      <c r="K581" s="7">
        <f t="shared" si="113"/>
        <v>40</v>
      </c>
      <c r="L581" s="12">
        <f t="shared" si="111"/>
        <v>60</v>
      </c>
      <c r="M581" s="8">
        <v>0.5</v>
      </c>
      <c r="N581" s="8">
        <f t="shared" si="112"/>
        <v>0.6</v>
      </c>
      <c r="O581" s="7">
        <f t="shared" si="106"/>
        <v>60</v>
      </c>
      <c r="P581" s="8">
        <v>0.5</v>
      </c>
      <c r="Q581" s="8">
        <f t="shared" si="107"/>
        <v>1</v>
      </c>
      <c r="R581" s="8">
        <f t="shared" si="108"/>
        <v>0.5</v>
      </c>
      <c r="S581" s="9">
        <f t="shared" si="109"/>
        <v>1.5937405584568148E-3</v>
      </c>
      <c r="T581" s="2" t="s">
        <v>19</v>
      </c>
      <c r="U581" s="2" t="s">
        <v>6087</v>
      </c>
      <c r="V581" s="2" t="s">
        <v>6101</v>
      </c>
      <c r="W581" s="2" t="s">
        <v>16</v>
      </c>
      <c r="X581" s="2">
        <v>64</v>
      </c>
      <c r="Y581" s="2">
        <v>86</v>
      </c>
      <c r="Z581" s="2">
        <f t="shared" si="105"/>
        <v>22</v>
      </c>
    </row>
    <row r="582" spans="1:26" x14ac:dyDescent="0.25">
      <c r="A582" s="2" t="s">
        <v>2447</v>
      </c>
      <c r="B582" s="2">
        <v>202280581</v>
      </c>
      <c r="C582" s="3">
        <v>44814</v>
      </c>
      <c r="D582" s="2" t="s">
        <v>441</v>
      </c>
      <c r="E582" s="2" t="s">
        <v>29</v>
      </c>
      <c r="F582" s="2" t="s">
        <v>2448</v>
      </c>
      <c r="G582" s="10">
        <f t="shared" si="110"/>
        <v>1.4502040380432932E-4</v>
      </c>
      <c r="H582" s="7">
        <v>32</v>
      </c>
      <c r="I582" s="7">
        <v>28.5</v>
      </c>
      <c r="J582" s="7">
        <v>3</v>
      </c>
      <c r="K582" s="7">
        <f t="shared" si="113"/>
        <v>1.2000000000000002</v>
      </c>
      <c r="L582" s="12">
        <f t="shared" si="111"/>
        <v>1.7999999999999998</v>
      </c>
      <c r="M582" s="8">
        <v>9.375E-2</v>
      </c>
      <c r="N582" s="8">
        <f t="shared" si="112"/>
        <v>6.3157894736842093E-2</v>
      </c>
      <c r="O582" s="7">
        <f t="shared" si="106"/>
        <v>1.7999999999999998</v>
      </c>
      <c r="P582" s="8">
        <v>9.375E-2</v>
      </c>
      <c r="Q582" s="8">
        <f t="shared" si="107"/>
        <v>9.5</v>
      </c>
      <c r="R582" s="8">
        <f t="shared" si="108"/>
        <v>0.890625</v>
      </c>
      <c r="S582" s="9">
        <f t="shared" si="109"/>
        <v>4.7812216753704445E-5</v>
      </c>
      <c r="T582" s="2" t="s">
        <v>56</v>
      </c>
      <c r="U582" s="2" t="s">
        <v>31</v>
      </c>
      <c r="V582" s="2" t="s">
        <v>6101</v>
      </c>
      <c r="W582" s="2" t="s">
        <v>16</v>
      </c>
      <c r="X582" s="2">
        <v>64</v>
      </c>
      <c r="Y582" s="2">
        <v>86</v>
      </c>
      <c r="Z582" s="2">
        <f t="shared" si="105"/>
        <v>22</v>
      </c>
    </row>
    <row r="583" spans="1:26" x14ac:dyDescent="0.25">
      <c r="A583" s="2" t="s">
        <v>2449</v>
      </c>
      <c r="B583" s="2">
        <v>202280582</v>
      </c>
      <c r="C583" s="3">
        <v>44814</v>
      </c>
      <c r="D583" s="2" t="s">
        <v>442</v>
      </c>
      <c r="E583" s="2" t="s">
        <v>29</v>
      </c>
      <c r="F583" s="2" t="s">
        <v>2450</v>
      </c>
      <c r="G583" s="10">
        <f t="shared" si="110"/>
        <v>1.4955229142321461E-4</v>
      </c>
      <c r="H583" s="7">
        <v>33</v>
      </c>
      <c r="I583" s="7">
        <v>30</v>
      </c>
      <c r="J583" s="7">
        <v>3</v>
      </c>
      <c r="K583" s="7">
        <f t="shared" si="113"/>
        <v>1.2000000000000002</v>
      </c>
      <c r="L583" s="12">
        <f t="shared" si="111"/>
        <v>1.7999999999999998</v>
      </c>
      <c r="M583" s="8">
        <v>9.0909090909090912E-2</v>
      </c>
      <c r="N583" s="8">
        <f t="shared" si="112"/>
        <v>5.9999999999999991E-2</v>
      </c>
      <c r="O583" s="7">
        <f t="shared" si="106"/>
        <v>1.7999999999999998</v>
      </c>
      <c r="P583" s="8">
        <v>9.0909090909090912E-2</v>
      </c>
      <c r="Q583" s="8">
        <f t="shared" si="107"/>
        <v>10</v>
      </c>
      <c r="R583" s="8">
        <f t="shared" si="108"/>
        <v>0.90909090909090906</v>
      </c>
      <c r="S583" s="9">
        <f t="shared" si="109"/>
        <v>4.7812216753704445E-5</v>
      </c>
      <c r="T583" s="2" t="s">
        <v>30</v>
      </c>
      <c r="U583" s="2" t="s">
        <v>31</v>
      </c>
      <c r="V583" s="2" t="s">
        <v>6101</v>
      </c>
      <c r="W583" s="2" t="s">
        <v>16</v>
      </c>
      <c r="X583" s="2">
        <v>64</v>
      </c>
      <c r="Y583" s="2">
        <v>86</v>
      </c>
      <c r="Z583" s="2">
        <f t="shared" si="105"/>
        <v>22</v>
      </c>
    </row>
    <row r="584" spans="1:26" x14ac:dyDescent="0.25">
      <c r="A584" s="2" t="s">
        <v>2451</v>
      </c>
      <c r="B584" s="2">
        <v>202280583</v>
      </c>
      <c r="C584" s="3">
        <v>44814</v>
      </c>
      <c r="D584" s="2" t="s">
        <v>443</v>
      </c>
      <c r="E584" s="2" t="s">
        <v>29</v>
      </c>
      <c r="F584" s="2" t="s">
        <v>2452</v>
      </c>
      <c r="G584" s="10">
        <f t="shared" si="110"/>
        <v>4.2146554855633213E-4</v>
      </c>
      <c r="H584" s="7">
        <v>93</v>
      </c>
      <c r="I584" s="7">
        <v>36</v>
      </c>
      <c r="J584" s="7">
        <v>57</v>
      </c>
      <c r="K584" s="7">
        <f t="shared" si="113"/>
        <v>22.8</v>
      </c>
      <c r="L584" s="12">
        <f t="shared" si="111"/>
        <v>34.200000000000003</v>
      </c>
      <c r="M584" s="8">
        <v>0.61290322580645162</v>
      </c>
      <c r="N584" s="8">
        <f t="shared" si="112"/>
        <v>0.95000000000000007</v>
      </c>
      <c r="O584" s="7">
        <f t="shared" si="106"/>
        <v>34.200000000000003</v>
      </c>
      <c r="P584" s="8">
        <v>0.61290322580645162</v>
      </c>
      <c r="Q584" s="8">
        <f t="shared" si="107"/>
        <v>0.63157894736842102</v>
      </c>
      <c r="R584" s="8">
        <f t="shared" si="108"/>
        <v>0.38709677419354838</v>
      </c>
      <c r="S584" s="9">
        <f t="shared" si="109"/>
        <v>9.0843211832038445E-4</v>
      </c>
      <c r="T584" s="2" t="s">
        <v>33</v>
      </c>
      <c r="U584" s="2" t="s">
        <v>31</v>
      </c>
      <c r="V584" s="2" t="s">
        <v>6101</v>
      </c>
      <c r="W584" s="2" t="s">
        <v>16</v>
      </c>
      <c r="X584" s="2">
        <v>64</v>
      </c>
      <c r="Y584" s="2">
        <v>86</v>
      </c>
      <c r="Z584" s="2">
        <f t="shared" si="105"/>
        <v>22</v>
      </c>
    </row>
    <row r="585" spans="1:26" x14ac:dyDescent="0.25">
      <c r="A585" s="2" t="s">
        <v>2453</v>
      </c>
      <c r="B585" s="2">
        <v>202280584</v>
      </c>
      <c r="C585" s="3">
        <v>44814</v>
      </c>
      <c r="D585" s="2" t="s">
        <v>373</v>
      </c>
      <c r="E585" s="2" t="s">
        <v>29</v>
      </c>
      <c r="F585" s="2" t="s">
        <v>2454</v>
      </c>
      <c r="G585" s="10">
        <f t="shared" si="110"/>
        <v>4.1693366093744684E-4</v>
      </c>
      <c r="H585" s="7">
        <v>92</v>
      </c>
      <c r="I585" s="7">
        <v>84</v>
      </c>
      <c r="J585" s="7">
        <v>8</v>
      </c>
      <c r="K585" s="7">
        <f t="shared" si="113"/>
        <v>3.2</v>
      </c>
      <c r="L585" s="12">
        <f t="shared" si="111"/>
        <v>4.8</v>
      </c>
      <c r="M585" s="8">
        <v>8.6956521739130432E-2</v>
      </c>
      <c r="N585" s="8">
        <f t="shared" si="112"/>
        <v>5.7142857142857141E-2</v>
      </c>
      <c r="O585" s="7">
        <f t="shared" si="106"/>
        <v>4.8</v>
      </c>
      <c r="P585" s="8">
        <v>8.6956521739130432E-2</v>
      </c>
      <c r="Q585" s="8">
        <f t="shared" si="107"/>
        <v>10.5</v>
      </c>
      <c r="R585" s="8">
        <f t="shared" si="108"/>
        <v>0.91304347826086951</v>
      </c>
      <c r="S585" s="9">
        <f t="shared" si="109"/>
        <v>1.2749924467654519E-4</v>
      </c>
      <c r="T585" s="2" t="s">
        <v>30</v>
      </c>
      <c r="U585" s="2" t="s">
        <v>31</v>
      </c>
      <c r="V585" s="2" t="s">
        <v>6101</v>
      </c>
      <c r="W585" s="2" t="s">
        <v>16</v>
      </c>
      <c r="X585" s="2">
        <v>64</v>
      </c>
      <c r="Y585" s="2">
        <v>86</v>
      </c>
      <c r="Z585" s="2">
        <f t="shared" si="105"/>
        <v>22</v>
      </c>
    </row>
    <row r="586" spans="1:26" x14ac:dyDescent="0.25">
      <c r="A586" s="2" t="s">
        <v>2455</v>
      </c>
      <c r="B586" s="2">
        <v>202280585</v>
      </c>
      <c r="C586" s="3">
        <v>44814</v>
      </c>
      <c r="D586" s="2" t="s">
        <v>258</v>
      </c>
      <c r="E586" s="2" t="s">
        <v>14</v>
      </c>
      <c r="F586" s="2" t="s">
        <v>2456</v>
      </c>
      <c r="G586" s="10">
        <f t="shared" si="110"/>
        <v>4.5318876188852913E-5</v>
      </c>
      <c r="H586" s="7">
        <v>10</v>
      </c>
      <c r="I586" s="7">
        <v>5</v>
      </c>
      <c r="J586" s="7">
        <v>5</v>
      </c>
      <c r="K586" s="7">
        <f t="shared" si="113"/>
        <v>2</v>
      </c>
      <c r="L586" s="12">
        <f t="shared" si="111"/>
        <v>3</v>
      </c>
      <c r="M586" s="8">
        <v>0.5</v>
      </c>
      <c r="N586" s="8">
        <f t="shared" si="112"/>
        <v>0.6</v>
      </c>
      <c r="O586" s="7">
        <f t="shared" si="106"/>
        <v>3</v>
      </c>
      <c r="P586" s="8">
        <v>0.5</v>
      </c>
      <c r="Q586" s="8">
        <f t="shared" si="107"/>
        <v>1</v>
      </c>
      <c r="R586" s="8">
        <f t="shared" si="108"/>
        <v>0.5</v>
      </c>
      <c r="S586" s="9">
        <f t="shared" si="109"/>
        <v>7.9687027922840741E-5</v>
      </c>
      <c r="T586" s="2" t="s">
        <v>6151</v>
      </c>
      <c r="U586" s="2" t="s">
        <v>15</v>
      </c>
      <c r="V586" s="2" t="s">
        <v>6101</v>
      </c>
      <c r="W586" s="2" t="s">
        <v>16</v>
      </c>
      <c r="X586" s="2">
        <v>64</v>
      </c>
      <c r="Y586" s="2">
        <v>86</v>
      </c>
      <c r="Z586" s="2">
        <f t="shared" si="105"/>
        <v>22</v>
      </c>
    </row>
    <row r="587" spans="1:26" x14ac:dyDescent="0.25">
      <c r="A587" s="2" t="s">
        <v>2457</v>
      </c>
      <c r="B587" s="2">
        <v>202280586</v>
      </c>
      <c r="C587" s="3">
        <v>44814</v>
      </c>
      <c r="D587" s="2" t="s">
        <v>444</v>
      </c>
      <c r="E587" s="2" t="s">
        <v>21</v>
      </c>
      <c r="F587" s="2" t="s">
        <v>2458</v>
      </c>
      <c r="G587" s="10">
        <f t="shared" si="110"/>
        <v>1.0831211409135847E-5</v>
      </c>
      <c r="H587" s="7">
        <v>2.39</v>
      </c>
      <c r="I587" s="7">
        <v>0</v>
      </c>
      <c r="J587" s="7">
        <v>2.39</v>
      </c>
      <c r="K587" s="7">
        <f t="shared" si="113"/>
        <v>0.95600000000000007</v>
      </c>
      <c r="L587" s="12">
        <f t="shared" si="111"/>
        <v>1.4340000000000002</v>
      </c>
      <c r="M587" s="8">
        <v>1</v>
      </c>
      <c r="N587" s="8" t="e">
        <f t="shared" si="112"/>
        <v>#DIV/0!</v>
      </c>
      <c r="O587" s="7">
        <f t="shared" si="106"/>
        <v>1.4340000000000002</v>
      </c>
      <c r="P587" s="8">
        <v>1</v>
      </c>
      <c r="Q587" s="8">
        <f t="shared" si="107"/>
        <v>0</v>
      </c>
      <c r="R587" s="8">
        <f t="shared" si="108"/>
        <v>0</v>
      </c>
      <c r="S587" s="9">
        <f t="shared" si="109"/>
        <v>3.8090399347117877E-5</v>
      </c>
      <c r="T587" s="2" t="s">
        <v>6150</v>
      </c>
      <c r="U587" s="2" t="s">
        <v>22</v>
      </c>
      <c r="V587" s="2" t="s">
        <v>6101</v>
      </c>
      <c r="W587" s="2" t="s">
        <v>16</v>
      </c>
      <c r="X587" s="2">
        <v>64</v>
      </c>
      <c r="Y587" s="2">
        <v>86</v>
      </c>
      <c r="Z587" s="2">
        <f t="shared" si="105"/>
        <v>22</v>
      </c>
    </row>
    <row r="588" spans="1:26" x14ac:dyDescent="0.25">
      <c r="A588" s="2" t="s">
        <v>2459</v>
      </c>
      <c r="B588" s="2">
        <v>202280587</v>
      </c>
      <c r="C588" s="3">
        <v>44815</v>
      </c>
      <c r="D588" s="2" t="s">
        <v>445</v>
      </c>
      <c r="E588" s="2" t="s">
        <v>43</v>
      </c>
      <c r="F588" s="2" t="s">
        <v>2460</v>
      </c>
      <c r="G588" s="10">
        <f t="shared" si="110"/>
        <v>6.7978314283279376E-4</v>
      </c>
      <c r="H588" s="7">
        <v>150</v>
      </c>
      <c r="I588" s="7">
        <v>65</v>
      </c>
      <c r="J588" s="7">
        <v>85</v>
      </c>
      <c r="K588" s="7">
        <f t="shared" si="113"/>
        <v>34</v>
      </c>
      <c r="L588" s="12">
        <f t="shared" si="111"/>
        <v>51</v>
      </c>
      <c r="M588" s="8">
        <v>0.56666666666666665</v>
      </c>
      <c r="N588" s="8">
        <f t="shared" si="112"/>
        <v>0.7846153846153846</v>
      </c>
      <c r="O588" s="7">
        <f t="shared" si="106"/>
        <v>51</v>
      </c>
      <c r="P588" s="8">
        <v>0.56666666666666665</v>
      </c>
      <c r="Q588" s="8">
        <f t="shared" si="107"/>
        <v>0.76470588235294112</v>
      </c>
      <c r="R588" s="8">
        <f t="shared" si="108"/>
        <v>0.43333333333333335</v>
      </c>
      <c r="S588" s="9">
        <f t="shared" si="109"/>
        <v>1.3546794746882925E-3</v>
      </c>
      <c r="T588" s="2" t="s">
        <v>414</v>
      </c>
      <c r="U588" s="2" t="s">
        <v>44</v>
      </c>
      <c r="V588" s="2" t="s">
        <v>6101</v>
      </c>
      <c r="W588" s="2" t="s">
        <v>16</v>
      </c>
      <c r="X588" s="2">
        <v>66</v>
      </c>
      <c r="Y588" s="2">
        <v>75</v>
      </c>
      <c r="Z588" s="2">
        <f t="shared" si="105"/>
        <v>9</v>
      </c>
    </row>
    <row r="589" spans="1:26" x14ac:dyDescent="0.25">
      <c r="A589" s="2" t="s">
        <v>2461</v>
      </c>
      <c r="B589" s="2">
        <v>202280588</v>
      </c>
      <c r="C589" s="3">
        <v>44815</v>
      </c>
      <c r="D589" s="2" t="s">
        <v>446</v>
      </c>
      <c r="E589" s="2" t="s">
        <v>24</v>
      </c>
      <c r="F589" s="2" t="s">
        <v>2462</v>
      </c>
      <c r="G589" s="10">
        <f t="shared" si="110"/>
        <v>4.0786988569967625E-4</v>
      </c>
      <c r="H589" s="7">
        <v>90</v>
      </c>
      <c r="I589" s="7">
        <v>40</v>
      </c>
      <c r="J589" s="7">
        <v>50</v>
      </c>
      <c r="K589" s="7">
        <f t="shared" si="113"/>
        <v>20</v>
      </c>
      <c r="L589" s="12">
        <f t="shared" si="111"/>
        <v>30</v>
      </c>
      <c r="M589" s="8">
        <v>0.55555555555555558</v>
      </c>
      <c r="N589" s="8">
        <f t="shared" si="112"/>
        <v>0.75</v>
      </c>
      <c r="O589" s="7">
        <f t="shared" si="106"/>
        <v>30</v>
      </c>
      <c r="P589" s="8">
        <v>0.55555555555555558</v>
      </c>
      <c r="Q589" s="8">
        <f t="shared" si="107"/>
        <v>0.8</v>
      </c>
      <c r="R589" s="8">
        <f t="shared" si="108"/>
        <v>0.44444444444444442</v>
      </c>
      <c r="S589" s="9">
        <f t="shared" si="109"/>
        <v>7.9687027922840741E-4</v>
      </c>
      <c r="T589" s="2" t="s">
        <v>25</v>
      </c>
      <c r="U589" s="2" t="s">
        <v>26</v>
      </c>
      <c r="V589" s="2" t="s">
        <v>6101</v>
      </c>
      <c r="W589" s="2" t="s">
        <v>329</v>
      </c>
      <c r="X589" s="2">
        <v>66</v>
      </c>
      <c r="Y589" s="2">
        <v>75</v>
      </c>
      <c r="Z589" s="2">
        <f t="shared" ref="Z589:Z613" si="114">Y589-X589</f>
        <v>9</v>
      </c>
    </row>
    <row r="590" spans="1:26" x14ac:dyDescent="0.25">
      <c r="A590" s="2" t="s">
        <v>2463</v>
      </c>
      <c r="B590" s="2">
        <v>202280589</v>
      </c>
      <c r="C590" s="3">
        <v>44815</v>
      </c>
      <c r="D590" s="2" t="s">
        <v>357</v>
      </c>
      <c r="E590" s="2" t="s">
        <v>29</v>
      </c>
      <c r="F590" s="2" t="s">
        <v>2464</v>
      </c>
      <c r="G590" s="10">
        <f t="shared" si="110"/>
        <v>2.4925381903869104E-4</v>
      </c>
      <c r="H590" s="7">
        <v>55</v>
      </c>
      <c r="I590" s="7">
        <v>50</v>
      </c>
      <c r="J590" s="7">
        <v>5</v>
      </c>
      <c r="K590" s="7">
        <f t="shared" si="113"/>
        <v>2</v>
      </c>
      <c r="L590" s="12">
        <f t="shared" si="111"/>
        <v>3</v>
      </c>
      <c r="M590" s="8">
        <v>9.0909090909090912E-2</v>
      </c>
      <c r="N590" s="8">
        <f t="shared" si="112"/>
        <v>0.06</v>
      </c>
      <c r="O590" s="7">
        <f t="shared" si="106"/>
        <v>3</v>
      </c>
      <c r="P590" s="8">
        <v>9.0909090909090912E-2</v>
      </c>
      <c r="Q590" s="8">
        <f t="shared" si="107"/>
        <v>10</v>
      </c>
      <c r="R590" s="8">
        <f t="shared" si="108"/>
        <v>0.90909090909090906</v>
      </c>
      <c r="S590" s="9">
        <f t="shared" si="109"/>
        <v>7.9687027922840741E-5</v>
      </c>
      <c r="T590" s="2" t="s">
        <v>30</v>
      </c>
      <c r="U590" s="2" t="s">
        <v>31</v>
      </c>
      <c r="V590" s="2" t="s">
        <v>6101</v>
      </c>
      <c r="W590" s="2" t="s">
        <v>16</v>
      </c>
      <c r="X590" s="2">
        <v>66</v>
      </c>
      <c r="Y590" s="2">
        <v>75</v>
      </c>
      <c r="Z590" s="2">
        <f t="shared" si="114"/>
        <v>9</v>
      </c>
    </row>
    <row r="591" spans="1:26" x14ac:dyDescent="0.25">
      <c r="A591" s="2" t="s">
        <v>2465</v>
      </c>
      <c r="B591" s="2">
        <v>202280590</v>
      </c>
      <c r="C591" s="3">
        <v>44815</v>
      </c>
      <c r="D591" s="2" t="s">
        <v>447</v>
      </c>
      <c r="E591" s="2" t="s">
        <v>29</v>
      </c>
      <c r="F591" s="2" t="s">
        <v>2466</v>
      </c>
      <c r="G591" s="10">
        <f t="shared" si="110"/>
        <v>1.4048851618544403E-4</v>
      </c>
      <c r="H591" s="7">
        <v>31</v>
      </c>
      <c r="I591" s="7">
        <v>26.52</v>
      </c>
      <c r="J591" s="7">
        <v>4.4800000000000004</v>
      </c>
      <c r="K591" s="7">
        <f t="shared" si="113"/>
        <v>1.7920000000000003</v>
      </c>
      <c r="L591" s="12">
        <f t="shared" si="111"/>
        <v>2.6880000000000002</v>
      </c>
      <c r="M591" s="8">
        <v>0.14451612903225808</v>
      </c>
      <c r="N591" s="8">
        <f t="shared" si="112"/>
        <v>0.10135746606334843</v>
      </c>
      <c r="O591" s="7">
        <f t="shared" si="106"/>
        <v>2.6880000000000002</v>
      </c>
      <c r="P591" s="8">
        <v>0.14451612903225808</v>
      </c>
      <c r="Q591" s="8">
        <f t="shared" si="107"/>
        <v>5.9196428571428568</v>
      </c>
      <c r="R591" s="8">
        <f t="shared" si="108"/>
        <v>0.85548387096774192</v>
      </c>
      <c r="S591" s="9">
        <f t="shared" si="109"/>
        <v>7.1399577018865304E-5</v>
      </c>
      <c r="T591" s="2" t="s">
        <v>33</v>
      </c>
      <c r="U591" s="2" t="s">
        <v>31</v>
      </c>
      <c r="V591" s="2" t="s">
        <v>6101</v>
      </c>
      <c r="W591" s="2" t="s">
        <v>16</v>
      </c>
      <c r="X591" s="2">
        <v>66</v>
      </c>
      <c r="Y591" s="2">
        <v>75</v>
      </c>
      <c r="Z591" s="2">
        <f t="shared" si="114"/>
        <v>9</v>
      </c>
    </row>
    <row r="592" spans="1:26" x14ac:dyDescent="0.25">
      <c r="A592" s="2" t="s">
        <v>2467</v>
      </c>
      <c r="B592" s="2">
        <v>202280591</v>
      </c>
      <c r="C592" s="3">
        <v>44815</v>
      </c>
      <c r="D592" s="2" t="s">
        <v>438</v>
      </c>
      <c r="E592" s="2" t="s">
        <v>14</v>
      </c>
      <c r="F592" s="2" t="s">
        <v>2468</v>
      </c>
      <c r="G592" s="10">
        <f t="shared" si="110"/>
        <v>6.7978314283279379E-5</v>
      </c>
      <c r="H592" s="7">
        <v>15</v>
      </c>
      <c r="I592" s="7">
        <v>8</v>
      </c>
      <c r="J592" s="7">
        <v>7</v>
      </c>
      <c r="K592" s="7">
        <f t="shared" si="113"/>
        <v>2.8000000000000003</v>
      </c>
      <c r="L592" s="12">
        <f t="shared" si="111"/>
        <v>4.1999999999999993</v>
      </c>
      <c r="M592" s="8">
        <v>0.46666666666666667</v>
      </c>
      <c r="N592" s="8">
        <f t="shared" si="112"/>
        <v>0.52499999999999991</v>
      </c>
      <c r="O592" s="7">
        <f t="shared" si="106"/>
        <v>4.1999999999999993</v>
      </c>
      <c r="P592" s="8">
        <v>0.46666666666666667</v>
      </c>
      <c r="Q592" s="8">
        <f t="shared" si="107"/>
        <v>1.1428571428571428</v>
      </c>
      <c r="R592" s="8">
        <f t="shared" si="108"/>
        <v>0.53333333333333333</v>
      </c>
      <c r="S592" s="9">
        <f t="shared" si="109"/>
        <v>1.1156183909197704E-4</v>
      </c>
      <c r="T592" s="2" t="s">
        <v>6152</v>
      </c>
      <c r="U592" s="2" t="s">
        <v>15</v>
      </c>
      <c r="V592" s="2" t="s">
        <v>6101</v>
      </c>
      <c r="W592" s="2" t="s">
        <v>16</v>
      </c>
      <c r="X592" s="2">
        <v>66</v>
      </c>
      <c r="Y592" s="2">
        <v>75</v>
      </c>
      <c r="Z592" s="2">
        <f t="shared" si="114"/>
        <v>9</v>
      </c>
    </row>
    <row r="593" spans="1:26" x14ac:dyDescent="0.25">
      <c r="A593" s="2" t="s">
        <v>2469</v>
      </c>
      <c r="B593" s="2">
        <v>202280592</v>
      </c>
      <c r="C593" s="3">
        <v>44815</v>
      </c>
      <c r="D593" s="2" t="s">
        <v>448</v>
      </c>
      <c r="E593" s="2" t="s">
        <v>24</v>
      </c>
      <c r="F593" s="2" t="s">
        <v>2470</v>
      </c>
      <c r="G593" s="10">
        <f t="shared" si="110"/>
        <v>3.1723213332197041E-4</v>
      </c>
      <c r="H593" s="7">
        <v>70</v>
      </c>
      <c r="I593" s="7">
        <v>20</v>
      </c>
      <c r="J593" s="7">
        <v>50</v>
      </c>
      <c r="K593" s="7">
        <f t="shared" si="113"/>
        <v>20</v>
      </c>
      <c r="L593" s="12">
        <f t="shared" si="111"/>
        <v>30</v>
      </c>
      <c r="M593" s="8">
        <v>0.7142857142857143</v>
      </c>
      <c r="N593" s="8">
        <f t="shared" si="112"/>
        <v>1.5</v>
      </c>
      <c r="O593" s="7">
        <f t="shared" si="106"/>
        <v>30</v>
      </c>
      <c r="P593" s="8">
        <v>0.7142857142857143</v>
      </c>
      <c r="Q593" s="8">
        <f t="shared" si="107"/>
        <v>0.4</v>
      </c>
      <c r="R593" s="8">
        <f t="shared" si="108"/>
        <v>0.2857142857142857</v>
      </c>
      <c r="S593" s="9">
        <f t="shared" si="109"/>
        <v>7.9687027922840741E-4</v>
      </c>
      <c r="T593" s="2" t="s">
        <v>25</v>
      </c>
      <c r="U593" s="2" t="s">
        <v>26</v>
      </c>
      <c r="V593" s="2" t="s">
        <v>6101</v>
      </c>
      <c r="W593" s="2" t="s">
        <v>329</v>
      </c>
      <c r="X593" s="2">
        <v>66</v>
      </c>
      <c r="Y593" s="2">
        <v>75</v>
      </c>
      <c r="Z593" s="2">
        <f t="shared" si="114"/>
        <v>9</v>
      </c>
    </row>
    <row r="594" spans="1:26" x14ac:dyDescent="0.25">
      <c r="A594" s="2" t="s">
        <v>2471</v>
      </c>
      <c r="B594" s="2">
        <v>202280593</v>
      </c>
      <c r="C594" s="3">
        <v>44815</v>
      </c>
      <c r="D594" s="2" t="s">
        <v>449</v>
      </c>
      <c r="E594" s="2" t="s">
        <v>29</v>
      </c>
      <c r="F594" s="2" t="s">
        <v>2472</v>
      </c>
      <c r="G594" s="10">
        <f t="shared" si="110"/>
        <v>6.5259181711948199E-4</v>
      </c>
      <c r="H594" s="7">
        <v>144</v>
      </c>
      <c r="I594" s="7">
        <v>132</v>
      </c>
      <c r="J594" s="7">
        <v>12</v>
      </c>
      <c r="K594" s="7">
        <f t="shared" si="113"/>
        <v>4.8000000000000007</v>
      </c>
      <c r="L594" s="12">
        <f t="shared" si="111"/>
        <v>7.1999999999999993</v>
      </c>
      <c r="M594" s="8">
        <v>8.3333333333333329E-2</v>
      </c>
      <c r="N594" s="8">
        <f t="shared" si="112"/>
        <v>5.4545454545454543E-2</v>
      </c>
      <c r="O594" s="7">
        <f t="shared" si="106"/>
        <v>7.1999999999999993</v>
      </c>
      <c r="P594" s="8">
        <v>8.3333333333333329E-2</v>
      </c>
      <c r="Q594" s="8">
        <f t="shared" si="107"/>
        <v>11</v>
      </c>
      <c r="R594" s="8">
        <f t="shared" si="108"/>
        <v>0.91666666666666663</v>
      </c>
      <c r="S594" s="9">
        <f t="shared" si="109"/>
        <v>1.9124886701481778E-4</v>
      </c>
      <c r="T594" s="2" t="s">
        <v>30</v>
      </c>
      <c r="U594" s="2" t="s">
        <v>31</v>
      </c>
      <c r="V594" s="2" t="s">
        <v>6101</v>
      </c>
      <c r="W594" s="2" t="s">
        <v>16</v>
      </c>
      <c r="X594" s="2">
        <v>66</v>
      </c>
      <c r="Y594" s="2">
        <v>75</v>
      </c>
      <c r="Z594" s="2">
        <f t="shared" si="114"/>
        <v>9</v>
      </c>
    </row>
    <row r="595" spans="1:26" x14ac:dyDescent="0.25">
      <c r="A595" s="2" t="s">
        <v>2473</v>
      </c>
      <c r="B595" s="2">
        <v>202280594</v>
      </c>
      <c r="C595" s="3">
        <v>44815</v>
      </c>
      <c r="D595" s="2" t="s">
        <v>450</v>
      </c>
      <c r="E595" s="2" t="s">
        <v>29</v>
      </c>
      <c r="F595" s="2" t="s">
        <v>2474</v>
      </c>
      <c r="G595" s="10">
        <f t="shared" si="110"/>
        <v>2.6284948189534693E-4</v>
      </c>
      <c r="H595" s="7">
        <v>58</v>
      </c>
      <c r="I595" s="7">
        <v>51</v>
      </c>
      <c r="J595" s="7">
        <v>7</v>
      </c>
      <c r="K595" s="7">
        <f t="shared" si="113"/>
        <v>2.8000000000000003</v>
      </c>
      <c r="L595" s="12">
        <f t="shared" si="111"/>
        <v>4.1999999999999993</v>
      </c>
      <c r="M595" s="8">
        <v>0.1206896551724138</v>
      </c>
      <c r="N595" s="8">
        <f t="shared" si="112"/>
        <v>8.2352941176470573E-2</v>
      </c>
      <c r="O595" s="7">
        <f t="shared" si="106"/>
        <v>4.1999999999999993</v>
      </c>
      <c r="P595" s="8">
        <v>0.1206896551724138</v>
      </c>
      <c r="Q595" s="8">
        <f t="shared" si="107"/>
        <v>7.2857142857142856</v>
      </c>
      <c r="R595" s="8">
        <f t="shared" si="108"/>
        <v>0.87931034482758619</v>
      </c>
      <c r="S595" s="9">
        <f t="shared" si="109"/>
        <v>1.1156183909197704E-4</v>
      </c>
      <c r="T595" s="2" t="s">
        <v>33</v>
      </c>
      <c r="U595" s="2" t="s">
        <v>31</v>
      </c>
      <c r="V595" s="2" t="s">
        <v>6101</v>
      </c>
      <c r="W595" s="2" t="s">
        <v>16</v>
      </c>
      <c r="X595" s="2">
        <v>66</v>
      </c>
      <c r="Y595" s="2">
        <v>75</v>
      </c>
      <c r="Z595" s="2">
        <f t="shared" si="114"/>
        <v>9</v>
      </c>
    </row>
    <row r="596" spans="1:26" x14ac:dyDescent="0.25">
      <c r="A596" s="2" t="s">
        <v>2475</v>
      </c>
      <c r="B596" s="2">
        <v>202280595</v>
      </c>
      <c r="C596" s="3">
        <v>44815</v>
      </c>
      <c r="D596" s="2" t="s">
        <v>451</v>
      </c>
      <c r="E596" s="2" t="s">
        <v>29</v>
      </c>
      <c r="F596" s="2" t="s">
        <v>2476</v>
      </c>
      <c r="G596" s="10">
        <f t="shared" si="110"/>
        <v>2.8550891998977335E-4</v>
      </c>
      <c r="H596" s="7">
        <v>63</v>
      </c>
      <c r="I596" s="7">
        <v>51</v>
      </c>
      <c r="J596" s="7">
        <v>12</v>
      </c>
      <c r="K596" s="7">
        <f t="shared" si="113"/>
        <v>4.8000000000000007</v>
      </c>
      <c r="L596" s="12">
        <f t="shared" si="111"/>
        <v>7.1999999999999993</v>
      </c>
      <c r="M596" s="8">
        <v>0.19047619047619047</v>
      </c>
      <c r="N596" s="8">
        <f t="shared" si="112"/>
        <v>0.14117647058823529</v>
      </c>
      <c r="O596" s="7">
        <f t="shared" si="106"/>
        <v>7.1999999999999993</v>
      </c>
      <c r="P596" s="8">
        <v>0.19047619047619047</v>
      </c>
      <c r="Q596" s="8">
        <f t="shared" si="107"/>
        <v>4.25</v>
      </c>
      <c r="R596" s="8">
        <f t="shared" si="108"/>
        <v>0.80952380952380953</v>
      </c>
      <c r="S596" s="9">
        <f t="shared" si="109"/>
        <v>1.9124886701481778E-4</v>
      </c>
      <c r="T596" s="2" t="s">
        <v>33</v>
      </c>
      <c r="U596" s="2" t="s">
        <v>31</v>
      </c>
      <c r="V596" s="2" t="s">
        <v>6101</v>
      </c>
      <c r="W596" s="2" t="s">
        <v>16</v>
      </c>
      <c r="X596" s="2">
        <v>66</v>
      </c>
      <c r="Y596" s="2">
        <v>75</v>
      </c>
      <c r="Z596" s="2">
        <f t="shared" si="114"/>
        <v>9</v>
      </c>
    </row>
    <row r="597" spans="1:26" x14ac:dyDescent="0.25">
      <c r="A597" s="2" t="s">
        <v>2477</v>
      </c>
      <c r="B597" s="2">
        <v>202280596</v>
      </c>
      <c r="C597" s="3">
        <v>44815</v>
      </c>
      <c r="D597" s="2" t="s">
        <v>452</v>
      </c>
      <c r="E597" s="2" t="s">
        <v>29</v>
      </c>
      <c r="F597" s="2" t="s">
        <v>2478</v>
      </c>
      <c r="G597" s="10">
        <f t="shared" si="110"/>
        <v>2.7191325713311752E-4</v>
      </c>
      <c r="H597" s="7">
        <v>60</v>
      </c>
      <c r="I597" s="7">
        <v>51</v>
      </c>
      <c r="J597" s="7">
        <v>9</v>
      </c>
      <c r="K597" s="7">
        <f t="shared" si="113"/>
        <v>3.6</v>
      </c>
      <c r="L597" s="12">
        <f t="shared" si="111"/>
        <v>5.4</v>
      </c>
      <c r="M597" s="8">
        <v>0.15</v>
      </c>
      <c r="N597" s="8">
        <f t="shared" si="112"/>
        <v>0.10588235294117648</v>
      </c>
      <c r="O597" s="7">
        <f t="shared" si="106"/>
        <v>5.4</v>
      </c>
      <c r="P597" s="8">
        <v>0.15</v>
      </c>
      <c r="Q597" s="8">
        <f t="shared" si="107"/>
        <v>5.666666666666667</v>
      </c>
      <c r="R597" s="8">
        <f t="shared" si="108"/>
        <v>0.85</v>
      </c>
      <c r="S597" s="9">
        <f t="shared" si="109"/>
        <v>1.4343665026111333E-4</v>
      </c>
      <c r="T597" s="2" t="s">
        <v>33</v>
      </c>
      <c r="U597" s="2" t="s">
        <v>31</v>
      </c>
      <c r="V597" s="2" t="s">
        <v>6101</v>
      </c>
      <c r="W597" s="2" t="s">
        <v>16</v>
      </c>
      <c r="X597" s="2">
        <v>66</v>
      </c>
      <c r="Y597" s="2">
        <v>75</v>
      </c>
      <c r="Z597" s="2">
        <f t="shared" si="114"/>
        <v>9</v>
      </c>
    </row>
    <row r="598" spans="1:26" x14ac:dyDescent="0.25">
      <c r="A598" s="2" t="s">
        <v>2479</v>
      </c>
      <c r="B598" s="2">
        <v>202280597</v>
      </c>
      <c r="C598" s="3">
        <v>44815</v>
      </c>
      <c r="D598" s="2" t="s">
        <v>453</v>
      </c>
      <c r="E598" s="2" t="s">
        <v>29</v>
      </c>
      <c r="F598" s="2" t="s">
        <v>2480</v>
      </c>
      <c r="G598" s="10">
        <f t="shared" si="110"/>
        <v>2.0393494284983812E-4</v>
      </c>
      <c r="H598" s="7">
        <v>45</v>
      </c>
      <c r="I598" s="7">
        <v>40</v>
      </c>
      <c r="J598" s="7">
        <v>5</v>
      </c>
      <c r="K598" s="7">
        <f t="shared" si="113"/>
        <v>2</v>
      </c>
      <c r="L598" s="12">
        <f t="shared" si="111"/>
        <v>3</v>
      </c>
      <c r="M598" s="8">
        <v>0.1111111111111111</v>
      </c>
      <c r="N598" s="8">
        <f t="shared" si="112"/>
        <v>7.4999999999999997E-2</v>
      </c>
      <c r="O598" s="7">
        <f t="shared" si="106"/>
        <v>3</v>
      </c>
      <c r="P598" s="8">
        <v>0.1111111111111111</v>
      </c>
      <c r="Q598" s="8">
        <f t="shared" si="107"/>
        <v>8</v>
      </c>
      <c r="R598" s="8">
        <f t="shared" si="108"/>
        <v>0.88888888888888884</v>
      </c>
      <c r="S598" s="9">
        <f t="shared" si="109"/>
        <v>7.9687027922840741E-5</v>
      </c>
      <c r="T598" s="2" t="s">
        <v>30</v>
      </c>
      <c r="U598" s="2" t="s">
        <v>31</v>
      </c>
      <c r="V598" s="2" t="s">
        <v>6101</v>
      </c>
      <c r="W598" s="2" t="s">
        <v>16</v>
      </c>
      <c r="X598" s="2">
        <v>66</v>
      </c>
      <c r="Y598" s="2">
        <v>75</v>
      </c>
      <c r="Z598" s="2">
        <f t="shared" si="114"/>
        <v>9</v>
      </c>
    </row>
    <row r="599" spans="1:26" x14ac:dyDescent="0.25">
      <c r="A599" s="2" t="s">
        <v>2481</v>
      </c>
      <c r="B599" s="2">
        <v>202280598</v>
      </c>
      <c r="C599" s="3">
        <v>44815</v>
      </c>
      <c r="D599" s="2" t="s">
        <v>454</v>
      </c>
      <c r="E599" s="2" t="s">
        <v>24</v>
      </c>
      <c r="F599" s="2" t="s">
        <v>2482</v>
      </c>
      <c r="G599" s="10">
        <f t="shared" si="110"/>
        <v>1.4048851618544405E-3</v>
      </c>
      <c r="H599" s="7">
        <v>310</v>
      </c>
      <c r="I599" s="7">
        <v>125</v>
      </c>
      <c r="J599" s="7">
        <v>185</v>
      </c>
      <c r="K599" s="7">
        <f t="shared" si="113"/>
        <v>74</v>
      </c>
      <c r="L599" s="12">
        <f t="shared" si="111"/>
        <v>111</v>
      </c>
      <c r="M599" s="8">
        <v>0.59677419354838712</v>
      </c>
      <c r="N599" s="8">
        <f t="shared" si="112"/>
        <v>0.88800000000000001</v>
      </c>
      <c r="O599" s="7">
        <f t="shared" si="106"/>
        <v>111</v>
      </c>
      <c r="P599" s="8">
        <v>0.59677419354838712</v>
      </c>
      <c r="Q599" s="8">
        <f t="shared" si="107"/>
        <v>0.67567567567567566</v>
      </c>
      <c r="R599" s="8">
        <f t="shared" si="108"/>
        <v>0.40322580645161288</v>
      </c>
      <c r="S599" s="9">
        <f t="shared" si="109"/>
        <v>2.9484200331451075E-3</v>
      </c>
      <c r="T599" s="2" t="s">
        <v>25</v>
      </c>
      <c r="U599" s="2" t="s">
        <v>26</v>
      </c>
      <c r="V599" s="2" t="s">
        <v>6101</v>
      </c>
      <c r="W599" s="2" t="s">
        <v>329</v>
      </c>
      <c r="X599" s="2">
        <v>66</v>
      </c>
      <c r="Y599" s="2">
        <v>75</v>
      </c>
      <c r="Z599" s="2">
        <f t="shared" si="114"/>
        <v>9</v>
      </c>
    </row>
    <row r="600" spans="1:26" x14ac:dyDescent="0.25">
      <c r="A600" s="2" t="s">
        <v>2483</v>
      </c>
      <c r="B600" s="2">
        <v>202280599</v>
      </c>
      <c r="C600" s="3">
        <v>44815</v>
      </c>
      <c r="D600" s="2" t="s">
        <v>455</v>
      </c>
      <c r="E600" s="2" t="s">
        <v>43</v>
      </c>
      <c r="F600" s="2" t="s">
        <v>2484</v>
      </c>
      <c r="G600" s="10">
        <f t="shared" si="110"/>
        <v>2.1707741694460547E-3</v>
      </c>
      <c r="H600" s="7">
        <v>479</v>
      </c>
      <c r="I600" s="7">
        <v>290</v>
      </c>
      <c r="J600" s="7">
        <v>189</v>
      </c>
      <c r="K600" s="7">
        <f t="shared" si="113"/>
        <v>75.600000000000009</v>
      </c>
      <c r="L600" s="12">
        <f t="shared" si="111"/>
        <v>113.39999999999999</v>
      </c>
      <c r="M600" s="8">
        <v>0.39457202505219208</v>
      </c>
      <c r="N600" s="8">
        <f t="shared" si="112"/>
        <v>0.39103448275862068</v>
      </c>
      <c r="O600" s="7">
        <f t="shared" si="106"/>
        <v>113.39999999999999</v>
      </c>
      <c r="P600" s="8">
        <v>0.39457202505219208</v>
      </c>
      <c r="Q600" s="8">
        <f t="shared" si="107"/>
        <v>1.5343915343915344</v>
      </c>
      <c r="R600" s="8">
        <f t="shared" si="108"/>
        <v>0.60542797494780798</v>
      </c>
      <c r="S600" s="9">
        <f t="shared" si="109"/>
        <v>3.0121696554833801E-3</v>
      </c>
      <c r="T600" s="2" t="s">
        <v>53</v>
      </c>
      <c r="U600" s="2" t="s">
        <v>44</v>
      </c>
      <c r="V600" s="2" t="s">
        <v>6101</v>
      </c>
      <c r="W600" s="2" t="s">
        <v>16</v>
      </c>
      <c r="X600" s="2">
        <v>66</v>
      </c>
      <c r="Y600" s="2">
        <v>75</v>
      </c>
      <c r="Z600" s="2">
        <f t="shared" si="114"/>
        <v>9</v>
      </c>
    </row>
    <row r="601" spans="1:26" x14ac:dyDescent="0.25">
      <c r="A601" s="2" t="s">
        <v>2485</v>
      </c>
      <c r="B601" s="2">
        <v>202280600</v>
      </c>
      <c r="C601" s="3">
        <v>44815</v>
      </c>
      <c r="D601" s="2" t="s">
        <v>336</v>
      </c>
      <c r="E601" s="2" t="s">
        <v>14</v>
      </c>
      <c r="F601" s="2" t="s">
        <v>2486</v>
      </c>
      <c r="G601" s="10">
        <f t="shared" si="110"/>
        <v>4.5318876188852913E-5</v>
      </c>
      <c r="H601" s="7">
        <v>10</v>
      </c>
      <c r="I601" s="7">
        <v>4</v>
      </c>
      <c r="J601" s="7">
        <v>6</v>
      </c>
      <c r="K601" s="7">
        <f t="shared" si="113"/>
        <v>2.4000000000000004</v>
      </c>
      <c r="L601" s="12">
        <f t="shared" si="111"/>
        <v>3.5999999999999996</v>
      </c>
      <c r="M601" s="8">
        <v>0.6</v>
      </c>
      <c r="N601" s="8">
        <f t="shared" si="112"/>
        <v>0.89999999999999991</v>
      </c>
      <c r="O601" s="7">
        <f t="shared" si="106"/>
        <v>3.5999999999999996</v>
      </c>
      <c r="P601" s="8">
        <v>0.6</v>
      </c>
      <c r="Q601" s="8">
        <f t="shared" si="107"/>
        <v>0.66666666666666663</v>
      </c>
      <c r="R601" s="8">
        <f t="shared" si="108"/>
        <v>0.4</v>
      </c>
      <c r="S601" s="9">
        <f t="shared" si="109"/>
        <v>9.5624433507408889E-5</v>
      </c>
      <c r="T601" s="2" t="s">
        <v>6151</v>
      </c>
      <c r="U601" s="2" t="s">
        <v>15</v>
      </c>
      <c r="V601" s="2" t="s">
        <v>6101</v>
      </c>
      <c r="W601" s="2" t="s">
        <v>16</v>
      </c>
      <c r="X601" s="2">
        <v>66</v>
      </c>
      <c r="Y601" s="2">
        <v>75</v>
      </c>
      <c r="Z601" s="2">
        <f t="shared" si="114"/>
        <v>9</v>
      </c>
    </row>
    <row r="602" spans="1:26" x14ac:dyDescent="0.25">
      <c r="A602" s="2" t="s">
        <v>2487</v>
      </c>
      <c r="B602" s="2">
        <v>202280601</v>
      </c>
      <c r="C602" s="3">
        <v>44815</v>
      </c>
      <c r="D602" s="2" t="s">
        <v>456</v>
      </c>
      <c r="E602" s="2" t="s">
        <v>24</v>
      </c>
      <c r="F602" s="2" t="s">
        <v>2488</v>
      </c>
      <c r="G602" s="10">
        <f t="shared" si="110"/>
        <v>2.2659438094426457E-4</v>
      </c>
      <c r="H602" s="7">
        <v>50</v>
      </c>
      <c r="I602" s="7">
        <v>20</v>
      </c>
      <c r="J602" s="7">
        <v>30</v>
      </c>
      <c r="K602" s="7">
        <f t="shared" si="113"/>
        <v>12</v>
      </c>
      <c r="L602" s="12">
        <f t="shared" si="111"/>
        <v>18</v>
      </c>
      <c r="M602" s="8">
        <v>0.6</v>
      </c>
      <c r="N602" s="8">
        <f t="shared" si="112"/>
        <v>0.9</v>
      </c>
      <c r="O602" s="7">
        <f t="shared" si="106"/>
        <v>18</v>
      </c>
      <c r="P602" s="8">
        <v>0.6</v>
      </c>
      <c r="Q602" s="8">
        <f t="shared" si="107"/>
        <v>0.66666666666666663</v>
      </c>
      <c r="R602" s="8">
        <f t="shared" si="108"/>
        <v>0.4</v>
      </c>
      <c r="S602" s="9">
        <f t="shared" si="109"/>
        <v>4.7812216753704445E-4</v>
      </c>
      <c r="T602" s="2" t="s">
        <v>25</v>
      </c>
      <c r="U602" s="2" t="s">
        <v>26</v>
      </c>
      <c r="V602" s="2" t="s">
        <v>6101</v>
      </c>
      <c r="W602" s="2" t="s">
        <v>329</v>
      </c>
      <c r="X602" s="2">
        <v>66</v>
      </c>
      <c r="Y602" s="2">
        <v>75</v>
      </c>
      <c r="Z602" s="2">
        <f t="shared" si="114"/>
        <v>9</v>
      </c>
    </row>
    <row r="603" spans="1:26" x14ac:dyDescent="0.25">
      <c r="A603" s="2" t="s">
        <v>2489</v>
      </c>
      <c r="B603" s="2">
        <v>202280602</v>
      </c>
      <c r="C603" s="3">
        <v>44815</v>
      </c>
      <c r="D603" s="2" t="s">
        <v>261</v>
      </c>
      <c r="E603" s="2" t="s">
        <v>29</v>
      </c>
      <c r="F603" s="2" t="s">
        <v>2490</v>
      </c>
      <c r="G603" s="10">
        <f t="shared" si="110"/>
        <v>4.5318876188852914E-4</v>
      </c>
      <c r="H603" s="7">
        <v>100</v>
      </c>
      <c r="I603" s="7">
        <v>36</v>
      </c>
      <c r="J603" s="7">
        <v>64</v>
      </c>
      <c r="K603" s="7">
        <f t="shared" si="113"/>
        <v>25.6</v>
      </c>
      <c r="L603" s="12">
        <f t="shared" si="111"/>
        <v>38.4</v>
      </c>
      <c r="M603" s="8">
        <v>0.64</v>
      </c>
      <c r="N603" s="8">
        <f t="shared" si="112"/>
        <v>1.0666666666666667</v>
      </c>
      <c r="O603" s="7">
        <f t="shared" si="106"/>
        <v>38.4</v>
      </c>
      <c r="P603" s="8">
        <v>0.64</v>
      </c>
      <c r="Q603" s="8">
        <f t="shared" si="107"/>
        <v>0.5625</v>
      </c>
      <c r="R603" s="8">
        <f t="shared" si="108"/>
        <v>0.36</v>
      </c>
      <c r="S603" s="9">
        <f t="shared" si="109"/>
        <v>1.0199939574123615E-3</v>
      </c>
      <c r="T603" s="2" t="s">
        <v>33</v>
      </c>
      <c r="U603" s="2" t="s">
        <v>31</v>
      </c>
      <c r="V603" s="2" t="s">
        <v>6101</v>
      </c>
      <c r="W603" s="2" t="s">
        <v>16</v>
      </c>
      <c r="X603" s="2">
        <v>66</v>
      </c>
      <c r="Y603" s="2">
        <v>75</v>
      </c>
      <c r="Z603" s="2">
        <f t="shared" si="114"/>
        <v>9</v>
      </c>
    </row>
    <row r="604" spans="1:26" x14ac:dyDescent="0.25">
      <c r="A604" s="2" t="s">
        <v>2491</v>
      </c>
      <c r="B604" s="2">
        <v>202280603</v>
      </c>
      <c r="C604" s="3">
        <v>44815</v>
      </c>
      <c r="D604" s="2" t="s">
        <v>457</v>
      </c>
      <c r="E604" s="2" t="s">
        <v>29</v>
      </c>
      <c r="F604" s="2" t="s">
        <v>2492</v>
      </c>
      <c r="G604" s="10">
        <f t="shared" si="110"/>
        <v>2.9910458284642923E-4</v>
      </c>
      <c r="H604" s="7">
        <v>66</v>
      </c>
      <c r="I604" s="7">
        <v>47</v>
      </c>
      <c r="J604" s="7">
        <v>19</v>
      </c>
      <c r="K604" s="7">
        <f t="shared" si="113"/>
        <v>7.6000000000000005</v>
      </c>
      <c r="L604" s="12">
        <f t="shared" si="111"/>
        <v>11.399999999999999</v>
      </c>
      <c r="M604" s="8">
        <v>0.2878787878787879</v>
      </c>
      <c r="N604" s="8">
        <f t="shared" si="112"/>
        <v>0.24255319148936166</v>
      </c>
      <c r="O604" s="7">
        <f t="shared" si="106"/>
        <v>11.399999999999999</v>
      </c>
      <c r="P604" s="8">
        <v>0.2878787878787879</v>
      </c>
      <c r="Q604" s="8">
        <f t="shared" si="107"/>
        <v>2.4736842105263159</v>
      </c>
      <c r="R604" s="8">
        <f t="shared" si="108"/>
        <v>0.71212121212121215</v>
      </c>
      <c r="S604" s="9">
        <f t="shared" si="109"/>
        <v>3.0281070610679482E-4</v>
      </c>
      <c r="T604" s="2" t="s">
        <v>33</v>
      </c>
      <c r="U604" s="2" t="s">
        <v>31</v>
      </c>
      <c r="V604" s="2" t="s">
        <v>6101</v>
      </c>
      <c r="W604" s="2" t="s">
        <v>16</v>
      </c>
      <c r="X604" s="2">
        <v>66</v>
      </c>
      <c r="Y604" s="2">
        <v>75</v>
      </c>
      <c r="Z604" s="2">
        <f t="shared" si="114"/>
        <v>9</v>
      </c>
    </row>
    <row r="605" spans="1:26" x14ac:dyDescent="0.25">
      <c r="A605" s="2" t="s">
        <v>2493</v>
      </c>
      <c r="B605" s="2">
        <v>202280604</v>
      </c>
      <c r="C605" s="3">
        <v>44815</v>
      </c>
      <c r="D605" s="2" t="s">
        <v>458</v>
      </c>
      <c r="E605" s="2" t="s">
        <v>29</v>
      </c>
      <c r="F605" s="2" t="s">
        <v>2494</v>
      </c>
      <c r="G605" s="10">
        <f t="shared" si="110"/>
        <v>6.7978314283279376E-4</v>
      </c>
      <c r="H605" s="7">
        <v>150</v>
      </c>
      <c r="I605" s="7">
        <v>103.5</v>
      </c>
      <c r="J605" s="7">
        <v>46.5</v>
      </c>
      <c r="K605" s="7">
        <f t="shared" si="113"/>
        <v>18.600000000000001</v>
      </c>
      <c r="L605" s="12">
        <f t="shared" si="111"/>
        <v>27.9</v>
      </c>
      <c r="M605" s="8">
        <v>0.31</v>
      </c>
      <c r="N605" s="8">
        <f t="shared" si="112"/>
        <v>0.26956521739130435</v>
      </c>
      <c r="O605" s="7">
        <f t="shared" si="106"/>
        <v>27.9</v>
      </c>
      <c r="P605" s="8">
        <v>0.31</v>
      </c>
      <c r="Q605" s="8">
        <f t="shared" si="107"/>
        <v>2.225806451612903</v>
      </c>
      <c r="R605" s="8">
        <f t="shared" si="108"/>
        <v>0.69</v>
      </c>
      <c r="S605" s="9">
        <f t="shared" si="109"/>
        <v>7.4108935968241884E-4</v>
      </c>
      <c r="T605" s="2" t="s">
        <v>99</v>
      </c>
      <c r="U605" s="2" t="s">
        <v>31</v>
      </c>
      <c r="V605" s="2" t="s">
        <v>6101</v>
      </c>
      <c r="W605" s="2" t="s">
        <v>16</v>
      </c>
      <c r="X605" s="2">
        <v>66</v>
      </c>
      <c r="Y605" s="2">
        <v>75</v>
      </c>
      <c r="Z605" s="2">
        <f t="shared" si="114"/>
        <v>9</v>
      </c>
    </row>
    <row r="606" spans="1:26" x14ac:dyDescent="0.25">
      <c r="A606" s="2" t="s">
        <v>2495</v>
      </c>
      <c r="B606" s="2">
        <v>202280605</v>
      </c>
      <c r="C606" s="3">
        <v>44815</v>
      </c>
      <c r="D606" s="2" t="s">
        <v>368</v>
      </c>
      <c r="E606" s="2" t="s">
        <v>14</v>
      </c>
      <c r="F606" s="2" t="s">
        <v>2496</v>
      </c>
      <c r="G606" s="10">
        <f t="shared" si="110"/>
        <v>2.2659438094426456E-5</v>
      </c>
      <c r="H606" s="7">
        <v>5</v>
      </c>
      <c r="I606" s="7">
        <v>2</v>
      </c>
      <c r="J606" s="7">
        <v>3</v>
      </c>
      <c r="K606" s="7">
        <f t="shared" si="113"/>
        <v>1.2000000000000002</v>
      </c>
      <c r="L606" s="12">
        <f t="shared" si="111"/>
        <v>1.7999999999999998</v>
      </c>
      <c r="M606" s="8">
        <v>0.6</v>
      </c>
      <c r="N606" s="8">
        <f t="shared" si="112"/>
        <v>0.89999999999999991</v>
      </c>
      <c r="O606" s="7">
        <f t="shared" si="106"/>
        <v>1.7999999999999998</v>
      </c>
      <c r="P606" s="8">
        <v>0.6</v>
      </c>
      <c r="Q606" s="8">
        <f t="shared" si="107"/>
        <v>0.66666666666666663</v>
      </c>
      <c r="R606" s="8">
        <f t="shared" si="108"/>
        <v>0.4</v>
      </c>
      <c r="S606" s="9">
        <f t="shared" si="109"/>
        <v>4.7812216753704445E-5</v>
      </c>
      <c r="T606" s="2" t="s">
        <v>6151</v>
      </c>
      <c r="U606" s="2" t="s">
        <v>15</v>
      </c>
      <c r="V606" s="2" t="s">
        <v>6101</v>
      </c>
      <c r="W606" s="2" t="s">
        <v>16</v>
      </c>
      <c r="X606" s="2">
        <v>66</v>
      </c>
      <c r="Y606" s="2">
        <v>75</v>
      </c>
      <c r="Z606" s="2">
        <f t="shared" si="114"/>
        <v>9</v>
      </c>
    </row>
    <row r="607" spans="1:26" x14ac:dyDescent="0.25">
      <c r="A607" s="2" t="s">
        <v>2497</v>
      </c>
      <c r="B607" s="2">
        <v>202280606</v>
      </c>
      <c r="C607" s="3">
        <v>44815</v>
      </c>
      <c r="D607" s="2" t="s">
        <v>459</v>
      </c>
      <c r="E607" s="2" t="s">
        <v>47</v>
      </c>
      <c r="F607" s="2" t="s">
        <v>2498</v>
      </c>
      <c r="G607" s="10">
        <f t="shared" si="110"/>
        <v>1.8127550475541166E-3</v>
      </c>
      <c r="H607" s="7">
        <v>400</v>
      </c>
      <c r="I607" s="7">
        <v>325</v>
      </c>
      <c r="J607" s="7">
        <v>75</v>
      </c>
      <c r="K607" s="7">
        <f t="shared" si="113"/>
        <v>30</v>
      </c>
      <c r="L607" s="12">
        <f t="shared" si="111"/>
        <v>45</v>
      </c>
      <c r="M607" s="8">
        <v>0.1875</v>
      </c>
      <c r="N607" s="8">
        <f t="shared" si="112"/>
        <v>0.13846153846153847</v>
      </c>
      <c r="O607" s="7">
        <f t="shared" si="106"/>
        <v>45</v>
      </c>
      <c r="P607" s="8">
        <v>0.1875</v>
      </c>
      <c r="Q607" s="8">
        <f t="shared" si="107"/>
        <v>4.333333333333333</v>
      </c>
      <c r="R607" s="8">
        <f t="shared" si="108"/>
        <v>0.8125</v>
      </c>
      <c r="S607" s="9">
        <f t="shared" si="109"/>
        <v>1.195305418842611E-3</v>
      </c>
      <c r="T607" s="2" t="s">
        <v>19</v>
      </c>
      <c r="U607" s="2" t="s">
        <v>6087</v>
      </c>
      <c r="V607" s="2" t="s">
        <v>6101</v>
      </c>
      <c r="W607" s="2" t="s">
        <v>16</v>
      </c>
      <c r="X607" s="2">
        <v>66</v>
      </c>
      <c r="Y607" s="2">
        <v>75</v>
      </c>
      <c r="Z607" s="2">
        <f t="shared" si="114"/>
        <v>9</v>
      </c>
    </row>
    <row r="608" spans="1:26" x14ac:dyDescent="0.25">
      <c r="A608" s="2" t="s">
        <v>2499</v>
      </c>
      <c r="B608" s="2">
        <v>202280607</v>
      </c>
      <c r="C608" s="3">
        <v>44815</v>
      </c>
      <c r="D608" s="2" t="s">
        <v>449</v>
      </c>
      <c r="E608" s="2" t="s">
        <v>29</v>
      </c>
      <c r="F608" s="2" t="s">
        <v>2500</v>
      </c>
      <c r="G608" s="10">
        <f t="shared" si="110"/>
        <v>6.5259181711948199E-4</v>
      </c>
      <c r="H608" s="7">
        <v>144</v>
      </c>
      <c r="I608" s="7">
        <v>132</v>
      </c>
      <c r="J608" s="7">
        <v>12</v>
      </c>
      <c r="K608" s="7">
        <f t="shared" si="113"/>
        <v>4.8000000000000007</v>
      </c>
      <c r="L608" s="12">
        <f t="shared" si="111"/>
        <v>7.1999999999999993</v>
      </c>
      <c r="M608" s="8">
        <v>8.3333333333333329E-2</v>
      </c>
      <c r="N608" s="8">
        <f t="shared" si="112"/>
        <v>5.4545454545454543E-2</v>
      </c>
      <c r="O608" s="7">
        <f t="shared" si="106"/>
        <v>7.1999999999999993</v>
      </c>
      <c r="P608" s="8">
        <v>8.3333333333333329E-2</v>
      </c>
      <c r="Q608" s="8">
        <f t="shared" si="107"/>
        <v>11</v>
      </c>
      <c r="R608" s="8">
        <f t="shared" si="108"/>
        <v>0.91666666666666663</v>
      </c>
      <c r="S608" s="9">
        <f t="shared" si="109"/>
        <v>1.9124886701481778E-4</v>
      </c>
      <c r="T608" s="2" t="s">
        <v>30</v>
      </c>
      <c r="U608" s="2" t="s">
        <v>31</v>
      </c>
      <c r="V608" s="2" t="s">
        <v>6101</v>
      </c>
      <c r="W608" s="2" t="s">
        <v>16</v>
      </c>
      <c r="X608" s="2">
        <v>66</v>
      </c>
      <c r="Y608" s="2">
        <v>75</v>
      </c>
      <c r="Z608" s="2">
        <f t="shared" si="114"/>
        <v>9</v>
      </c>
    </row>
    <row r="609" spans="1:26" x14ac:dyDescent="0.25">
      <c r="A609" s="2" t="s">
        <v>2501</v>
      </c>
      <c r="B609" s="2">
        <v>202280608</v>
      </c>
      <c r="C609" s="3">
        <v>44815</v>
      </c>
      <c r="D609" s="2" t="s">
        <v>460</v>
      </c>
      <c r="E609" s="2" t="s">
        <v>29</v>
      </c>
      <c r="F609" s="2" t="s">
        <v>2502</v>
      </c>
      <c r="G609" s="10">
        <f t="shared" si="110"/>
        <v>1.3142474094767346E-3</v>
      </c>
      <c r="H609" s="7">
        <v>290</v>
      </c>
      <c r="I609" s="7">
        <v>270</v>
      </c>
      <c r="J609" s="7">
        <v>20</v>
      </c>
      <c r="K609" s="7">
        <f t="shared" si="113"/>
        <v>8</v>
      </c>
      <c r="L609" s="12">
        <f t="shared" si="111"/>
        <v>12</v>
      </c>
      <c r="M609" s="8">
        <v>6.8965517241379309E-2</v>
      </c>
      <c r="N609" s="8">
        <f t="shared" si="112"/>
        <v>4.4444444444444446E-2</v>
      </c>
      <c r="O609" s="7">
        <f t="shared" si="106"/>
        <v>12</v>
      </c>
      <c r="P609" s="8">
        <v>6.8965517241379309E-2</v>
      </c>
      <c r="Q609" s="8">
        <f t="shared" si="107"/>
        <v>13.5</v>
      </c>
      <c r="R609" s="8">
        <f t="shared" si="108"/>
        <v>0.93103448275862066</v>
      </c>
      <c r="S609" s="9">
        <f t="shared" si="109"/>
        <v>3.1874811169136296E-4</v>
      </c>
      <c r="T609" s="2" t="s">
        <v>99</v>
      </c>
      <c r="U609" s="2" t="s">
        <v>31</v>
      </c>
      <c r="V609" s="2" t="s">
        <v>6101</v>
      </c>
      <c r="W609" s="2" t="s">
        <v>16</v>
      </c>
      <c r="X609" s="2">
        <v>66</v>
      </c>
      <c r="Y609" s="2">
        <v>75</v>
      </c>
      <c r="Z609" s="2">
        <f t="shared" si="114"/>
        <v>9</v>
      </c>
    </row>
    <row r="610" spans="1:26" x14ac:dyDescent="0.25">
      <c r="A610" s="2" t="s">
        <v>2503</v>
      </c>
      <c r="B610" s="2">
        <v>202280609</v>
      </c>
      <c r="C610" s="3">
        <v>44815</v>
      </c>
      <c r="D610" s="2" t="s">
        <v>461</v>
      </c>
      <c r="E610" s="2" t="s">
        <v>29</v>
      </c>
      <c r="F610" s="2" t="s">
        <v>2504</v>
      </c>
      <c r="G610" s="10">
        <f t="shared" si="110"/>
        <v>8.1573977139935249E-4</v>
      </c>
      <c r="H610" s="7">
        <v>180</v>
      </c>
      <c r="I610" s="7">
        <v>150</v>
      </c>
      <c r="J610" s="7">
        <v>30</v>
      </c>
      <c r="K610" s="7">
        <f t="shared" si="113"/>
        <v>12</v>
      </c>
      <c r="L610" s="12">
        <f t="shared" si="111"/>
        <v>18</v>
      </c>
      <c r="M610" s="8">
        <v>0.16666666666666666</v>
      </c>
      <c r="N610" s="8">
        <f t="shared" si="112"/>
        <v>0.12</v>
      </c>
      <c r="O610" s="7">
        <f t="shared" si="106"/>
        <v>18</v>
      </c>
      <c r="P610" s="8">
        <v>0.16666666666666666</v>
      </c>
      <c r="Q610" s="8">
        <f t="shared" si="107"/>
        <v>5</v>
      </c>
      <c r="R610" s="8">
        <f t="shared" si="108"/>
        <v>0.83333333333333337</v>
      </c>
      <c r="S610" s="9">
        <f t="shared" si="109"/>
        <v>4.7812216753704445E-4</v>
      </c>
      <c r="T610" s="2" t="s">
        <v>99</v>
      </c>
      <c r="U610" s="2" t="s">
        <v>31</v>
      </c>
      <c r="V610" s="2" t="s">
        <v>6101</v>
      </c>
      <c r="W610" s="2" t="s">
        <v>16</v>
      </c>
      <c r="X610" s="2">
        <v>66</v>
      </c>
      <c r="Y610" s="2">
        <v>75</v>
      </c>
      <c r="Z610" s="2">
        <f t="shared" si="114"/>
        <v>9</v>
      </c>
    </row>
    <row r="611" spans="1:26" x14ac:dyDescent="0.25">
      <c r="A611" s="2" t="s">
        <v>2505</v>
      </c>
      <c r="B611" s="2">
        <v>202280610</v>
      </c>
      <c r="C611" s="3">
        <v>44815</v>
      </c>
      <c r="D611" s="2" t="s">
        <v>462</v>
      </c>
      <c r="E611" s="2" t="s">
        <v>24</v>
      </c>
      <c r="F611" s="2" t="s">
        <v>2506</v>
      </c>
      <c r="G611" s="10">
        <f t="shared" si="110"/>
        <v>3.625510095108233E-4</v>
      </c>
      <c r="H611" s="7">
        <v>80</v>
      </c>
      <c r="I611" s="7">
        <v>15</v>
      </c>
      <c r="J611" s="7">
        <v>65</v>
      </c>
      <c r="K611" s="7">
        <f t="shared" si="113"/>
        <v>26</v>
      </c>
      <c r="L611" s="12">
        <f t="shared" si="111"/>
        <v>39</v>
      </c>
      <c r="M611" s="8">
        <v>0.8125</v>
      </c>
      <c r="N611" s="8">
        <f t="shared" si="112"/>
        <v>2.6</v>
      </c>
      <c r="O611" s="7">
        <f t="shared" si="106"/>
        <v>39</v>
      </c>
      <c r="P611" s="8">
        <v>0.8125</v>
      </c>
      <c r="Q611" s="8">
        <f t="shared" si="107"/>
        <v>0.23076923076923078</v>
      </c>
      <c r="R611" s="8">
        <f t="shared" si="108"/>
        <v>0.1875</v>
      </c>
      <c r="S611" s="9">
        <f t="shared" si="109"/>
        <v>1.0359313629969295E-3</v>
      </c>
      <c r="T611" s="2" t="s">
        <v>25</v>
      </c>
      <c r="U611" s="2" t="s">
        <v>26</v>
      </c>
      <c r="V611" s="2" t="s">
        <v>6101</v>
      </c>
      <c r="W611" s="2" t="s">
        <v>16</v>
      </c>
      <c r="X611" s="2">
        <v>66</v>
      </c>
      <c r="Y611" s="2">
        <v>75</v>
      </c>
      <c r="Z611" s="2">
        <f t="shared" si="114"/>
        <v>9</v>
      </c>
    </row>
    <row r="612" spans="1:26" x14ac:dyDescent="0.25">
      <c r="A612" s="2" t="s">
        <v>2507</v>
      </c>
      <c r="B612" s="2">
        <v>202280611</v>
      </c>
      <c r="C612" s="3">
        <v>44815</v>
      </c>
      <c r="D612" s="2" t="s">
        <v>463</v>
      </c>
      <c r="E612" s="2" t="s">
        <v>14</v>
      </c>
      <c r="F612" s="2" t="s">
        <v>2508</v>
      </c>
      <c r="G612" s="10">
        <f t="shared" si="110"/>
        <v>1.1329719047213228E-4</v>
      </c>
      <c r="H612" s="7">
        <v>25</v>
      </c>
      <c r="I612" s="7">
        <v>21</v>
      </c>
      <c r="J612" s="7">
        <v>4</v>
      </c>
      <c r="K612" s="7">
        <f t="shared" si="113"/>
        <v>1.6</v>
      </c>
      <c r="L612" s="12">
        <f t="shared" si="111"/>
        <v>2.4</v>
      </c>
      <c r="M612" s="8">
        <v>0.16</v>
      </c>
      <c r="N612" s="8">
        <f t="shared" si="112"/>
        <v>0.11428571428571428</v>
      </c>
      <c r="O612" s="7">
        <f t="shared" si="106"/>
        <v>2.4</v>
      </c>
      <c r="P612" s="8">
        <v>0.16</v>
      </c>
      <c r="Q612" s="8">
        <f t="shared" si="107"/>
        <v>5.25</v>
      </c>
      <c r="R612" s="8">
        <f t="shared" si="108"/>
        <v>0.84</v>
      </c>
      <c r="S612" s="9">
        <f t="shared" si="109"/>
        <v>6.3749622338272593E-5</v>
      </c>
      <c r="T612" s="2" t="s">
        <v>19</v>
      </c>
      <c r="U612" s="2" t="s">
        <v>15</v>
      </c>
      <c r="V612" s="2" t="s">
        <v>6101</v>
      </c>
      <c r="W612" s="2" t="s">
        <v>16</v>
      </c>
      <c r="X612" s="2">
        <v>66</v>
      </c>
      <c r="Y612" s="2">
        <v>75</v>
      </c>
      <c r="Z612" s="2">
        <f t="shared" si="114"/>
        <v>9</v>
      </c>
    </row>
    <row r="613" spans="1:26" x14ac:dyDescent="0.25">
      <c r="A613" s="2" t="s">
        <v>2509</v>
      </c>
      <c r="B613" s="2">
        <v>202280612</v>
      </c>
      <c r="C613" s="3">
        <v>44816</v>
      </c>
      <c r="D613" s="2" t="s">
        <v>464</v>
      </c>
      <c r="E613" s="2" t="s">
        <v>29</v>
      </c>
      <c r="F613" s="2" t="s">
        <v>2510</v>
      </c>
      <c r="G613" s="10">
        <f t="shared" si="110"/>
        <v>2.3112626856314986E-4</v>
      </c>
      <c r="H613" s="7">
        <v>51</v>
      </c>
      <c r="I613" s="7">
        <v>24.5</v>
      </c>
      <c r="J613" s="7">
        <v>26</v>
      </c>
      <c r="K613" s="7">
        <f t="shared" si="113"/>
        <v>10.4</v>
      </c>
      <c r="L613" s="12">
        <f t="shared" si="111"/>
        <v>15.6</v>
      </c>
      <c r="M613" s="8">
        <v>0.50980392156862742</v>
      </c>
      <c r="N613" s="8">
        <f t="shared" si="112"/>
        <v>0.63673469387755099</v>
      </c>
      <c r="O613" s="7">
        <f t="shared" si="106"/>
        <v>15.6</v>
      </c>
      <c r="P613" s="8">
        <v>0.50980392156862742</v>
      </c>
      <c r="Q613" s="8">
        <f t="shared" si="107"/>
        <v>0.94230769230769229</v>
      </c>
      <c r="R613" s="8">
        <f t="shared" si="108"/>
        <v>0.48039215686274511</v>
      </c>
      <c r="S613" s="9">
        <f t="shared" si="109"/>
        <v>4.1437254519877185E-4</v>
      </c>
      <c r="T613" s="2" t="s">
        <v>33</v>
      </c>
      <c r="U613" s="2" t="s">
        <v>31</v>
      </c>
      <c r="V613" s="2" t="s">
        <v>6101</v>
      </c>
      <c r="W613" s="2" t="s">
        <v>16</v>
      </c>
      <c r="X613" s="2">
        <v>68</v>
      </c>
      <c r="Y613" s="2">
        <v>81</v>
      </c>
      <c r="Z613" s="2">
        <f t="shared" si="114"/>
        <v>13</v>
      </c>
    </row>
    <row r="614" spans="1:26" x14ac:dyDescent="0.25">
      <c r="A614" s="2" t="s">
        <v>2511</v>
      </c>
      <c r="B614" s="2">
        <v>202280613</v>
      </c>
      <c r="C614" s="3">
        <v>44816</v>
      </c>
      <c r="D614" s="2" t="s">
        <v>465</v>
      </c>
      <c r="E614" s="2" t="s">
        <v>29</v>
      </c>
      <c r="F614" s="2" t="s">
        <v>2512</v>
      </c>
      <c r="G614" s="10">
        <f t="shared" si="110"/>
        <v>3.1723213332197041E-4</v>
      </c>
      <c r="H614" s="7">
        <v>70</v>
      </c>
      <c r="I614" s="7">
        <v>57</v>
      </c>
      <c r="J614" s="7">
        <v>13</v>
      </c>
      <c r="K614" s="7">
        <f t="shared" si="113"/>
        <v>5.2</v>
      </c>
      <c r="L614" s="12">
        <f t="shared" si="111"/>
        <v>7.8</v>
      </c>
      <c r="M614" s="8">
        <v>0.18571428571428572</v>
      </c>
      <c r="N614" s="8">
        <f t="shared" si="112"/>
        <v>0.1368421052631579</v>
      </c>
      <c r="O614" s="7">
        <f t="shared" si="106"/>
        <v>7.8</v>
      </c>
      <c r="P614" s="8">
        <v>0.18571428571428572</v>
      </c>
      <c r="Q614" s="8">
        <f t="shared" si="107"/>
        <v>4.384615384615385</v>
      </c>
      <c r="R614" s="8">
        <f t="shared" si="108"/>
        <v>0.81428571428571428</v>
      </c>
      <c r="S614" s="9">
        <f t="shared" si="109"/>
        <v>2.0718627259938593E-4</v>
      </c>
      <c r="T614" s="2" t="s">
        <v>33</v>
      </c>
      <c r="U614" s="2" t="s">
        <v>31</v>
      </c>
      <c r="V614" s="2" t="s">
        <v>6101</v>
      </c>
      <c r="W614" s="2" t="s">
        <v>16</v>
      </c>
      <c r="X614" s="2">
        <v>68</v>
      </c>
      <c r="Y614" s="2">
        <v>81</v>
      </c>
      <c r="Z614" s="2">
        <f t="shared" ref="Z614:Z627" si="115">Y614-X614</f>
        <v>13</v>
      </c>
    </row>
    <row r="615" spans="1:26" x14ac:dyDescent="0.25">
      <c r="A615" s="2" t="s">
        <v>2513</v>
      </c>
      <c r="B615" s="2">
        <v>202280614</v>
      </c>
      <c r="C615" s="3">
        <v>44816</v>
      </c>
      <c r="D615" s="2" t="s">
        <v>466</v>
      </c>
      <c r="E615" s="2" t="s">
        <v>14</v>
      </c>
      <c r="F615" s="2" t="s">
        <v>2514</v>
      </c>
      <c r="G615" s="10">
        <f t="shared" si="110"/>
        <v>4.5318876188852913E-5</v>
      </c>
      <c r="H615" s="7">
        <v>10</v>
      </c>
      <c r="I615" s="7">
        <v>2</v>
      </c>
      <c r="J615" s="7">
        <v>8</v>
      </c>
      <c r="K615" s="7">
        <f t="shared" si="113"/>
        <v>3.2</v>
      </c>
      <c r="L615" s="12">
        <f t="shared" si="111"/>
        <v>4.8</v>
      </c>
      <c r="M615" s="8">
        <v>0.8</v>
      </c>
      <c r="N615" s="8">
        <f t="shared" si="112"/>
        <v>2.4</v>
      </c>
      <c r="O615" s="7">
        <f t="shared" si="106"/>
        <v>4.8</v>
      </c>
      <c r="P615" s="8">
        <v>0.8</v>
      </c>
      <c r="Q615" s="8">
        <f t="shared" si="107"/>
        <v>0.25</v>
      </c>
      <c r="R615" s="8">
        <f t="shared" si="108"/>
        <v>0.2</v>
      </c>
      <c r="S615" s="9">
        <f t="shared" si="109"/>
        <v>1.2749924467654519E-4</v>
      </c>
      <c r="T615" s="2" t="s">
        <v>6151</v>
      </c>
      <c r="U615" s="2" t="s">
        <v>15</v>
      </c>
      <c r="V615" s="2" t="s">
        <v>6101</v>
      </c>
      <c r="W615" s="2" t="s">
        <v>16</v>
      </c>
      <c r="X615" s="2">
        <v>68</v>
      </c>
      <c r="Y615" s="2">
        <v>81</v>
      </c>
      <c r="Z615" s="2">
        <f t="shared" si="115"/>
        <v>13</v>
      </c>
    </row>
    <row r="616" spans="1:26" x14ac:dyDescent="0.25">
      <c r="A616" s="2" t="s">
        <v>2515</v>
      </c>
      <c r="B616" s="2">
        <v>202280615</v>
      </c>
      <c r="C616" s="3">
        <v>44816</v>
      </c>
      <c r="D616" s="2" t="s">
        <v>467</v>
      </c>
      <c r="E616" s="2" t="s">
        <v>47</v>
      </c>
      <c r="F616" s="2" t="s">
        <v>2516</v>
      </c>
      <c r="G616" s="10">
        <f t="shared" si="110"/>
        <v>9.0637752377705828E-4</v>
      </c>
      <c r="H616" s="7">
        <v>200</v>
      </c>
      <c r="I616" s="7">
        <v>130</v>
      </c>
      <c r="J616" s="7">
        <v>70</v>
      </c>
      <c r="K616" s="7">
        <f t="shared" si="113"/>
        <v>28</v>
      </c>
      <c r="L616" s="12">
        <f t="shared" si="111"/>
        <v>42</v>
      </c>
      <c r="M616" s="8">
        <v>0.35</v>
      </c>
      <c r="N616" s="8">
        <f t="shared" si="112"/>
        <v>0.32307692307692309</v>
      </c>
      <c r="O616" s="7">
        <f t="shared" si="106"/>
        <v>42</v>
      </c>
      <c r="P616" s="8">
        <v>0.35</v>
      </c>
      <c r="Q616" s="8">
        <f t="shared" si="107"/>
        <v>1.8571428571428572</v>
      </c>
      <c r="R616" s="8">
        <f t="shared" si="108"/>
        <v>0.65</v>
      </c>
      <c r="S616" s="9">
        <f t="shared" si="109"/>
        <v>1.1156183909197704E-3</v>
      </c>
      <c r="T616" s="2" t="s">
        <v>19</v>
      </c>
      <c r="U616" s="2" t="s">
        <v>6087</v>
      </c>
      <c r="V616" s="2" t="s">
        <v>6101</v>
      </c>
      <c r="W616" s="2" t="s">
        <v>16</v>
      </c>
      <c r="X616" s="2">
        <v>68</v>
      </c>
      <c r="Y616" s="2">
        <v>81</v>
      </c>
      <c r="Z616" s="2">
        <f t="shared" si="115"/>
        <v>13</v>
      </c>
    </row>
    <row r="617" spans="1:26" x14ac:dyDescent="0.25">
      <c r="A617" s="2" t="s">
        <v>2517</v>
      </c>
      <c r="B617" s="2">
        <v>202280616</v>
      </c>
      <c r="C617" s="3">
        <v>44816</v>
      </c>
      <c r="D617" s="2" t="s">
        <v>468</v>
      </c>
      <c r="E617" s="2" t="s">
        <v>29</v>
      </c>
      <c r="F617" s="2" t="s">
        <v>2518</v>
      </c>
      <c r="G617" s="10">
        <f t="shared" si="110"/>
        <v>9.516963999659112E-5</v>
      </c>
      <c r="H617" s="7">
        <v>21</v>
      </c>
      <c r="I617" s="7">
        <v>18.62</v>
      </c>
      <c r="J617" s="7">
        <v>2</v>
      </c>
      <c r="K617" s="7">
        <f t="shared" si="113"/>
        <v>0.8</v>
      </c>
      <c r="L617" s="12">
        <f t="shared" si="111"/>
        <v>1.2</v>
      </c>
      <c r="M617" s="8">
        <v>9.5238095238095233E-2</v>
      </c>
      <c r="N617" s="8">
        <f t="shared" si="112"/>
        <v>6.4446831364124588E-2</v>
      </c>
      <c r="O617" s="7">
        <f t="shared" si="106"/>
        <v>1.2</v>
      </c>
      <c r="P617" s="8">
        <v>9.5238095238095233E-2</v>
      </c>
      <c r="Q617" s="8">
        <f t="shared" si="107"/>
        <v>9.31</v>
      </c>
      <c r="R617" s="8">
        <f t="shared" si="108"/>
        <v>0.88666666666666671</v>
      </c>
      <c r="S617" s="9">
        <f t="shared" si="109"/>
        <v>3.1874811169136296E-5</v>
      </c>
      <c r="T617" s="2" t="s">
        <v>33</v>
      </c>
      <c r="U617" s="2" t="s">
        <v>31</v>
      </c>
      <c r="V617" s="2" t="s">
        <v>6101</v>
      </c>
      <c r="W617" s="2" t="s">
        <v>16</v>
      </c>
      <c r="X617" s="2">
        <v>68</v>
      </c>
      <c r="Y617" s="2">
        <v>81</v>
      </c>
      <c r="Z617" s="2">
        <f t="shared" si="115"/>
        <v>13</v>
      </c>
    </row>
    <row r="618" spans="1:26" x14ac:dyDescent="0.25">
      <c r="A618" s="2" t="s">
        <v>2519</v>
      </c>
      <c r="B618" s="2">
        <v>202280617</v>
      </c>
      <c r="C618" s="3">
        <v>44816</v>
      </c>
      <c r="D618" s="2" t="s">
        <v>469</v>
      </c>
      <c r="E618" s="2" t="s">
        <v>24</v>
      </c>
      <c r="F618" s="2" t="s">
        <v>2520</v>
      </c>
      <c r="G618" s="10">
        <f t="shared" si="110"/>
        <v>3.625510095108233E-4</v>
      </c>
      <c r="H618" s="7">
        <v>80</v>
      </c>
      <c r="I618" s="7">
        <v>40</v>
      </c>
      <c r="J618" s="7">
        <v>40</v>
      </c>
      <c r="K618" s="7">
        <f t="shared" si="113"/>
        <v>16</v>
      </c>
      <c r="L618" s="12">
        <f t="shared" si="111"/>
        <v>24</v>
      </c>
      <c r="M618" s="8">
        <v>0.5</v>
      </c>
      <c r="N618" s="8">
        <f t="shared" si="112"/>
        <v>0.6</v>
      </c>
      <c r="O618" s="7">
        <f t="shared" si="106"/>
        <v>24</v>
      </c>
      <c r="P618" s="8">
        <v>0.5</v>
      </c>
      <c r="Q618" s="8">
        <f t="shared" si="107"/>
        <v>1</v>
      </c>
      <c r="R618" s="8">
        <f t="shared" si="108"/>
        <v>0.5</v>
      </c>
      <c r="S618" s="9">
        <f t="shared" si="109"/>
        <v>6.3749622338272593E-4</v>
      </c>
      <c r="T618" s="2" t="s">
        <v>25</v>
      </c>
      <c r="U618" s="2" t="s">
        <v>26</v>
      </c>
      <c r="V618" s="2" t="s">
        <v>6101</v>
      </c>
      <c r="W618" s="2" t="s">
        <v>16</v>
      </c>
      <c r="X618" s="2">
        <v>68</v>
      </c>
      <c r="Y618" s="2">
        <v>81</v>
      </c>
      <c r="Z618" s="2">
        <f t="shared" si="115"/>
        <v>13</v>
      </c>
    </row>
    <row r="619" spans="1:26" x14ac:dyDescent="0.25">
      <c r="A619" s="2" t="s">
        <v>2521</v>
      </c>
      <c r="B619" s="2">
        <v>202280618</v>
      </c>
      <c r="C619" s="3">
        <v>44816</v>
      </c>
      <c r="D619" s="2" t="s">
        <v>17</v>
      </c>
      <c r="E619" s="2" t="s">
        <v>14</v>
      </c>
      <c r="F619" s="2" t="s">
        <v>2522</v>
      </c>
      <c r="G619" s="10">
        <f t="shared" si="110"/>
        <v>2.2659438094426456E-5</v>
      </c>
      <c r="H619" s="7">
        <v>5</v>
      </c>
      <c r="I619" s="7">
        <v>1</v>
      </c>
      <c r="J619" s="7">
        <v>4</v>
      </c>
      <c r="K619" s="7">
        <f t="shared" si="113"/>
        <v>1.6</v>
      </c>
      <c r="L619" s="12">
        <f t="shared" si="111"/>
        <v>2.4</v>
      </c>
      <c r="M619" s="8">
        <v>0.8</v>
      </c>
      <c r="N619" s="8">
        <f t="shared" si="112"/>
        <v>2.4</v>
      </c>
      <c r="O619" s="7">
        <f t="shared" si="106"/>
        <v>2.4</v>
      </c>
      <c r="P619" s="8">
        <v>0.8</v>
      </c>
      <c r="Q619" s="8">
        <f t="shared" si="107"/>
        <v>0.25</v>
      </c>
      <c r="R619" s="8">
        <f t="shared" si="108"/>
        <v>0.2</v>
      </c>
      <c r="S619" s="9">
        <f t="shared" si="109"/>
        <v>6.3749622338272593E-5</v>
      </c>
      <c r="T619" s="2" t="s">
        <v>6151</v>
      </c>
      <c r="U619" s="2" t="s">
        <v>15</v>
      </c>
      <c r="V619" s="2" t="s">
        <v>6101</v>
      </c>
      <c r="W619" s="2" t="s">
        <v>16</v>
      </c>
      <c r="X619" s="2">
        <v>68</v>
      </c>
      <c r="Y619" s="2">
        <v>81</v>
      </c>
      <c r="Z619" s="2">
        <f t="shared" si="115"/>
        <v>13</v>
      </c>
    </row>
    <row r="620" spans="1:26" x14ac:dyDescent="0.25">
      <c r="A620" s="2" t="s">
        <v>2523</v>
      </c>
      <c r="B620" s="2">
        <v>202280619</v>
      </c>
      <c r="C620" s="3">
        <v>44816</v>
      </c>
      <c r="D620" s="2" t="s">
        <v>470</v>
      </c>
      <c r="E620" s="2" t="s">
        <v>47</v>
      </c>
      <c r="F620" s="2" t="s">
        <v>2524</v>
      </c>
      <c r="G620" s="10">
        <f t="shared" si="110"/>
        <v>9.0637752377705828E-4</v>
      </c>
      <c r="H620" s="7">
        <v>200</v>
      </c>
      <c r="I620" s="7">
        <v>80</v>
      </c>
      <c r="J620" s="7">
        <v>120</v>
      </c>
      <c r="K620" s="7">
        <f t="shared" si="113"/>
        <v>48</v>
      </c>
      <c r="L620" s="12">
        <f t="shared" si="111"/>
        <v>72</v>
      </c>
      <c r="M620" s="8">
        <v>0.6</v>
      </c>
      <c r="N620" s="8">
        <f t="shared" si="112"/>
        <v>0.9</v>
      </c>
      <c r="O620" s="7">
        <f t="shared" si="106"/>
        <v>72</v>
      </c>
      <c r="P620" s="8">
        <v>0.6</v>
      </c>
      <c r="Q620" s="8">
        <f t="shared" si="107"/>
        <v>0.66666666666666663</v>
      </c>
      <c r="R620" s="8">
        <f t="shared" si="108"/>
        <v>0.4</v>
      </c>
      <c r="S620" s="9">
        <f t="shared" si="109"/>
        <v>1.9124886701481778E-3</v>
      </c>
      <c r="T620" s="2" t="s">
        <v>19</v>
      </c>
      <c r="U620" s="2" t="s">
        <v>6087</v>
      </c>
      <c r="V620" s="2" t="s">
        <v>6101</v>
      </c>
      <c r="W620" s="2" t="s">
        <v>16</v>
      </c>
      <c r="X620" s="2">
        <v>68</v>
      </c>
      <c r="Y620" s="2">
        <v>81</v>
      </c>
      <c r="Z620" s="2">
        <f t="shared" si="115"/>
        <v>13</v>
      </c>
    </row>
    <row r="621" spans="1:26" x14ac:dyDescent="0.25">
      <c r="A621" s="2" t="s">
        <v>2525</v>
      </c>
      <c r="B621" s="2">
        <v>202280620</v>
      </c>
      <c r="C621" s="3">
        <v>44816</v>
      </c>
      <c r="D621" s="2" t="s">
        <v>471</v>
      </c>
      <c r="E621" s="2" t="s">
        <v>47</v>
      </c>
      <c r="F621" s="2" t="s">
        <v>2526</v>
      </c>
      <c r="G621" s="10">
        <f t="shared" si="110"/>
        <v>9.0637752377705828E-4</v>
      </c>
      <c r="H621" s="7">
        <v>200</v>
      </c>
      <c r="I621" s="7">
        <v>130</v>
      </c>
      <c r="J621" s="7">
        <v>70</v>
      </c>
      <c r="K621" s="7">
        <f t="shared" si="113"/>
        <v>28</v>
      </c>
      <c r="L621" s="12">
        <f t="shared" si="111"/>
        <v>42</v>
      </c>
      <c r="M621" s="8">
        <v>0.35</v>
      </c>
      <c r="N621" s="8">
        <f t="shared" si="112"/>
        <v>0.32307692307692309</v>
      </c>
      <c r="O621" s="7">
        <f t="shared" si="106"/>
        <v>42</v>
      </c>
      <c r="P621" s="8">
        <v>0.35</v>
      </c>
      <c r="Q621" s="8">
        <f t="shared" si="107"/>
        <v>1.8571428571428572</v>
      </c>
      <c r="R621" s="8">
        <f t="shared" si="108"/>
        <v>0.65</v>
      </c>
      <c r="S621" s="9">
        <f t="shared" si="109"/>
        <v>1.1156183909197704E-3</v>
      </c>
      <c r="T621" s="2" t="s">
        <v>19</v>
      </c>
      <c r="U621" s="2" t="s">
        <v>6087</v>
      </c>
      <c r="V621" s="2" t="s">
        <v>6101</v>
      </c>
      <c r="W621" s="2" t="s">
        <v>16</v>
      </c>
      <c r="X621" s="2">
        <v>68</v>
      </c>
      <c r="Y621" s="2">
        <v>81</v>
      </c>
      <c r="Z621" s="2">
        <f t="shared" si="115"/>
        <v>13</v>
      </c>
    </row>
    <row r="622" spans="1:26" x14ac:dyDescent="0.25">
      <c r="A622" s="2" t="s">
        <v>2527</v>
      </c>
      <c r="B622" s="2">
        <v>202280621</v>
      </c>
      <c r="C622" s="3">
        <v>44816</v>
      </c>
      <c r="D622" s="2" t="s">
        <v>317</v>
      </c>
      <c r="E622" s="2" t="s">
        <v>29</v>
      </c>
      <c r="F622" s="2" t="s">
        <v>2528</v>
      </c>
      <c r="G622" s="10">
        <f t="shared" si="110"/>
        <v>9.516963999659112E-5</v>
      </c>
      <c r="H622" s="7">
        <v>21</v>
      </c>
      <c r="I622" s="7">
        <v>18.62</v>
      </c>
      <c r="J622" s="7">
        <v>2</v>
      </c>
      <c r="K622" s="7">
        <f t="shared" si="113"/>
        <v>0.8</v>
      </c>
      <c r="L622" s="12">
        <f t="shared" si="111"/>
        <v>1.2</v>
      </c>
      <c r="M622" s="8">
        <v>9.5238095238095233E-2</v>
      </c>
      <c r="N622" s="8">
        <f t="shared" si="112"/>
        <v>6.4446831364124588E-2</v>
      </c>
      <c r="O622" s="7">
        <f t="shared" si="106"/>
        <v>1.2</v>
      </c>
      <c r="P622" s="8">
        <v>9.5238095238095233E-2</v>
      </c>
      <c r="Q622" s="8">
        <f t="shared" si="107"/>
        <v>9.31</v>
      </c>
      <c r="R622" s="8">
        <f t="shared" si="108"/>
        <v>0.88666666666666671</v>
      </c>
      <c r="S622" s="9">
        <f t="shared" si="109"/>
        <v>3.1874811169136296E-5</v>
      </c>
      <c r="T622" s="2" t="s">
        <v>33</v>
      </c>
      <c r="U622" s="2" t="s">
        <v>31</v>
      </c>
      <c r="V622" s="2" t="s">
        <v>6101</v>
      </c>
      <c r="W622" s="2" t="s">
        <v>16</v>
      </c>
      <c r="X622" s="2">
        <v>68</v>
      </c>
      <c r="Y622" s="2">
        <v>81</v>
      </c>
      <c r="Z622" s="2">
        <f t="shared" si="115"/>
        <v>13</v>
      </c>
    </row>
    <row r="623" spans="1:26" x14ac:dyDescent="0.25">
      <c r="A623" s="2" t="s">
        <v>2529</v>
      </c>
      <c r="B623" s="2">
        <v>202280622</v>
      </c>
      <c r="C623" s="3">
        <v>44816</v>
      </c>
      <c r="D623" s="2" t="s">
        <v>472</v>
      </c>
      <c r="E623" s="2" t="s">
        <v>29</v>
      </c>
      <c r="F623" s="2" t="s">
        <v>2530</v>
      </c>
      <c r="G623" s="10">
        <f t="shared" si="110"/>
        <v>1.1329719047213228E-4</v>
      </c>
      <c r="H623" s="7">
        <v>25</v>
      </c>
      <c r="I623" s="7">
        <v>23</v>
      </c>
      <c r="J623" s="7">
        <v>2</v>
      </c>
      <c r="K623" s="7">
        <f t="shared" si="113"/>
        <v>0.8</v>
      </c>
      <c r="L623" s="12">
        <f t="shared" si="111"/>
        <v>1.2</v>
      </c>
      <c r="M623" s="8">
        <v>0.08</v>
      </c>
      <c r="N623" s="8">
        <f t="shared" si="112"/>
        <v>5.2173913043478258E-2</v>
      </c>
      <c r="O623" s="7">
        <f t="shared" si="106"/>
        <v>1.2</v>
      </c>
      <c r="P623" s="8">
        <v>0.08</v>
      </c>
      <c r="Q623" s="8">
        <f t="shared" si="107"/>
        <v>11.5</v>
      </c>
      <c r="R623" s="8">
        <f t="shared" si="108"/>
        <v>0.92</v>
      </c>
      <c r="S623" s="9">
        <f t="shared" si="109"/>
        <v>3.1874811169136296E-5</v>
      </c>
      <c r="T623" s="2" t="s">
        <v>33</v>
      </c>
      <c r="U623" s="2" t="s">
        <v>31</v>
      </c>
      <c r="V623" s="2" t="s">
        <v>6101</v>
      </c>
      <c r="W623" s="2" t="s">
        <v>16</v>
      </c>
      <c r="X623" s="2">
        <v>68</v>
      </c>
      <c r="Y623" s="2">
        <v>81</v>
      </c>
      <c r="Z623" s="2">
        <f t="shared" si="115"/>
        <v>13</v>
      </c>
    </row>
    <row r="624" spans="1:26" x14ac:dyDescent="0.25">
      <c r="A624" s="2" t="s">
        <v>2531</v>
      </c>
      <c r="B624" s="2">
        <v>202280623</v>
      </c>
      <c r="C624" s="3">
        <v>44816</v>
      </c>
      <c r="D624" s="2" t="s">
        <v>473</v>
      </c>
      <c r="E624" s="2" t="s">
        <v>29</v>
      </c>
      <c r="F624" s="2" t="s">
        <v>2532</v>
      </c>
      <c r="G624" s="10">
        <f t="shared" si="110"/>
        <v>2.5378570665757634E-4</v>
      </c>
      <c r="H624" s="7">
        <v>56</v>
      </c>
      <c r="I624" s="7">
        <v>51</v>
      </c>
      <c r="J624" s="7">
        <v>5</v>
      </c>
      <c r="K624" s="7">
        <f t="shared" si="113"/>
        <v>2</v>
      </c>
      <c r="L624" s="12">
        <f t="shared" si="111"/>
        <v>3</v>
      </c>
      <c r="M624" s="8">
        <v>8.9285714285714288E-2</v>
      </c>
      <c r="N624" s="8">
        <f t="shared" si="112"/>
        <v>5.8823529411764705E-2</v>
      </c>
      <c r="O624" s="7">
        <f t="shared" si="106"/>
        <v>3</v>
      </c>
      <c r="P624" s="8">
        <v>8.9285714285714288E-2</v>
      </c>
      <c r="Q624" s="8">
        <f t="shared" si="107"/>
        <v>10.199999999999999</v>
      </c>
      <c r="R624" s="8">
        <f t="shared" si="108"/>
        <v>0.9107142857142857</v>
      </c>
      <c r="S624" s="9">
        <f t="shared" si="109"/>
        <v>7.9687027922840741E-5</v>
      </c>
      <c r="T624" s="2" t="s">
        <v>33</v>
      </c>
      <c r="U624" s="2" t="s">
        <v>31</v>
      </c>
      <c r="V624" s="2" t="s">
        <v>6101</v>
      </c>
      <c r="W624" s="2" t="s">
        <v>16</v>
      </c>
      <c r="X624" s="2">
        <v>68</v>
      </c>
      <c r="Y624" s="2">
        <v>81</v>
      </c>
      <c r="Z624" s="2">
        <f t="shared" si="115"/>
        <v>13</v>
      </c>
    </row>
    <row r="625" spans="1:26" x14ac:dyDescent="0.25">
      <c r="A625" s="2" t="s">
        <v>2533</v>
      </c>
      <c r="B625" s="2">
        <v>202280624</v>
      </c>
      <c r="C625" s="3">
        <v>44816</v>
      </c>
      <c r="D625" s="2" t="s">
        <v>474</v>
      </c>
      <c r="E625" s="2" t="s">
        <v>29</v>
      </c>
      <c r="F625" s="2" t="s">
        <v>2534</v>
      </c>
      <c r="G625" s="10">
        <f t="shared" si="110"/>
        <v>1.4502040380432932E-4</v>
      </c>
      <c r="H625" s="7">
        <v>32</v>
      </c>
      <c r="I625" s="7">
        <v>27.52</v>
      </c>
      <c r="J625" s="7">
        <v>4.4800000000000004</v>
      </c>
      <c r="K625" s="7">
        <f t="shared" si="113"/>
        <v>1.7920000000000003</v>
      </c>
      <c r="L625" s="12">
        <f t="shared" si="111"/>
        <v>2.6880000000000002</v>
      </c>
      <c r="M625" s="8">
        <v>0.14000000000000001</v>
      </c>
      <c r="N625" s="8">
        <f t="shared" si="112"/>
        <v>9.7674418604651175E-2</v>
      </c>
      <c r="O625" s="7">
        <f t="shared" si="106"/>
        <v>2.6880000000000002</v>
      </c>
      <c r="P625" s="8">
        <v>0.14000000000000001</v>
      </c>
      <c r="Q625" s="8">
        <f t="shared" si="107"/>
        <v>6.1428571428571423</v>
      </c>
      <c r="R625" s="8">
        <f t="shared" si="108"/>
        <v>0.86</v>
      </c>
      <c r="S625" s="9">
        <f t="shared" si="109"/>
        <v>7.1399577018865304E-5</v>
      </c>
      <c r="T625" s="2" t="s">
        <v>33</v>
      </c>
      <c r="U625" s="2" t="s">
        <v>31</v>
      </c>
      <c r="V625" s="2" t="s">
        <v>6101</v>
      </c>
      <c r="W625" s="2" t="s">
        <v>16</v>
      </c>
      <c r="X625" s="2">
        <v>68</v>
      </c>
      <c r="Y625" s="2">
        <v>81</v>
      </c>
      <c r="Z625" s="2">
        <f t="shared" si="115"/>
        <v>13</v>
      </c>
    </row>
    <row r="626" spans="1:26" x14ac:dyDescent="0.25">
      <c r="A626" s="2" t="s">
        <v>2535</v>
      </c>
      <c r="B626" s="2">
        <v>202280625</v>
      </c>
      <c r="C626" s="3">
        <v>44816</v>
      </c>
      <c r="D626" s="2" t="s">
        <v>388</v>
      </c>
      <c r="E626" s="2" t="s">
        <v>29</v>
      </c>
      <c r="F626" s="2" t="s">
        <v>2536</v>
      </c>
      <c r="G626" s="10">
        <f t="shared" si="110"/>
        <v>1.586160666609852E-4</v>
      </c>
      <c r="H626" s="7">
        <v>35</v>
      </c>
      <c r="I626" s="7">
        <v>34</v>
      </c>
      <c r="J626" s="7">
        <v>1</v>
      </c>
      <c r="K626" s="7">
        <f t="shared" si="113"/>
        <v>0.4</v>
      </c>
      <c r="L626" s="12">
        <f t="shared" si="111"/>
        <v>0.6</v>
      </c>
      <c r="M626" s="8">
        <v>2.8571428571428571E-2</v>
      </c>
      <c r="N626" s="8">
        <f t="shared" si="112"/>
        <v>1.7647058823529412E-2</v>
      </c>
      <c r="O626" s="7">
        <f t="shared" si="106"/>
        <v>0.6</v>
      </c>
      <c r="P626" s="8">
        <v>2.8571428571428571E-2</v>
      </c>
      <c r="Q626" s="8">
        <f t="shared" si="107"/>
        <v>34</v>
      </c>
      <c r="R626" s="8">
        <f t="shared" si="108"/>
        <v>0.97142857142857142</v>
      </c>
      <c r="S626" s="9">
        <f t="shared" si="109"/>
        <v>1.5937405584568148E-5</v>
      </c>
      <c r="T626" s="2" t="s">
        <v>33</v>
      </c>
      <c r="U626" s="2" t="s">
        <v>31</v>
      </c>
      <c r="V626" s="2" t="s">
        <v>6101</v>
      </c>
      <c r="W626" s="2" t="s">
        <v>16</v>
      </c>
      <c r="X626" s="2">
        <v>68</v>
      </c>
      <c r="Y626" s="2">
        <v>81</v>
      </c>
      <c r="Z626" s="2">
        <f t="shared" si="115"/>
        <v>13</v>
      </c>
    </row>
    <row r="627" spans="1:26" x14ac:dyDescent="0.25">
      <c r="A627" s="2" t="s">
        <v>2537</v>
      </c>
      <c r="B627" s="2">
        <v>202280626</v>
      </c>
      <c r="C627" s="3">
        <v>44817</v>
      </c>
      <c r="D627" s="2" t="s">
        <v>475</v>
      </c>
      <c r="E627" s="2" t="s">
        <v>29</v>
      </c>
      <c r="F627" s="2" t="s">
        <v>2538</v>
      </c>
      <c r="G627" s="10">
        <f t="shared" si="110"/>
        <v>4.5318876188852914E-4</v>
      </c>
      <c r="H627" s="7">
        <v>100</v>
      </c>
      <c r="I627" s="7">
        <v>57</v>
      </c>
      <c r="J627" s="7">
        <v>43</v>
      </c>
      <c r="K627" s="7">
        <f t="shared" si="113"/>
        <v>17.2</v>
      </c>
      <c r="L627" s="12">
        <f t="shared" si="111"/>
        <v>25.8</v>
      </c>
      <c r="M627" s="8">
        <v>0.43</v>
      </c>
      <c r="N627" s="8">
        <f t="shared" si="112"/>
        <v>0.45263157894736844</v>
      </c>
      <c r="O627" s="7">
        <f t="shared" si="106"/>
        <v>25.8</v>
      </c>
      <c r="P627" s="8">
        <v>0.43</v>
      </c>
      <c r="Q627" s="8">
        <f t="shared" si="107"/>
        <v>1.3255813953488371</v>
      </c>
      <c r="R627" s="8">
        <f t="shared" si="108"/>
        <v>0.56999999999999995</v>
      </c>
      <c r="S627" s="9">
        <f t="shared" si="109"/>
        <v>6.8530844013643037E-4</v>
      </c>
      <c r="T627" s="2" t="s">
        <v>99</v>
      </c>
      <c r="U627" s="2" t="s">
        <v>31</v>
      </c>
      <c r="V627" s="2" t="s">
        <v>6101</v>
      </c>
      <c r="W627" s="2" t="s">
        <v>16</v>
      </c>
      <c r="X627" s="2">
        <v>70</v>
      </c>
      <c r="Y627" s="2">
        <v>82</v>
      </c>
      <c r="Z627" s="2">
        <f t="shared" si="115"/>
        <v>12</v>
      </c>
    </row>
    <row r="628" spans="1:26" x14ac:dyDescent="0.25">
      <c r="A628" s="2" t="s">
        <v>2539</v>
      </c>
      <c r="B628" s="2">
        <v>202280627</v>
      </c>
      <c r="C628" s="3">
        <v>44817</v>
      </c>
      <c r="D628" s="2" t="s">
        <v>476</v>
      </c>
      <c r="E628" s="2" t="s">
        <v>24</v>
      </c>
      <c r="F628" s="2" t="s">
        <v>2540</v>
      </c>
      <c r="G628" s="10">
        <f t="shared" si="110"/>
        <v>6.7978314283279376E-4</v>
      </c>
      <c r="H628" s="7">
        <v>150</v>
      </c>
      <c r="I628" s="7">
        <v>100</v>
      </c>
      <c r="J628" s="7">
        <v>50</v>
      </c>
      <c r="K628" s="7">
        <f t="shared" si="113"/>
        <v>20</v>
      </c>
      <c r="L628" s="12">
        <f t="shared" si="111"/>
        <v>30</v>
      </c>
      <c r="M628" s="8">
        <v>0.33333333333333331</v>
      </c>
      <c r="N628" s="8">
        <f t="shared" si="112"/>
        <v>0.3</v>
      </c>
      <c r="O628" s="7">
        <f t="shared" si="106"/>
        <v>30</v>
      </c>
      <c r="P628" s="8">
        <v>0.33333333333333331</v>
      </c>
      <c r="Q628" s="8">
        <f t="shared" si="107"/>
        <v>2</v>
      </c>
      <c r="R628" s="8">
        <f t="shared" si="108"/>
        <v>0.66666666666666663</v>
      </c>
      <c r="S628" s="9">
        <f t="shared" si="109"/>
        <v>7.9687027922840741E-4</v>
      </c>
      <c r="T628" s="2" t="s">
        <v>25</v>
      </c>
      <c r="U628" s="2" t="s">
        <v>26</v>
      </c>
      <c r="V628" s="2" t="s">
        <v>6101</v>
      </c>
      <c r="W628" s="2" t="s">
        <v>16</v>
      </c>
      <c r="X628" s="2">
        <v>70</v>
      </c>
      <c r="Y628" s="2">
        <v>82</v>
      </c>
      <c r="Z628" s="2">
        <f t="shared" ref="Z628:Z641" si="116">Y628-X628</f>
        <v>12</v>
      </c>
    </row>
    <row r="629" spans="1:26" x14ac:dyDescent="0.25">
      <c r="A629" s="2" t="s">
        <v>2541</v>
      </c>
      <c r="B629" s="2">
        <v>202280628</v>
      </c>
      <c r="C629" s="3">
        <v>44817</v>
      </c>
      <c r="D629" s="2" t="s">
        <v>477</v>
      </c>
      <c r="E629" s="2" t="s">
        <v>24</v>
      </c>
      <c r="F629" s="2" t="s">
        <v>2542</v>
      </c>
      <c r="G629" s="10">
        <f t="shared" si="110"/>
        <v>4.0786988569967625E-4</v>
      </c>
      <c r="H629" s="7">
        <v>90</v>
      </c>
      <c r="I629" s="7">
        <v>40</v>
      </c>
      <c r="J629" s="7">
        <v>50</v>
      </c>
      <c r="K629" s="7">
        <f t="shared" si="113"/>
        <v>20</v>
      </c>
      <c r="L629" s="12">
        <f t="shared" si="111"/>
        <v>30</v>
      </c>
      <c r="M629" s="8">
        <v>0.55555555555555558</v>
      </c>
      <c r="N629" s="8">
        <f t="shared" si="112"/>
        <v>0.75</v>
      </c>
      <c r="O629" s="7">
        <f t="shared" si="106"/>
        <v>30</v>
      </c>
      <c r="P629" s="8">
        <v>0.55555555555555558</v>
      </c>
      <c r="Q629" s="8">
        <f t="shared" si="107"/>
        <v>0.8</v>
      </c>
      <c r="R629" s="8">
        <f t="shared" si="108"/>
        <v>0.44444444444444442</v>
      </c>
      <c r="S629" s="9">
        <f t="shared" si="109"/>
        <v>7.9687027922840741E-4</v>
      </c>
      <c r="T629" s="2" t="s">
        <v>25</v>
      </c>
      <c r="U629" s="2" t="s">
        <v>26</v>
      </c>
      <c r="V629" s="2" t="s">
        <v>6101</v>
      </c>
      <c r="W629" s="2" t="s">
        <v>329</v>
      </c>
      <c r="X629" s="2">
        <v>70</v>
      </c>
      <c r="Y629" s="2">
        <v>82</v>
      </c>
      <c r="Z629" s="2">
        <f t="shared" si="116"/>
        <v>12</v>
      </c>
    </row>
    <row r="630" spans="1:26" x14ac:dyDescent="0.25">
      <c r="A630" s="2" t="s">
        <v>2543</v>
      </c>
      <c r="B630" s="2">
        <v>202280629</v>
      </c>
      <c r="C630" s="3">
        <v>44817</v>
      </c>
      <c r="D630" s="2" t="s">
        <v>478</v>
      </c>
      <c r="E630" s="2" t="s">
        <v>24</v>
      </c>
      <c r="F630" s="2" t="s">
        <v>2544</v>
      </c>
      <c r="G630" s="10">
        <f t="shared" si="110"/>
        <v>4.0786988569967625E-4</v>
      </c>
      <c r="H630" s="7">
        <v>90</v>
      </c>
      <c r="I630" s="7">
        <v>40</v>
      </c>
      <c r="J630" s="7">
        <v>50</v>
      </c>
      <c r="K630" s="7">
        <f t="shared" si="113"/>
        <v>20</v>
      </c>
      <c r="L630" s="12">
        <f t="shared" si="111"/>
        <v>30</v>
      </c>
      <c r="M630" s="8">
        <v>0.55555555555555558</v>
      </c>
      <c r="N630" s="8">
        <f t="shared" si="112"/>
        <v>0.75</v>
      </c>
      <c r="O630" s="7">
        <f t="shared" si="106"/>
        <v>30</v>
      </c>
      <c r="P630" s="8">
        <v>0.55555555555555558</v>
      </c>
      <c r="Q630" s="8">
        <f t="shared" si="107"/>
        <v>0.8</v>
      </c>
      <c r="R630" s="8">
        <f t="shared" si="108"/>
        <v>0.44444444444444442</v>
      </c>
      <c r="S630" s="9">
        <f t="shared" si="109"/>
        <v>7.9687027922840741E-4</v>
      </c>
      <c r="T630" s="2" t="s">
        <v>25</v>
      </c>
      <c r="U630" s="2" t="s">
        <v>26</v>
      </c>
      <c r="V630" s="2" t="s">
        <v>6101</v>
      </c>
      <c r="W630" s="2" t="s">
        <v>329</v>
      </c>
      <c r="X630" s="2">
        <v>70</v>
      </c>
      <c r="Y630" s="2">
        <v>82</v>
      </c>
      <c r="Z630" s="2">
        <f t="shared" si="116"/>
        <v>12</v>
      </c>
    </row>
    <row r="631" spans="1:26" x14ac:dyDescent="0.25">
      <c r="A631" s="2" t="s">
        <v>2545</v>
      </c>
      <c r="B631" s="2">
        <v>202280630</v>
      </c>
      <c r="C631" s="3">
        <v>44817</v>
      </c>
      <c r="D631" s="2" t="s">
        <v>479</v>
      </c>
      <c r="E631" s="2" t="s">
        <v>24</v>
      </c>
      <c r="F631" s="2" t="s">
        <v>2546</v>
      </c>
      <c r="G631" s="10">
        <f t="shared" si="110"/>
        <v>1.8127550475541165E-4</v>
      </c>
      <c r="H631" s="7">
        <v>40</v>
      </c>
      <c r="I631" s="7">
        <v>20</v>
      </c>
      <c r="J631" s="7">
        <v>20</v>
      </c>
      <c r="K631" s="7">
        <f t="shared" si="113"/>
        <v>8</v>
      </c>
      <c r="L631" s="12">
        <f t="shared" si="111"/>
        <v>12</v>
      </c>
      <c r="M631" s="8">
        <v>0.5</v>
      </c>
      <c r="N631" s="8">
        <f t="shared" si="112"/>
        <v>0.6</v>
      </c>
      <c r="O631" s="7">
        <f t="shared" si="106"/>
        <v>12</v>
      </c>
      <c r="P631" s="8">
        <v>0.5</v>
      </c>
      <c r="Q631" s="8">
        <f t="shared" si="107"/>
        <v>1</v>
      </c>
      <c r="R631" s="8">
        <f t="shared" si="108"/>
        <v>0.5</v>
      </c>
      <c r="S631" s="9">
        <f t="shared" si="109"/>
        <v>3.1874811169136296E-4</v>
      </c>
      <c r="T631" s="2" t="s">
        <v>25</v>
      </c>
      <c r="U631" s="2" t="s">
        <v>26</v>
      </c>
      <c r="V631" s="2" t="s">
        <v>6101</v>
      </c>
      <c r="W631" s="2" t="s">
        <v>329</v>
      </c>
      <c r="X631" s="2">
        <v>70</v>
      </c>
      <c r="Y631" s="2">
        <v>82</v>
      </c>
      <c r="Z631" s="2">
        <f t="shared" si="116"/>
        <v>12</v>
      </c>
    </row>
    <row r="632" spans="1:26" x14ac:dyDescent="0.25">
      <c r="A632" s="2" t="s">
        <v>2547</v>
      </c>
      <c r="B632" s="2">
        <v>202280631</v>
      </c>
      <c r="C632" s="3">
        <v>44817</v>
      </c>
      <c r="D632" s="2" t="s">
        <v>310</v>
      </c>
      <c r="E632" s="2" t="s">
        <v>21</v>
      </c>
      <c r="F632" s="2" t="s">
        <v>2548</v>
      </c>
      <c r="G632" s="10">
        <f t="shared" si="110"/>
        <v>6.7978314283279379E-5</v>
      </c>
      <c r="H632" s="7">
        <v>15</v>
      </c>
      <c r="I632" s="7">
        <v>0</v>
      </c>
      <c r="J632" s="7">
        <v>15</v>
      </c>
      <c r="K632" s="7">
        <f t="shared" si="113"/>
        <v>6</v>
      </c>
      <c r="L632" s="12">
        <f t="shared" si="111"/>
        <v>9</v>
      </c>
      <c r="M632" s="8">
        <v>1</v>
      </c>
      <c r="N632" s="8" t="e">
        <f t="shared" si="112"/>
        <v>#DIV/0!</v>
      </c>
      <c r="O632" s="7">
        <f t="shared" si="106"/>
        <v>9</v>
      </c>
      <c r="P632" s="8">
        <v>1</v>
      </c>
      <c r="Q632" s="8">
        <f t="shared" si="107"/>
        <v>0</v>
      </c>
      <c r="R632" s="8">
        <f t="shared" si="108"/>
        <v>0</v>
      </c>
      <c r="S632" s="9">
        <f t="shared" si="109"/>
        <v>2.3906108376852222E-4</v>
      </c>
      <c r="T632" s="2" t="s">
        <v>6150</v>
      </c>
      <c r="U632" s="2" t="s">
        <v>22</v>
      </c>
      <c r="V632" s="2" t="s">
        <v>6101</v>
      </c>
      <c r="W632" s="2" t="s">
        <v>16</v>
      </c>
      <c r="X632" s="2">
        <v>70</v>
      </c>
      <c r="Y632" s="2">
        <v>82</v>
      </c>
      <c r="Z632" s="2">
        <f t="shared" si="116"/>
        <v>12</v>
      </c>
    </row>
    <row r="633" spans="1:26" x14ac:dyDescent="0.25">
      <c r="A633" s="2" t="s">
        <v>2549</v>
      </c>
      <c r="B633" s="2">
        <v>202280632</v>
      </c>
      <c r="C633" s="3">
        <v>44817</v>
      </c>
      <c r="D633" s="2" t="s">
        <v>435</v>
      </c>
      <c r="E633" s="2" t="s">
        <v>21</v>
      </c>
      <c r="F633" s="2" t="s">
        <v>2550</v>
      </c>
      <c r="G633" s="10">
        <f t="shared" si="110"/>
        <v>6.7978314283279379E-5</v>
      </c>
      <c r="H633" s="7">
        <v>15</v>
      </c>
      <c r="I633" s="7">
        <v>7</v>
      </c>
      <c r="J633" s="7">
        <v>8</v>
      </c>
      <c r="K633" s="7">
        <f t="shared" si="113"/>
        <v>3.2</v>
      </c>
      <c r="L633" s="12">
        <f t="shared" si="111"/>
        <v>4.8</v>
      </c>
      <c r="M633" s="8">
        <v>0.53333333333333333</v>
      </c>
      <c r="N633" s="8">
        <f t="shared" si="112"/>
        <v>0.68571428571428572</v>
      </c>
      <c r="O633" s="7">
        <f t="shared" si="106"/>
        <v>4.8</v>
      </c>
      <c r="P633" s="8">
        <v>0.53333333333333333</v>
      </c>
      <c r="Q633" s="8">
        <f t="shared" si="107"/>
        <v>0.875</v>
      </c>
      <c r="R633" s="8">
        <f t="shared" si="108"/>
        <v>0.46666666666666667</v>
      </c>
      <c r="S633" s="9">
        <f t="shared" si="109"/>
        <v>1.2749924467654519E-4</v>
      </c>
      <c r="T633" s="2" t="s">
        <v>25</v>
      </c>
      <c r="U633" s="2" t="s">
        <v>22</v>
      </c>
      <c r="V633" s="2" t="s">
        <v>6101</v>
      </c>
      <c r="W633" s="2" t="s">
        <v>329</v>
      </c>
      <c r="X633" s="2">
        <v>70</v>
      </c>
      <c r="Y633" s="2">
        <v>82</v>
      </c>
      <c r="Z633" s="2">
        <f t="shared" si="116"/>
        <v>12</v>
      </c>
    </row>
    <row r="634" spans="1:26" x14ac:dyDescent="0.25">
      <c r="A634" s="2" t="s">
        <v>2551</v>
      </c>
      <c r="B634" s="2">
        <v>202280633</v>
      </c>
      <c r="C634" s="3">
        <v>44817</v>
      </c>
      <c r="D634" s="2" t="s">
        <v>480</v>
      </c>
      <c r="E634" s="2" t="s">
        <v>24</v>
      </c>
      <c r="F634" s="2" t="s">
        <v>2552</v>
      </c>
      <c r="G634" s="10">
        <f t="shared" si="110"/>
        <v>1.586160666609852E-4</v>
      </c>
      <c r="H634" s="7">
        <v>35</v>
      </c>
      <c r="I634" s="7">
        <v>10</v>
      </c>
      <c r="J634" s="7">
        <v>25</v>
      </c>
      <c r="K634" s="7">
        <f t="shared" si="113"/>
        <v>10</v>
      </c>
      <c r="L634" s="12">
        <f t="shared" si="111"/>
        <v>15</v>
      </c>
      <c r="M634" s="8">
        <v>0.7142857142857143</v>
      </c>
      <c r="N634" s="8">
        <f t="shared" si="112"/>
        <v>1.5</v>
      </c>
      <c r="O634" s="7">
        <f t="shared" si="106"/>
        <v>15</v>
      </c>
      <c r="P634" s="8">
        <v>0.7142857142857143</v>
      </c>
      <c r="Q634" s="8">
        <f t="shared" si="107"/>
        <v>0.4</v>
      </c>
      <c r="R634" s="8">
        <f t="shared" si="108"/>
        <v>0.2857142857142857</v>
      </c>
      <c r="S634" s="9">
        <f t="shared" si="109"/>
        <v>3.9843513961420371E-4</v>
      </c>
      <c r="T634" s="2" t="s">
        <v>25</v>
      </c>
      <c r="U634" s="2" t="s">
        <v>26</v>
      </c>
      <c r="V634" s="2" t="s">
        <v>6101</v>
      </c>
      <c r="W634" s="2" t="s">
        <v>329</v>
      </c>
      <c r="X634" s="2">
        <v>70</v>
      </c>
      <c r="Y634" s="2">
        <v>82</v>
      </c>
      <c r="Z634" s="2">
        <f t="shared" si="116"/>
        <v>12</v>
      </c>
    </row>
    <row r="635" spans="1:26" x14ac:dyDescent="0.25">
      <c r="A635" s="2" t="s">
        <v>2553</v>
      </c>
      <c r="B635" s="2">
        <v>202280634</v>
      </c>
      <c r="C635" s="3">
        <v>44817</v>
      </c>
      <c r="D635" s="2" t="s">
        <v>481</v>
      </c>
      <c r="E635" s="2" t="s">
        <v>29</v>
      </c>
      <c r="F635" s="2" t="s">
        <v>2554</v>
      </c>
      <c r="G635" s="10">
        <f t="shared" si="110"/>
        <v>4.5318876188852914E-4</v>
      </c>
      <c r="H635" s="7">
        <v>100</v>
      </c>
      <c r="I635" s="7">
        <v>32</v>
      </c>
      <c r="J635" s="7">
        <v>68</v>
      </c>
      <c r="K635" s="7">
        <f t="shared" si="113"/>
        <v>27.200000000000003</v>
      </c>
      <c r="L635" s="12">
        <f t="shared" si="111"/>
        <v>40.799999999999997</v>
      </c>
      <c r="M635" s="8">
        <v>0.68</v>
      </c>
      <c r="N635" s="8">
        <f t="shared" si="112"/>
        <v>1.2749999999999999</v>
      </c>
      <c r="O635" s="7">
        <f t="shared" si="106"/>
        <v>40.799999999999997</v>
      </c>
      <c r="P635" s="8">
        <v>0.68</v>
      </c>
      <c r="Q635" s="8">
        <f t="shared" si="107"/>
        <v>0.47058823529411764</v>
      </c>
      <c r="R635" s="8">
        <f t="shared" si="108"/>
        <v>0.32</v>
      </c>
      <c r="S635" s="9">
        <f t="shared" si="109"/>
        <v>1.0837435797506341E-3</v>
      </c>
      <c r="T635" s="2" t="s">
        <v>33</v>
      </c>
      <c r="U635" s="2" t="s">
        <v>31</v>
      </c>
      <c r="V635" s="2" t="s">
        <v>6101</v>
      </c>
      <c r="W635" s="2" t="s">
        <v>16</v>
      </c>
      <c r="X635" s="2">
        <v>70</v>
      </c>
      <c r="Y635" s="2">
        <v>82</v>
      </c>
      <c r="Z635" s="2">
        <f t="shared" si="116"/>
        <v>12</v>
      </c>
    </row>
    <row r="636" spans="1:26" x14ac:dyDescent="0.25">
      <c r="A636" s="2" t="s">
        <v>2555</v>
      </c>
      <c r="B636" s="2">
        <v>202280635</v>
      </c>
      <c r="C636" s="3">
        <v>44817</v>
      </c>
      <c r="D636" s="2" t="s">
        <v>482</v>
      </c>
      <c r="E636" s="2" t="s">
        <v>29</v>
      </c>
      <c r="F636" s="2" t="s">
        <v>2556</v>
      </c>
      <c r="G636" s="10">
        <f t="shared" si="110"/>
        <v>9.6529206282256711E-4</v>
      </c>
      <c r="H636" s="7">
        <v>213</v>
      </c>
      <c r="I636" s="7">
        <v>180</v>
      </c>
      <c r="J636" s="7">
        <v>33</v>
      </c>
      <c r="K636" s="7">
        <f t="shared" si="113"/>
        <v>13.200000000000001</v>
      </c>
      <c r="L636" s="12">
        <f t="shared" si="111"/>
        <v>19.799999999999997</v>
      </c>
      <c r="M636" s="8">
        <v>0.15492957746478872</v>
      </c>
      <c r="N636" s="8">
        <f t="shared" si="112"/>
        <v>0.10999999999999999</v>
      </c>
      <c r="O636" s="7">
        <f t="shared" si="106"/>
        <v>19.799999999999997</v>
      </c>
      <c r="P636" s="8">
        <v>0.15492957746478872</v>
      </c>
      <c r="Q636" s="8">
        <f t="shared" si="107"/>
        <v>5.4545454545454541</v>
      </c>
      <c r="R636" s="8">
        <f t="shared" si="108"/>
        <v>0.84507042253521125</v>
      </c>
      <c r="S636" s="9">
        <f t="shared" si="109"/>
        <v>5.2593438429074889E-4</v>
      </c>
      <c r="T636" s="2" t="s">
        <v>33</v>
      </c>
      <c r="U636" s="2" t="s">
        <v>31</v>
      </c>
      <c r="V636" s="2" t="s">
        <v>6101</v>
      </c>
      <c r="W636" s="2" t="s">
        <v>16</v>
      </c>
      <c r="X636" s="2">
        <v>70</v>
      </c>
      <c r="Y636" s="2">
        <v>82</v>
      </c>
      <c r="Z636" s="2">
        <f t="shared" si="116"/>
        <v>12</v>
      </c>
    </row>
    <row r="637" spans="1:26" x14ac:dyDescent="0.25">
      <c r="A637" s="2" t="s">
        <v>2557</v>
      </c>
      <c r="B637" s="2">
        <v>202280636</v>
      </c>
      <c r="C637" s="3">
        <v>44817</v>
      </c>
      <c r="D637" s="2" t="s">
        <v>483</v>
      </c>
      <c r="E637" s="2" t="s">
        <v>29</v>
      </c>
      <c r="F637" s="2" t="s">
        <v>2558</v>
      </c>
      <c r="G637" s="10">
        <f t="shared" si="110"/>
        <v>1.586160666609852E-4</v>
      </c>
      <c r="H637" s="7">
        <v>35</v>
      </c>
      <c r="I637" s="7">
        <v>15</v>
      </c>
      <c r="J637" s="7">
        <v>20</v>
      </c>
      <c r="K637" s="7">
        <f t="shared" si="113"/>
        <v>8</v>
      </c>
      <c r="L637" s="12">
        <f t="shared" si="111"/>
        <v>12</v>
      </c>
      <c r="M637" s="8">
        <v>0.5714285714285714</v>
      </c>
      <c r="N637" s="8">
        <f t="shared" si="112"/>
        <v>0.8</v>
      </c>
      <c r="O637" s="7">
        <f t="shared" si="106"/>
        <v>12</v>
      </c>
      <c r="P637" s="8">
        <v>0.5714285714285714</v>
      </c>
      <c r="Q637" s="8">
        <f t="shared" si="107"/>
        <v>0.75</v>
      </c>
      <c r="R637" s="8">
        <f t="shared" si="108"/>
        <v>0.42857142857142855</v>
      </c>
      <c r="S637" s="9">
        <f t="shared" si="109"/>
        <v>3.1874811169136296E-4</v>
      </c>
      <c r="T637" s="2" t="s">
        <v>25</v>
      </c>
      <c r="U637" s="2" t="s">
        <v>31</v>
      </c>
      <c r="V637" s="2" t="s">
        <v>6101</v>
      </c>
      <c r="W637" s="2" t="s">
        <v>16</v>
      </c>
      <c r="X637" s="2">
        <v>70</v>
      </c>
      <c r="Y637" s="2">
        <v>82</v>
      </c>
      <c r="Z637" s="2">
        <f t="shared" si="116"/>
        <v>12</v>
      </c>
    </row>
    <row r="638" spans="1:26" x14ac:dyDescent="0.25">
      <c r="A638" s="2" t="s">
        <v>2559</v>
      </c>
      <c r="B638" s="2">
        <v>202280637</v>
      </c>
      <c r="C638" s="3">
        <v>44817</v>
      </c>
      <c r="D638" s="2" t="s">
        <v>229</v>
      </c>
      <c r="E638" s="2" t="s">
        <v>29</v>
      </c>
      <c r="F638" s="2" t="s">
        <v>2560</v>
      </c>
      <c r="G638" s="10">
        <f t="shared" si="110"/>
        <v>2.4925381903869104E-4</v>
      </c>
      <c r="H638" s="7">
        <v>55</v>
      </c>
      <c r="I638" s="7">
        <v>51</v>
      </c>
      <c r="J638" s="7">
        <v>4</v>
      </c>
      <c r="K638" s="7">
        <f t="shared" si="113"/>
        <v>1.6</v>
      </c>
      <c r="L638" s="12">
        <f t="shared" si="111"/>
        <v>2.4</v>
      </c>
      <c r="M638" s="8">
        <v>7.2727272727272724E-2</v>
      </c>
      <c r="N638" s="8">
        <f t="shared" si="112"/>
        <v>4.7058823529411764E-2</v>
      </c>
      <c r="O638" s="7">
        <f t="shared" si="106"/>
        <v>2.4</v>
      </c>
      <c r="P638" s="8">
        <v>7.2727272727272724E-2</v>
      </c>
      <c r="Q638" s="8">
        <f t="shared" si="107"/>
        <v>12.75</v>
      </c>
      <c r="R638" s="8">
        <f t="shared" si="108"/>
        <v>0.92727272727272725</v>
      </c>
      <c r="S638" s="9">
        <f t="shared" si="109"/>
        <v>6.3749622338272593E-5</v>
      </c>
      <c r="T638" s="2" t="s">
        <v>30</v>
      </c>
      <c r="U638" s="2" t="s">
        <v>31</v>
      </c>
      <c r="V638" s="2" t="s">
        <v>6101</v>
      </c>
      <c r="W638" s="2" t="s">
        <v>16</v>
      </c>
      <c r="X638" s="2">
        <v>70</v>
      </c>
      <c r="Y638" s="2">
        <v>82</v>
      </c>
      <c r="Z638" s="2">
        <f t="shared" si="116"/>
        <v>12</v>
      </c>
    </row>
    <row r="639" spans="1:26" x14ac:dyDescent="0.25">
      <c r="A639" s="2" t="s">
        <v>2561</v>
      </c>
      <c r="B639" s="2">
        <v>202280638</v>
      </c>
      <c r="C639" s="3">
        <v>44817</v>
      </c>
      <c r="D639" s="2" t="s">
        <v>17</v>
      </c>
      <c r="E639" s="2" t="s">
        <v>14</v>
      </c>
      <c r="F639" s="2" t="s">
        <v>2562</v>
      </c>
      <c r="G639" s="10">
        <f t="shared" si="110"/>
        <v>4.5318876188852913E-5</v>
      </c>
      <c r="H639" s="7">
        <v>10</v>
      </c>
      <c r="I639" s="7">
        <v>3</v>
      </c>
      <c r="J639" s="7">
        <v>7</v>
      </c>
      <c r="K639" s="7">
        <f t="shared" si="113"/>
        <v>2.8000000000000003</v>
      </c>
      <c r="L639" s="12">
        <f t="shared" si="111"/>
        <v>4.1999999999999993</v>
      </c>
      <c r="M639" s="8">
        <v>0.7</v>
      </c>
      <c r="N639" s="8">
        <f t="shared" si="112"/>
        <v>1.3999999999999997</v>
      </c>
      <c r="O639" s="7">
        <f t="shared" si="106"/>
        <v>4.1999999999999993</v>
      </c>
      <c r="P639" s="8">
        <v>0.7</v>
      </c>
      <c r="Q639" s="8">
        <f t="shared" si="107"/>
        <v>0.42857142857142855</v>
      </c>
      <c r="R639" s="8">
        <f t="shared" si="108"/>
        <v>0.3</v>
      </c>
      <c r="S639" s="9">
        <f t="shared" si="109"/>
        <v>1.1156183909197704E-4</v>
      </c>
      <c r="T639" s="2" t="s">
        <v>25</v>
      </c>
      <c r="U639" s="2" t="s">
        <v>15</v>
      </c>
      <c r="V639" s="2" t="s">
        <v>6101</v>
      </c>
      <c r="W639" s="2" t="s">
        <v>16</v>
      </c>
      <c r="X639" s="2">
        <v>70</v>
      </c>
      <c r="Y639" s="2">
        <v>82</v>
      </c>
      <c r="Z639" s="2">
        <f t="shared" si="116"/>
        <v>12</v>
      </c>
    </row>
    <row r="640" spans="1:26" x14ac:dyDescent="0.25">
      <c r="A640" s="2" t="s">
        <v>2563</v>
      </c>
      <c r="B640" s="2">
        <v>202280639</v>
      </c>
      <c r="C640" s="3">
        <v>44817</v>
      </c>
      <c r="D640" s="2" t="s">
        <v>484</v>
      </c>
      <c r="E640" s="2" t="s">
        <v>47</v>
      </c>
      <c r="F640" s="2" t="s">
        <v>2564</v>
      </c>
      <c r="G640" s="10">
        <f t="shared" si="110"/>
        <v>1.586160666609852E-3</v>
      </c>
      <c r="H640" s="7">
        <v>350</v>
      </c>
      <c r="I640" s="7">
        <v>220</v>
      </c>
      <c r="J640" s="7">
        <v>130</v>
      </c>
      <c r="K640" s="7">
        <f t="shared" si="113"/>
        <v>52</v>
      </c>
      <c r="L640" s="12">
        <f t="shared" si="111"/>
        <v>78</v>
      </c>
      <c r="M640" s="8">
        <v>0.37142857142857144</v>
      </c>
      <c r="N640" s="8">
        <f t="shared" si="112"/>
        <v>0.35454545454545455</v>
      </c>
      <c r="O640" s="7">
        <f t="shared" si="106"/>
        <v>78</v>
      </c>
      <c r="P640" s="8">
        <v>0.37142857142857144</v>
      </c>
      <c r="Q640" s="8">
        <f t="shared" si="107"/>
        <v>1.6923076923076923</v>
      </c>
      <c r="R640" s="8">
        <f t="shared" si="108"/>
        <v>0.62857142857142856</v>
      </c>
      <c r="S640" s="9">
        <f t="shared" si="109"/>
        <v>2.071862725993859E-3</v>
      </c>
      <c r="T640" s="2" t="s">
        <v>19</v>
      </c>
      <c r="U640" s="2" t="s">
        <v>6087</v>
      </c>
      <c r="V640" s="2" t="s">
        <v>6101</v>
      </c>
      <c r="W640" s="2" t="s">
        <v>16</v>
      </c>
      <c r="X640" s="2">
        <v>70</v>
      </c>
      <c r="Y640" s="2">
        <v>82</v>
      </c>
      <c r="Z640" s="2">
        <f t="shared" si="116"/>
        <v>12</v>
      </c>
    </row>
    <row r="641" spans="1:26" x14ac:dyDescent="0.25">
      <c r="A641" s="2" t="s">
        <v>2565</v>
      </c>
      <c r="B641" s="2">
        <v>202280640</v>
      </c>
      <c r="C641" s="3">
        <v>44818</v>
      </c>
      <c r="D641" s="2" t="s">
        <v>485</v>
      </c>
      <c r="E641" s="2" t="s">
        <v>43</v>
      </c>
      <c r="F641" s="2" t="s">
        <v>2566</v>
      </c>
      <c r="G641" s="10">
        <f t="shared" si="110"/>
        <v>3.716147847485939E-3</v>
      </c>
      <c r="H641" s="7">
        <v>820</v>
      </c>
      <c r="I641" s="7">
        <v>745</v>
      </c>
      <c r="J641" s="7">
        <v>75</v>
      </c>
      <c r="K641" s="7">
        <f t="shared" si="113"/>
        <v>30</v>
      </c>
      <c r="L641" s="12">
        <f t="shared" si="111"/>
        <v>45</v>
      </c>
      <c r="M641" s="8">
        <v>9.1463414634146339E-2</v>
      </c>
      <c r="N641" s="8">
        <f t="shared" si="112"/>
        <v>6.0402684563758392E-2</v>
      </c>
      <c r="O641" s="7">
        <f t="shared" si="106"/>
        <v>45</v>
      </c>
      <c r="P641" s="8">
        <v>9.1463414634146339E-2</v>
      </c>
      <c r="Q641" s="8">
        <f t="shared" si="107"/>
        <v>9.9333333333333336</v>
      </c>
      <c r="R641" s="8">
        <f t="shared" si="108"/>
        <v>0.90853658536585369</v>
      </c>
      <c r="S641" s="9">
        <f t="shared" si="109"/>
        <v>1.195305418842611E-3</v>
      </c>
      <c r="T641" s="2" t="s">
        <v>19</v>
      </c>
      <c r="U641" s="2" t="s">
        <v>44</v>
      </c>
      <c r="V641" s="2" t="s">
        <v>6101</v>
      </c>
      <c r="W641" s="2" t="s">
        <v>16</v>
      </c>
      <c r="X641" s="2">
        <v>63</v>
      </c>
      <c r="Y641" s="2">
        <v>79</v>
      </c>
      <c r="Z641" s="2">
        <f t="shared" si="116"/>
        <v>16</v>
      </c>
    </row>
    <row r="642" spans="1:26" x14ac:dyDescent="0.25">
      <c r="A642" s="2" t="s">
        <v>2567</v>
      </c>
      <c r="B642" s="2">
        <v>202280641</v>
      </c>
      <c r="C642" s="3">
        <v>44818</v>
      </c>
      <c r="D642" s="2" t="s">
        <v>486</v>
      </c>
      <c r="E642" s="2" t="s">
        <v>29</v>
      </c>
      <c r="F642" s="2" t="s">
        <v>2568</v>
      </c>
      <c r="G642" s="10">
        <f t="shared" si="110"/>
        <v>1.2236096570990287E-3</v>
      </c>
      <c r="H642" s="7">
        <v>270</v>
      </c>
      <c r="I642" s="7">
        <v>188</v>
      </c>
      <c r="J642" s="7">
        <v>82</v>
      </c>
      <c r="K642" s="7">
        <f t="shared" si="113"/>
        <v>32.800000000000004</v>
      </c>
      <c r="L642" s="12">
        <f t="shared" si="111"/>
        <v>49.199999999999996</v>
      </c>
      <c r="M642" s="8">
        <v>0.3037037037037037</v>
      </c>
      <c r="N642" s="8">
        <f t="shared" si="112"/>
        <v>0.26170212765957446</v>
      </c>
      <c r="O642" s="7">
        <f t="shared" ref="O642:O705" si="117">J642-K642</f>
        <v>49.199999999999996</v>
      </c>
      <c r="P642" s="8">
        <v>0.3037037037037037</v>
      </c>
      <c r="Q642" s="8">
        <f t="shared" ref="Q642:Q705" si="118">I642/J642</f>
        <v>2.2926829268292681</v>
      </c>
      <c r="R642" s="8">
        <f t="shared" ref="R642:R705" si="119">I642/H642</f>
        <v>0.6962962962962963</v>
      </c>
      <c r="S642" s="9">
        <f t="shared" ref="S642:S705" si="120">J642/SUM($J$2:$J$2400)</f>
        <v>1.3068672579345882E-3</v>
      </c>
      <c r="T642" s="2" t="s">
        <v>33</v>
      </c>
      <c r="U642" s="2" t="s">
        <v>31</v>
      </c>
      <c r="V642" s="2" t="s">
        <v>6101</v>
      </c>
      <c r="W642" s="2" t="s">
        <v>16</v>
      </c>
      <c r="X642" s="2">
        <v>63</v>
      </c>
      <c r="Y642" s="2">
        <v>79</v>
      </c>
      <c r="Z642" s="2">
        <f t="shared" ref="Z642:Z657" si="121">Y642-X642</f>
        <v>16</v>
      </c>
    </row>
    <row r="643" spans="1:26" x14ac:dyDescent="0.25">
      <c r="A643" s="2" t="s">
        <v>2569</v>
      </c>
      <c r="B643" s="2">
        <v>202280642</v>
      </c>
      <c r="C643" s="3">
        <v>44818</v>
      </c>
      <c r="D643" s="2" t="s">
        <v>443</v>
      </c>
      <c r="E643" s="2" t="s">
        <v>29</v>
      </c>
      <c r="F643" s="2" t="s">
        <v>2570</v>
      </c>
      <c r="G643" s="10">
        <f t="shared" ref="G643:G706" si="122">H643/SUM($H$2:$H$2400)</f>
        <v>3.9880611046190566E-4</v>
      </c>
      <c r="H643" s="7">
        <v>88</v>
      </c>
      <c r="I643" s="7">
        <v>74.52</v>
      </c>
      <c r="J643" s="7">
        <v>13</v>
      </c>
      <c r="K643" s="7">
        <f t="shared" si="113"/>
        <v>5.2</v>
      </c>
      <c r="L643" s="12">
        <f t="shared" ref="L643:L706" si="123">J643-K643</f>
        <v>7.8</v>
      </c>
      <c r="M643" s="8">
        <v>0.14772727272727273</v>
      </c>
      <c r="N643" s="8">
        <f t="shared" ref="N643:N706" si="124">L643/I643</f>
        <v>0.10466988727858294</v>
      </c>
      <c r="O643" s="7">
        <f t="shared" si="117"/>
        <v>7.8</v>
      </c>
      <c r="P643" s="8">
        <v>0.14772727272727273</v>
      </c>
      <c r="Q643" s="8">
        <f t="shared" si="118"/>
        <v>5.7323076923076917</v>
      </c>
      <c r="R643" s="8">
        <f t="shared" si="119"/>
        <v>0.8468181818181818</v>
      </c>
      <c r="S643" s="9">
        <f t="shared" si="120"/>
        <v>2.0718627259938593E-4</v>
      </c>
      <c r="T643" s="2" t="s">
        <v>33</v>
      </c>
      <c r="U643" s="2" t="s">
        <v>31</v>
      </c>
      <c r="V643" s="2" t="s">
        <v>6101</v>
      </c>
      <c r="W643" s="2" t="s">
        <v>16</v>
      </c>
      <c r="X643" s="2">
        <v>63</v>
      </c>
      <c r="Y643" s="2">
        <v>79</v>
      </c>
      <c r="Z643" s="2">
        <f t="shared" si="121"/>
        <v>16</v>
      </c>
    </row>
    <row r="644" spans="1:26" x14ac:dyDescent="0.25">
      <c r="A644" s="2" t="s">
        <v>2571</v>
      </c>
      <c r="B644" s="2">
        <v>202280643</v>
      </c>
      <c r="C644" s="3">
        <v>44818</v>
      </c>
      <c r="D644" s="2" t="s">
        <v>487</v>
      </c>
      <c r="E644" s="2" t="s">
        <v>29</v>
      </c>
      <c r="F644" s="2" t="s">
        <v>2572</v>
      </c>
      <c r="G644" s="10">
        <f t="shared" si="122"/>
        <v>4.3052932379410272E-4</v>
      </c>
      <c r="H644" s="7">
        <v>95</v>
      </c>
      <c r="I644" s="7">
        <v>30</v>
      </c>
      <c r="J644" s="7">
        <v>65</v>
      </c>
      <c r="K644" s="7">
        <f t="shared" ref="K644:K707" si="125">J644*0.4</f>
        <v>26</v>
      </c>
      <c r="L644" s="12">
        <f t="shared" si="123"/>
        <v>39</v>
      </c>
      <c r="M644" s="8">
        <v>0.68421052631578949</v>
      </c>
      <c r="N644" s="8">
        <f t="shared" si="124"/>
        <v>1.3</v>
      </c>
      <c r="O644" s="7">
        <f t="shared" si="117"/>
        <v>39</v>
      </c>
      <c r="P644" s="8">
        <v>0.68421052631578949</v>
      </c>
      <c r="Q644" s="8">
        <f t="shared" si="118"/>
        <v>0.46153846153846156</v>
      </c>
      <c r="R644" s="8">
        <f t="shared" si="119"/>
        <v>0.31578947368421051</v>
      </c>
      <c r="S644" s="9">
        <f t="shared" si="120"/>
        <v>1.0359313629969295E-3</v>
      </c>
      <c r="T644" s="2" t="s">
        <v>99</v>
      </c>
      <c r="U644" s="2" t="s">
        <v>31</v>
      </c>
      <c r="V644" s="2" t="s">
        <v>6101</v>
      </c>
      <c r="W644" s="2" t="s">
        <v>16</v>
      </c>
      <c r="X644" s="2">
        <v>63</v>
      </c>
      <c r="Y644" s="2">
        <v>79</v>
      </c>
      <c r="Z644" s="2">
        <f t="shared" si="121"/>
        <v>16</v>
      </c>
    </row>
    <row r="645" spans="1:26" x14ac:dyDescent="0.25">
      <c r="A645" s="2" t="s">
        <v>2573</v>
      </c>
      <c r="B645" s="2">
        <v>202280644</v>
      </c>
      <c r="C645" s="3">
        <v>44818</v>
      </c>
      <c r="D645" s="2" t="s">
        <v>488</v>
      </c>
      <c r="E645" s="2" t="s">
        <v>29</v>
      </c>
      <c r="F645" s="2" t="s">
        <v>2574</v>
      </c>
      <c r="G645" s="10">
        <f t="shared" si="122"/>
        <v>2.4925381903869104E-4</v>
      </c>
      <c r="H645" s="7">
        <v>55</v>
      </c>
      <c r="I645" s="7">
        <v>51</v>
      </c>
      <c r="J645" s="7">
        <v>4</v>
      </c>
      <c r="K645" s="7">
        <f t="shared" si="125"/>
        <v>1.6</v>
      </c>
      <c r="L645" s="12">
        <f t="shared" si="123"/>
        <v>2.4</v>
      </c>
      <c r="M645" s="8">
        <v>7.2727272727272724E-2</v>
      </c>
      <c r="N645" s="8">
        <f t="shared" si="124"/>
        <v>4.7058823529411764E-2</v>
      </c>
      <c r="O645" s="7">
        <f t="shared" si="117"/>
        <v>2.4</v>
      </c>
      <c r="P645" s="8">
        <v>7.2727272727272724E-2</v>
      </c>
      <c r="Q645" s="8">
        <f t="shared" si="118"/>
        <v>12.75</v>
      </c>
      <c r="R645" s="8">
        <f t="shared" si="119"/>
        <v>0.92727272727272725</v>
      </c>
      <c r="S645" s="9">
        <f t="shared" si="120"/>
        <v>6.3749622338272593E-5</v>
      </c>
      <c r="T645" s="2" t="s">
        <v>30</v>
      </c>
      <c r="U645" s="2" t="s">
        <v>31</v>
      </c>
      <c r="V645" s="2" t="s">
        <v>6101</v>
      </c>
      <c r="W645" s="2" t="s">
        <v>16</v>
      </c>
      <c r="X645" s="2">
        <v>63</v>
      </c>
      <c r="Y645" s="2">
        <v>79</v>
      </c>
      <c r="Z645" s="2">
        <f t="shared" si="121"/>
        <v>16</v>
      </c>
    </row>
    <row r="646" spans="1:26" x14ac:dyDescent="0.25">
      <c r="A646" s="2" t="s">
        <v>2575</v>
      </c>
      <c r="B646" s="2">
        <v>202280645</v>
      </c>
      <c r="C646" s="3">
        <v>44818</v>
      </c>
      <c r="D646" s="2" t="s">
        <v>489</v>
      </c>
      <c r="E646" s="2" t="s">
        <v>29</v>
      </c>
      <c r="F646" s="2" t="s">
        <v>2576</v>
      </c>
      <c r="G646" s="10">
        <f t="shared" si="122"/>
        <v>1.8580739237429694E-4</v>
      </c>
      <c r="H646" s="7">
        <v>41</v>
      </c>
      <c r="I646" s="7">
        <v>36.520000000000003</v>
      </c>
      <c r="J646" s="7">
        <v>4.4799999999999969</v>
      </c>
      <c r="K646" s="7">
        <f t="shared" si="125"/>
        <v>1.7919999999999989</v>
      </c>
      <c r="L646" s="12">
        <f t="shared" si="123"/>
        <v>2.6879999999999979</v>
      </c>
      <c r="M646" s="8">
        <v>0.10926829268292676</v>
      </c>
      <c r="N646" s="8">
        <f t="shared" si="124"/>
        <v>7.3603504928806074E-2</v>
      </c>
      <c r="O646" s="7">
        <f t="shared" si="117"/>
        <v>2.6879999999999979</v>
      </c>
      <c r="P646" s="8">
        <v>0.10926829268292676</v>
      </c>
      <c r="Q646" s="8">
        <f t="shared" si="118"/>
        <v>8.1517857142857206</v>
      </c>
      <c r="R646" s="8">
        <f t="shared" si="119"/>
        <v>0.8907317073170733</v>
      </c>
      <c r="S646" s="9">
        <f t="shared" si="120"/>
        <v>7.139957701886525E-5</v>
      </c>
      <c r="T646" s="2" t="s">
        <v>33</v>
      </c>
      <c r="U646" s="2" t="s">
        <v>31</v>
      </c>
      <c r="V646" s="2" t="s">
        <v>6101</v>
      </c>
      <c r="W646" s="2" t="s">
        <v>16</v>
      </c>
      <c r="X646" s="2">
        <v>63</v>
      </c>
      <c r="Y646" s="2">
        <v>79</v>
      </c>
      <c r="Z646" s="2">
        <f t="shared" si="121"/>
        <v>16</v>
      </c>
    </row>
    <row r="647" spans="1:26" x14ac:dyDescent="0.25">
      <c r="A647" s="2" t="s">
        <v>2577</v>
      </c>
      <c r="B647" s="2">
        <v>202280646</v>
      </c>
      <c r="C647" s="3">
        <v>44818</v>
      </c>
      <c r="D647" s="2" t="s">
        <v>127</v>
      </c>
      <c r="E647" s="2" t="s">
        <v>14</v>
      </c>
      <c r="F647" s="2" t="s">
        <v>2578</v>
      </c>
      <c r="G647" s="10">
        <f t="shared" si="122"/>
        <v>9.0637752377705825E-5</v>
      </c>
      <c r="H647" s="7">
        <v>20</v>
      </c>
      <c r="I647" s="7">
        <v>6</v>
      </c>
      <c r="J647" s="7">
        <v>14</v>
      </c>
      <c r="K647" s="7">
        <f t="shared" si="125"/>
        <v>5.6000000000000005</v>
      </c>
      <c r="L647" s="12">
        <f t="shared" si="123"/>
        <v>8.3999999999999986</v>
      </c>
      <c r="M647" s="8">
        <v>0.7</v>
      </c>
      <c r="N647" s="8">
        <f t="shared" si="124"/>
        <v>1.3999999999999997</v>
      </c>
      <c r="O647" s="7">
        <f t="shared" si="117"/>
        <v>8.3999999999999986</v>
      </c>
      <c r="P647" s="8">
        <v>0.7</v>
      </c>
      <c r="Q647" s="8">
        <f t="shared" si="118"/>
        <v>0.42857142857142855</v>
      </c>
      <c r="R647" s="8">
        <f t="shared" si="119"/>
        <v>0.3</v>
      </c>
      <c r="S647" s="9">
        <f t="shared" si="120"/>
        <v>2.2312367818395407E-4</v>
      </c>
      <c r="T647" s="2" t="s">
        <v>25</v>
      </c>
      <c r="U647" s="2" t="s">
        <v>15</v>
      </c>
      <c r="V647" s="2" t="s">
        <v>6101</v>
      </c>
      <c r="W647" s="2" t="s">
        <v>16</v>
      </c>
      <c r="X647" s="2">
        <v>63</v>
      </c>
      <c r="Y647" s="2">
        <v>79</v>
      </c>
      <c r="Z647" s="2">
        <f t="shared" si="121"/>
        <v>16</v>
      </c>
    </row>
    <row r="648" spans="1:26" x14ac:dyDescent="0.25">
      <c r="A648" s="2" t="s">
        <v>2579</v>
      </c>
      <c r="B648" s="2">
        <v>202280647</v>
      </c>
      <c r="C648" s="3">
        <v>44818</v>
      </c>
      <c r="D648" s="2" t="s">
        <v>490</v>
      </c>
      <c r="E648" s="2" t="s">
        <v>14</v>
      </c>
      <c r="F648" s="2" t="s">
        <v>2580</v>
      </c>
      <c r="G648" s="10">
        <f t="shared" si="122"/>
        <v>7.251020190216466E-5</v>
      </c>
      <c r="H648" s="7">
        <v>16</v>
      </c>
      <c r="I648" s="7">
        <v>5</v>
      </c>
      <c r="J648" s="7">
        <v>11</v>
      </c>
      <c r="K648" s="7">
        <f t="shared" si="125"/>
        <v>4.4000000000000004</v>
      </c>
      <c r="L648" s="12">
        <f t="shared" si="123"/>
        <v>6.6</v>
      </c>
      <c r="M648" s="8">
        <v>0.6875</v>
      </c>
      <c r="N648" s="8">
        <f t="shared" si="124"/>
        <v>1.3199999999999998</v>
      </c>
      <c r="O648" s="7">
        <f t="shared" si="117"/>
        <v>6.6</v>
      </c>
      <c r="P648" s="8">
        <v>0.6875</v>
      </c>
      <c r="Q648" s="8">
        <f t="shared" si="118"/>
        <v>0.45454545454545453</v>
      </c>
      <c r="R648" s="8">
        <f t="shared" si="119"/>
        <v>0.3125</v>
      </c>
      <c r="S648" s="9">
        <f t="shared" si="120"/>
        <v>1.7531146143024963E-4</v>
      </c>
      <c r="T648" s="2" t="s">
        <v>6152</v>
      </c>
      <c r="U648" s="2" t="s">
        <v>15</v>
      </c>
      <c r="V648" s="2" t="s">
        <v>6101</v>
      </c>
      <c r="W648" s="2" t="s">
        <v>16</v>
      </c>
      <c r="X648" s="2">
        <v>63</v>
      </c>
      <c r="Y648" s="2">
        <v>79</v>
      </c>
      <c r="Z648" s="2">
        <f t="shared" si="121"/>
        <v>16</v>
      </c>
    </row>
    <row r="649" spans="1:26" x14ac:dyDescent="0.25">
      <c r="A649" s="2" t="s">
        <v>2581</v>
      </c>
      <c r="B649" s="2">
        <v>202280648</v>
      </c>
      <c r="C649" s="3">
        <v>44818</v>
      </c>
      <c r="D649" s="2" t="s">
        <v>491</v>
      </c>
      <c r="E649" s="2" t="s">
        <v>24</v>
      </c>
      <c r="F649" s="2" t="s">
        <v>2582</v>
      </c>
      <c r="G649" s="10">
        <f t="shared" si="122"/>
        <v>6.3446426664394082E-4</v>
      </c>
      <c r="H649" s="7">
        <v>140</v>
      </c>
      <c r="I649" s="7">
        <v>60</v>
      </c>
      <c r="J649" s="7">
        <v>80</v>
      </c>
      <c r="K649" s="7">
        <f t="shared" si="125"/>
        <v>32</v>
      </c>
      <c r="L649" s="12">
        <f t="shared" si="123"/>
        <v>48</v>
      </c>
      <c r="M649" s="8">
        <v>0.5714285714285714</v>
      </c>
      <c r="N649" s="8">
        <f t="shared" si="124"/>
        <v>0.8</v>
      </c>
      <c r="O649" s="7">
        <f t="shared" si="117"/>
        <v>48</v>
      </c>
      <c r="P649" s="8">
        <v>0.5714285714285714</v>
      </c>
      <c r="Q649" s="8">
        <f t="shared" si="118"/>
        <v>0.75</v>
      </c>
      <c r="R649" s="8">
        <f t="shared" si="119"/>
        <v>0.42857142857142855</v>
      </c>
      <c r="S649" s="9">
        <f t="shared" si="120"/>
        <v>1.2749924467654519E-3</v>
      </c>
      <c r="T649" s="2" t="s">
        <v>25</v>
      </c>
      <c r="U649" s="2" t="s">
        <v>26</v>
      </c>
      <c r="V649" s="2" t="s">
        <v>6101</v>
      </c>
      <c r="W649" s="2" t="s">
        <v>16</v>
      </c>
      <c r="X649" s="2">
        <v>63</v>
      </c>
      <c r="Y649" s="2">
        <v>79</v>
      </c>
      <c r="Z649" s="2">
        <f t="shared" si="121"/>
        <v>16</v>
      </c>
    </row>
    <row r="650" spans="1:26" x14ac:dyDescent="0.25">
      <c r="A650" s="2" t="s">
        <v>2583</v>
      </c>
      <c r="B650" s="2">
        <v>202280649</v>
      </c>
      <c r="C650" s="3">
        <v>44818</v>
      </c>
      <c r="D650" s="2" t="s">
        <v>492</v>
      </c>
      <c r="E650" s="2" t="s">
        <v>24</v>
      </c>
      <c r="F650" s="2" t="s">
        <v>2584</v>
      </c>
      <c r="G650" s="10">
        <f t="shared" si="122"/>
        <v>2.4925381903869104E-4</v>
      </c>
      <c r="H650" s="7">
        <v>55</v>
      </c>
      <c r="I650" s="7">
        <v>15</v>
      </c>
      <c r="J650" s="7">
        <v>40</v>
      </c>
      <c r="K650" s="7">
        <f t="shared" si="125"/>
        <v>16</v>
      </c>
      <c r="L650" s="12">
        <f t="shared" si="123"/>
        <v>24</v>
      </c>
      <c r="M650" s="8">
        <v>0.72727272727272729</v>
      </c>
      <c r="N650" s="8">
        <f t="shared" si="124"/>
        <v>1.6</v>
      </c>
      <c r="O650" s="7">
        <f t="shared" si="117"/>
        <v>24</v>
      </c>
      <c r="P650" s="8">
        <v>0.72727272727272729</v>
      </c>
      <c r="Q650" s="8">
        <f t="shared" si="118"/>
        <v>0.375</v>
      </c>
      <c r="R650" s="8">
        <f t="shared" si="119"/>
        <v>0.27272727272727271</v>
      </c>
      <c r="S650" s="9">
        <f t="shared" si="120"/>
        <v>6.3749622338272593E-4</v>
      </c>
      <c r="T650" s="2" t="s">
        <v>25</v>
      </c>
      <c r="U650" s="2" t="s">
        <v>26</v>
      </c>
      <c r="V650" s="2" t="s">
        <v>6101</v>
      </c>
      <c r="W650" s="2" t="s">
        <v>329</v>
      </c>
      <c r="X650" s="2">
        <v>63</v>
      </c>
      <c r="Y650" s="2">
        <v>79</v>
      </c>
      <c r="Z650" s="2">
        <f t="shared" si="121"/>
        <v>16</v>
      </c>
    </row>
    <row r="651" spans="1:26" x14ac:dyDescent="0.25">
      <c r="A651" s="2" t="s">
        <v>2585</v>
      </c>
      <c r="B651" s="2">
        <v>202280650</v>
      </c>
      <c r="C651" s="3">
        <v>44818</v>
      </c>
      <c r="D651" s="2" t="s">
        <v>493</v>
      </c>
      <c r="E651" s="2" t="s">
        <v>29</v>
      </c>
      <c r="F651" s="2" t="s">
        <v>2586</v>
      </c>
      <c r="G651" s="10">
        <f t="shared" si="122"/>
        <v>2.7644514475200276E-4</v>
      </c>
      <c r="H651" s="7">
        <v>61</v>
      </c>
      <c r="I651" s="7">
        <v>51</v>
      </c>
      <c r="J651" s="7">
        <v>10</v>
      </c>
      <c r="K651" s="7">
        <f t="shared" si="125"/>
        <v>4</v>
      </c>
      <c r="L651" s="12">
        <f t="shared" si="123"/>
        <v>6</v>
      </c>
      <c r="M651" s="8">
        <v>0.16393442622950818</v>
      </c>
      <c r="N651" s="8">
        <f t="shared" si="124"/>
        <v>0.11764705882352941</v>
      </c>
      <c r="O651" s="7">
        <f t="shared" si="117"/>
        <v>6</v>
      </c>
      <c r="P651" s="8">
        <v>0.16393442622950818</v>
      </c>
      <c r="Q651" s="8">
        <f t="shared" si="118"/>
        <v>5.0999999999999996</v>
      </c>
      <c r="R651" s="8">
        <f t="shared" si="119"/>
        <v>0.83606557377049184</v>
      </c>
      <c r="S651" s="9">
        <f t="shared" si="120"/>
        <v>1.5937405584568148E-4</v>
      </c>
      <c r="T651" s="2" t="s">
        <v>33</v>
      </c>
      <c r="U651" s="2" t="s">
        <v>31</v>
      </c>
      <c r="V651" s="2" t="s">
        <v>6101</v>
      </c>
      <c r="W651" s="2" t="s">
        <v>16</v>
      </c>
      <c r="X651" s="2">
        <v>63</v>
      </c>
      <c r="Y651" s="2">
        <v>79</v>
      </c>
      <c r="Z651" s="2">
        <f t="shared" si="121"/>
        <v>16</v>
      </c>
    </row>
    <row r="652" spans="1:26" x14ac:dyDescent="0.25">
      <c r="A652" s="2" t="s">
        <v>2587</v>
      </c>
      <c r="B652" s="2">
        <v>202280651</v>
      </c>
      <c r="C652" s="3">
        <v>44818</v>
      </c>
      <c r="D652" s="2" t="s">
        <v>494</v>
      </c>
      <c r="E652" s="2" t="s">
        <v>29</v>
      </c>
      <c r="F652" s="2" t="s">
        <v>2588</v>
      </c>
      <c r="G652" s="10">
        <f t="shared" si="122"/>
        <v>9.9701527615476414E-5</v>
      </c>
      <c r="H652" s="7">
        <v>22</v>
      </c>
      <c r="I652" s="7">
        <v>18.62</v>
      </c>
      <c r="J652" s="7">
        <v>3</v>
      </c>
      <c r="K652" s="7">
        <f t="shared" si="125"/>
        <v>1.2000000000000002</v>
      </c>
      <c r="L652" s="12">
        <f t="shared" si="123"/>
        <v>1.7999999999999998</v>
      </c>
      <c r="M652" s="8">
        <v>0.13636363636363635</v>
      </c>
      <c r="N652" s="8">
        <f t="shared" si="124"/>
        <v>9.6670247046186875E-2</v>
      </c>
      <c r="O652" s="7">
        <f t="shared" si="117"/>
        <v>1.7999999999999998</v>
      </c>
      <c r="P652" s="8">
        <v>0.13636363636363635</v>
      </c>
      <c r="Q652" s="8">
        <f t="shared" si="118"/>
        <v>6.206666666666667</v>
      </c>
      <c r="R652" s="8">
        <f t="shared" si="119"/>
        <v>0.84636363636363643</v>
      </c>
      <c r="S652" s="9">
        <f t="shared" si="120"/>
        <v>4.7812216753704445E-5</v>
      </c>
      <c r="T652" s="2" t="s">
        <v>33</v>
      </c>
      <c r="U652" s="2" t="s">
        <v>31</v>
      </c>
      <c r="V652" s="2" t="s">
        <v>6101</v>
      </c>
      <c r="W652" s="2" t="s">
        <v>16</v>
      </c>
      <c r="X652" s="2">
        <v>63</v>
      </c>
      <c r="Y652" s="2">
        <v>79</v>
      </c>
      <c r="Z652" s="2">
        <f t="shared" si="121"/>
        <v>16</v>
      </c>
    </row>
    <row r="653" spans="1:26" x14ac:dyDescent="0.25">
      <c r="A653" s="2" t="s">
        <v>2589</v>
      </c>
      <c r="B653" s="2">
        <v>202280652</v>
      </c>
      <c r="C653" s="3">
        <v>44818</v>
      </c>
      <c r="D653" s="2" t="s">
        <v>495</v>
      </c>
      <c r="E653" s="2" t="s">
        <v>29</v>
      </c>
      <c r="F653" s="2" t="s">
        <v>2590</v>
      </c>
      <c r="G653" s="10">
        <f t="shared" si="122"/>
        <v>2.7644514475200276E-4</v>
      </c>
      <c r="H653" s="7">
        <v>61</v>
      </c>
      <c r="I653" s="7">
        <v>33.57</v>
      </c>
      <c r="J653" s="7">
        <v>27.43</v>
      </c>
      <c r="K653" s="7">
        <f t="shared" si="125"/>
        <v>10.972000000000001</v>
      </c>
      <c r="L653" s="12">
        <f t="shared" si="123"/>
        <v>16.457999999999998</v>
      </c>
      <c r="M653" s="8">
        <v>0.44967213114754095</v>
      </c>
      <c r="N653" s="8">
        <f t="shared" si="124"/>
        <v>0.49025915996425373</v>
      </c>
      <c r="O653" s="7">
        <f t="shared" si="117"/>
        <v>16.457999999999998</v>
      </c>
      <c r="P653" s="8">
        <v>0.44967213114754095</v>
      </c>
      <c r="Q653" s="8">
        <f t="shared" si="118"/>
        <v>1.2238425082026978</v>
      </c>
      <c r="R653" s="8">
        <f t="shared" si="119"/>
        <v>0.55032786885245899</v>
      </c>
      <c r="S653" s="9">
        <f t="shared" si="120"/>
        <v>4.3716303518470429E-4</v>
      </c>
      <c r="T653" s="2" t="s">
        <v>33</v>
      </c>
      <c r="U653" s="2" t="s">
        <v>31</v>
      </c>
      <c r="V653" s="2" t="s">
        <v>6101</v>
      </c>
      <c r="W653" s="2" t="s">
        <v>16</v>
      </c>
      <c r="X653" s="2">
        <v>63</v>
      </c>
      <c r="Y653" s="2">
        <v>79</v>
      </c>
      <c r="Z653" s="2">
        <f t="shared" si="121"/>
        <v>16</v>
      </c>
    </row>
    <row r="654" spans="1:26" x14ac:dyDescent="0.25">
      <c r="A654" s="2" t="s">
        <v>2591</v>
      </c>
      <c r="B654" s="2">
        <v>202280653</v>
      </c>
      <c r="C654" s="3">
        <v>44818</v>
      </c>
      <c r="D654" s="2" t="s">
        <v>496</v>
      </c>
      <c r="E654" s="2" t="s">
        <v>21</v>
      </c>
      <c r="F654" s="2" t="s">
        <v>2592</v>
      </c>
      <c r="G654" s="10">
        <f t="shared" si="122"/>
        <v>4.5318876188852913E-5</v>
      </c>
      <c r="H654" s="7">
        <v>10</v>
      </c>
      <c r="I654" s="7">
        <v>0</v>
      </c>
      <c r="J654" s="7">
        <v>10</v>
      </c>
      <c r="K654" s="7">
        <f t="shared" si="125"/>
        <v>4</v>
      </c>
      <c r="L654" s="12">
        <f t="shared" si="123"/>
        <v>6</v>
      </c>
      <c r="M654" s="8">
        <v>1</v>
      </c>
      <c r="N654" s="8" t="e">
        <f t="shared" si="124"/>
        <v>#DIV/0!</v>
      </c>
      <c r="O654" s="7">
        <f t="shared" si="117"/>
        <v>6</v>
      </c>
      <c r="P654" s="8">
        <v>1</v>
      </c>
      <c r="Q654" s="8">
        <f t="shared" si="118"/>
        <v>0</v>
      </c>
      <c r="R654" s="8">
        <f t="shared" si="119"/>
        <v>0</v>
      </c>
      <c r="S654" s="9">
        <f t="shared" si="120"/>
        <v>1.5937405584568148E-4</v>
      </c>
      <c r="T654" s="2" t="s">
        <v>6150</v>
      </c>
      <c r="U654" s="2" t="s">
        <v>22</v>
      </c>
      <c r="V654" s="2" t="s">
        <v>6101</v>
      </c>
      <c r="W654" s="2" t="s">
        <v>329</v>
      </c>
      <c r="X654" s="2">
        <v>63</v>
      </c>
      <c r="Y654" s="2">
        <v>79</v>
      </c>
      <c r="Z654" s="2">
        <f t="shared" si="121"/>
        <v>16</v>
      </c>
    </row>
    <row r="655" spans="1:26" x14ac:dyDescent="0.25">
      <c r="A655" s="2" t="s">
        <v>2593</v>
      </c>
      <c r="B655" s="2">
        <v>202280654</v>
      </c>
      <c r="C655" s="3">
        <v>44818</v>
      </c>
      <c r="D655" s="2" t="s">
        <v>497</v>
      </c>
      <c r="E655" s="2" t="s">
        <v>21</v>
      </c>
      <c r="F655" s="2" t="s">
        <v>2594</v>
      </c>
      <c r="G655" s="10">
        <f t="shared" si="122"/>
        <v>9.0637752377705825E-5</v>
      </c>
      <c r="H655" s="7">
        <v>20</v>
      </c>
      <c r="I655" s="7">
        <v>0</v>
      </c>
      <c r="J655" s="7">
        <v>20</v>
      </c>
      <c r="K655" s="7">
        <f t="shared" si="125"/>
        <v>8</v>
      </c>
      <c r="L655" s="12">
        <f t="shared" si="123"/>
        <v>12</v>
      </c>
      <c r="M655" s="8">
        <v>1</v>
      </c>
      <c r="N655" s="8" t="e">
        <f t="shared" si="124"/>
        <v>#DIV/0!</v>
      </c>
      <c r="O655" s="7">
        <f t="shared" si="117"/>
        <v>12</v>
      </c>
      <c r="P655" s="8">
        <v>1</v>
      </c>
      <c r="Q655" s="8">
        <f t="shared" si="118"/>
        <v>0</v>
      </c>
      <c r="R655" s="8">
        <f t="shared" si="119"/>
        <v>0</v>
      </c>
      <c r="S655" s="9">
        <f t="shared" si="120"/>
        <v>3.1874811169136296E-4</v>
      </c>
      <c r="T655" s="2" t="s">
        <v>6150</v>
      </c>
      <c r="U655" s="2" t="s">
        <v>22</v>
      </c>
      <c r="V655" s="2" t="s">
        <v>6101</v>
      </c>
      <c r="W655" s="2" t="s">
        <v>329</v>
      </c>
      <c r="X655" s="2">
        <v>63</v>
      </c>
      <c r="Y655" s="2">
        <v>79</v>
      </c>
      <c r="Z655" s="2">
        <f t="shared" si="121"/>
        <v>16</v>
      </c>
    </row>
    <row r="656" spans="1:26" x14ac:dyDescent="0.25">
      <c r="A656" s="2" t="s">
        <v>2595</v>
      </c>
      <c r="B656" s="2">
        <v>202280655</v>
      </c>
      <c r="C656" s="3">
        <v>44818</v>
      </c>
      <c r="D656" s="2" t="s">
        <v>498</v>
      </c>
      <c r="E656" s="2" t="s">
        <v>14</v>
      </c>
      <c r="F656" s="2" t="s">
        <v>2596</v>
      </c>
      <c r="G656" s="10">
        <f t="shared" si="122"/>
        <v>9.0637752377705825E-5</v>
      </c>
      <c r="H656" s="7">
        <v>20</v>
      </c>
      <c r="I656" s="7">
        <v>5</v>
      </c>
      <c r="J656" s="7">
        <v>15</v>
      </c>
      <c r="K656" s="7">
        <f t="shared" si="125"/>
        <v>6</v>
      </c>
      <c r="L656" s="12">
        <f t="shared" si="123"/>
        <v>9</v>
      </c>
      <c r="M656" s="8">
        <v>0.75</v>
      </c>
      <c r="N656" s="8">
        <f t="shared" si="124"/>
        <v>1.8</v>
      </c>
      <c r="O656" s="7">
        <f t="shared" si="117"/>
        <v>9</v>
      </c>
      <c r="P656" s="8">
        <v>0.75</v>
      </c>
      <c r="Q656" s="8">
        <f t="shared" si="118"/>
        <v>0.33333333333333331</v>
      </c>
      <c r="R656" s="8">
        <f t="shared" si="119"/>
        <v>0.25</v>
      </c>
      <c r="S656" s="9">
        <f t="shared" si="120"/>
        <v>2.3906108376852222E-4</v>
      </c>
      <c r="T656" s="2" t="s">
        <v>6151</v>
      </c>
      <c r="U656" s="2" t="s">
        <v>15</v>
      </c>
      <c r="V656" s="2" t="s">
        <v>6101</v>
      </c>
      <c r="W656" s="2" t="s">
        <v>16</v>
      </c>
      <c r="X656" s="2">
        <v>63</v>
      </c>
      <c r="Y656" s="2">
        <v>79</v>
      </c>
      <c r="Z656" s="2">
        <f t="shared" si="121"/>
        <v>16</v>
      </c>
    </row>
    <row r="657" spans="1:26" x14ac:dyDescent="0.25">
      <c r="A657" s="2" t="s">
        <v>2597</v>
      </c>
      <c r="B657" s="2">
        <v>202280656</v>
      </c>
      <c r="C657" s="3">
        <v>44819</v>
      </c>
      <c r="D657" s="2" t="s">
        <v>499</v>
      </c>
      <c r="E657" s="2" t="s">
        <v>29</v>
      </c>
      <c r="F657" s="2" t="s">
        <v>2598</v>
      </c>
      <c r="G657" s="10">
        <f t="shared" si="122"/>
        <v>1.2236096570990287E-3</v>
      </c>
      <c r="H657" s="7">
        <v>270</v>
      </c>
      <c r="I657" s="7">
        <v>231</v>
      </c>
      <c r="J657" s="7">
        <v>39</v>
      </c>
      <c r="K657" s="7">
        <f t="shared" si="125"/>
        <v>15.600000000000001</v>
      </c>
      <c r="L657" s="12">
        <f t="shared" si="123"/>
        <v>23.4</v>
      </c>
      <c r="M657" s="8">
        <v>0.14444444444444443</v>
      </c>
      <c r="N657" s="8">
        <f t="shared" si="124"/>
        <v>0.10129870129870129</v>
      </c>
      <c r="O657" s="7">
        <f t="shared" si="117"/>
        <v>23.4</v>
      </c>
      <c r="P657" s="8">
        <v>0.14444444444444443</v>
      </c>
      <c r="Q657" s="8">
        <f t="shared" si="118"/>
        <v>5.9230769230769234</v>
      </c>
      <c r="R657" s="8">
        <f t="shared" si="119"/>
        <v>0.85555555555555551</v>
      </c>
      <c r="S657" s="9">
        <f t="shared" si="120"/>
        <v>6.2155881779815778E-4</v>
      </c>
      <c r="T657" s="2" t="s">
        <v>426</v>
      </c>
      <c r="U657" s="2" t="s">
        <v>31</v>
      </c>
      <c r="V657" s="2" t="s">
        <v>6101</v>
      </c>
      <c r="W657" s="2" t="s">
        <v>16</v>
      </c>
      <c r="X657" s="2">
        <v>64</v>
      </c>
      <c r="Y657" s="2">
        <v>73</v>
      </c>
      <c r="Z657" s="2">
        <f t="shared" si="121"/>
        <v>9</v>
      </c>
    </row>
    <row r="658" spans="1:26" x14ac:dyDescent="0.25">
      <c r="A658" s="2" t="s">
        <v>2599</v>
      </c>
      <c r="B658" s="2">
        <v>202280657</v>
      </c>
      <c r="C658" s="3">
        <v>44819</v>
      </c>
      <c r="D658" s="2" t="s">
        <v>500</v>
      </c>
      <c r="E658" s="2" t="s">
        <v>14</v>
      </c>
      <c r="F658" s="2" t="s">
        <v>2600</v>
      </c>
      <c r="G658" s="10">
        <f t="shared" si="122"/>
        <v>9.0637752377705825E-5</v>
      </c>
      <c r="H658" s="7">
        <v>20</v>
      </c>
      <c r="I658" s="7">
        <v>5</v>
      </c>
      <c r="J658" s="7">
        <v>15</v>
      </c>
      <c r="K658" s="7">
        <f t="shared" si="125"/>
        <v>6</v>
      </c>
      <c r="L658" s="12">
        <f t="shared" si="123"/>
        <v>9</v>
      </c>
      <c r="M658" s="8">
        <v>0.75</v>
      </c>
      <c r="N658" s="8">
        <f t="shared" si="124"/>
        <v>1.8</v>
      </c>
      <c r="O658" s="7">
        <f t="shared" si="117"/>
        <v>9</v>
      </c>
      <c r="P658" s="8">
        <v>0.75</v>
      </c>
      <c r="Q658" s="8">
        <f t="shared" si="118"/>
        <v>0.33333333333333331</v>
      </c>
      <c r="R658" s="8">
        <f t="shared" si="119"/>
        <v>0.25</v>
      </c>
      <c r="S658" s="9">
        <f t="shared" si="120"/>
        <v>2.3906108376852222E-4</v>
      </c>
      <c r="T658" s="2" t="s">
        <v>6151</v>
      </c>
      <c r="U658" s="2" t="s">
        <v>15</v>
      </c>
      <c r="V658" s="2" t="s">
        <v>6101</v>
      </c>
      <c r="W658" s="2" t="s">
        <v>16</v>
      </c>
      <c r="X658" s="2">
        <v>64</v>
      </c>
      <c r="Y658" s="2">
        <v>73</v>
      </c>
      <c r="Z658" s="2">
        <f t="shared" ref="Z658:Z666" si="126">Y658-X658</f>
        <v>9</v>
      </c>
    </row>
    <row r="659" spans="1:26" x14ac:dyDescent="0.25">
      <c r="A659" s="2" t="s">
        <v>2601</v>
      </c>
      <c r="B659" s="2">
        <v>202280658</v>
      </c>
      <c r="C659" s="3">
        <v>44819</v>
      </c>
      <c r="D659" s="2" t="s">
        <v>501</v>
      </c>
      <c r="E659" s="2" t="s">
        <v>14</v>
      </c>
      <c r="F659" s="2" t="s">
        <v>2602</v>
      </c>
      <c r="G659" s="10">
        <f t="shared" si="122"/>
        <v>1.1329719047213228E-4</v>
      </c>
      <c r="H659" s="7">
        <v>25</v>
      </c>
      <c r="I659" s="7">
        <v>10</v>
      </c>
      <c r="J659" s="7">
        <v>15</v>
      </c>
      <c r="K659" s="7">
        <f t="shared" si="125"/>
        <v>6</v>
      </c>
      <c r="L659" s="12">
        <f t="shared" si="123"/>
        <v>9</v>
      </c>
      <c r="M659" s="8">
        <v>0.6</v>
      </c>
      <c r="N659" s="8">
        <f t="shared" si="124"/>
        <v>0.9</v>
      </c>
      <c r="O659" s="7">
        <f t="shared" si="117"/>
        <v>9</v>
      </c>
      <c r="P659" s="8">
        <v>0.6</v>
      </c>
      <c r="Q659" s="8">
        <f t="shared" si="118"/>
        <v>0.66666666666666663</v>
      </c>
      <c r="R659" s="8">
        <f t="shared" si="119"/>
        <v>0.4</v>
      </c>
      <c r="S659" s="9">
        <f t="shared" si="120"/>
        <v>2.3906108376852222E-4</v>
      </c>
      <c r="T659" s="2" t="s">
        <v>6151</v>
      </c>
      <c r="U659" s="2" t="s">
        <v>15</v>
      </c>
      <c r="V659" s="2" t="s">
        <v>6101</v>
      </c>
      <c r="W659" s="2" t="s">
        <v>16</v>
      </c>
      <c r="X659" s="2">
        <v>64</v>
      </c>
      <c r="Y659" s="2">
        <v>73</v>
      </c>
      <c r="Z659" s="2">
        <f t="shared" si="126"/>
        <v>9</v>
      </c>
    </row>
    <row r="660" spans="1:26" x14ac:dyDescent="0.25">
      <c r="A660" s="2" t="s">
        <v>2603</v>
      </c>
      <c r="B660" s="2">
        <v>202280659</v>
      </c>
      <c r="C660" s="3">
        <v>44819</v>
      </c>
      <c r="D660" s="2" t="s">
        <v>164</v>
      </c>
      <c r="E660" s="2" t="s">
        <v>14</v>
      </c>
      <c r="F660" s="2" t="s">
        <v>2604</v>
      </c>
      <c r="G660" s="10">
        <f t="shared" si="122"/>
        <v>1.1329719047213228E-4</v>
      </c>
      <c r="H660" s="7">
        <v>25</v>
      </c>
      <c r="I660" s="7">
        <v>22</v>
      </c>
      <c r="J660" s="7">
        <v>3</v>
      </c>
      <c r="K660" s="7">
        <f t="shared" si="125"/>
        <v>1.2000000000000002</v>
      </c>
      <c r="L660" s="12">
        <f t="shared" si="123"/>
        <v>1.7999999999999998</v>
      </c>
      <c r="M660" s="8">
        <v>0.12</v>
      </c>
      <c r="N660" s="8">
        <f t="shared" si="124"/>
        <v>8.1818181818181804E-2</v>
      </c>
      <c r="O660" s="7">
        <f t="shared" si="117"/>
        <v>1.7999999999999998</v>
      </c>
      <c r="P660" s="8">
        <v>0.12</v>
      </c>
      <c r="Q660" s="8">
        <f t="shared" si="118"/>
        <v>7.333333333333333</v>
      </c>
      <c r="R660" s="8">
        <f t="shared" si="119"/>
        <v>0.88</v>
      </c>
      <c r="S660" s="9">
        <f t="shared" si="120"/>
        <v>4.7812216753704445E-5</v>
      </c>
      <c r="T660" s="2" t="s">
        <v>19</v>
      </c>
      <c r="U660" s="2" t="s">
        <v>15</v>
      </c>
      <c r="V660" s="2" t="s">
        <v>6101</v>
      </c>
      <c r="W660" s="2" t="s">
        <v>16</v>
      </c>
      <c r="X660" s="2">
        <v>64</v>
      </c>
      <c r="Y660" s="2">
        <v>73</v>
      </c>
      <c r="Z660" s="2">
        <f t="shared" si="126"/>
        <v>9</v>
      </c>
    </row>
    <row r="661" spans="1:26" x14ac:dyDescent="0.25">
      <c r="A661" s="2" t="s">
        <v>2605</v>
      </c>
      <c r="B661" s="2">
        <v>202280660</v>
      </c>
      <c r="C661" s="3">
        <v>44819</v>
      </c>
      <c r="D661" s="2" t="s">
        <v>502</v>
      </c>
      <c r="E661" s="2" t="s">
        <v>24</v>
      </c>
      <c r="F661" s="2" t="s">
        <v>2606</v>
      </c>
      <c r="G661" s="10">
        <f t="shared" si="122"/>
        <v>2.7191325713311752E-4</v>
      </c>
      <c r="H661" s="7">
        <v>60</v>
      </c>
      <c r="I661" s="7">
        <v>20</v>
      </c>
      <c r="J661" s="7">
        <v>40</v>
      </c>
      <c r="K661" s="7">
        <f t="shared" si="125"/>
        <v>16</v>
      </c>
      <c r="L661" s="12">
        <f t="shared" si="123"/>
        <v>24</v>
      </c>
      <c r="M661" s="8">
        <v>0.66666666666666663</v>
      </c>
      <c r="N661" s="8">
        <f t="shared" si="124"/>
        <v>1.2</v>
      </c>
      <c r="O661" s="7">
        <f t="shared" si="117"/>
        <v>24</v>
      </c>
      <c r="P661" s="8">
        <v>0.66666666666666663</v>
      </c>
      <c r="Q661" s="8">
        <f t="shared" si="118"/>
        <v>0.5</v>
      </c>
      <c r="R661" s="8">
        <f t="shared" si="119"/>
        <v>0.33333333333333331</v>
      </c>
      <c r="S661" s="9">
        <f t="shared" si="120"/>
        <v>6.3749622338272593E-4</v>
      </c>
      <c r="T661" s="2" t="s">
        <v>25</v>
      </c>
      <c r="U661" s="2" t="s">
        <v>26</v>
      </c>
      <c r="V661" s="2" t="s">
        <v>6101</v>
      </c>
      <c r="W661" s="2" t="s">
        <v>329</v>
      </c>
      <c r="X661" s="2">
        <v>64</v>
      </c>
      <c r="Y661" s="2">
        <v>73</v>
      </c>
      <c r="Z661" s="2">
        <f t="shared" si="126"/>
        <v>9</v>
      </c>
    </row>
    <row r="662" spans="1:26" x14ac:dyDescent="0.25">
      <c r="A662" s="2" t="s">
        <v>2607</v>
      </c>
      <c r="B662" s="2">
        <v>202280661</v>
      </c>
      <c r="C662" s="3">
        <v>44819</v>
      </c>
      <c r="D662" s="2" t="s">
        <v>503</v>
      </c>
      <c r="E662" s="2" t="s">
        <v>29</v>
      </c>
      <c r="F662" s="2" t="s">
        <v>2608</v>
      </c>
      <c r="G662" s="10">
        <f t="shared" si="122"/>
        <v>2.2659438094426457E-4</v>
      </c>
      <c r="H662" s="7">
        <v>50</v>
      </c>
      <c r="I662" s="7">
        <v>20.75</v>
      </c>
      <c r="J662" s="7">
        <v>29.25</v>
      </c>
      <c r="K662" s="7">
        <f t="shared" si="125"/>
        <v>11.700000000000001</v>
      </c>
      <c r="L662" s="12">
        <f t="shared" si="123"/>
        <v>17.549999999999997</v>
      </c>
      <c r="M662" s="8">
        <v>0.58499999999999996</v>
      </c>
      <c r="N662" s="8">
        <f t="shared" si="124"/>
        <v>0.84578313253012039</v>
      </c>
      <c r="O662" s="7">
        <f t="shared" si="117"/>
        <v>17.549999999999997</v>
      </c>
      <c r="P662" s="8">
        <v>0.58499999999999996</v>
      </c>
      <c r="Q662" s="8">
        <f t="shared" si="118"/>
        <v>0.70940170940170943</v>
      </c>
      <c r="R662" s="8">
        <f t="shared" si="119"/>
        <v>0.41499999999999998</v>
      </c>
      <c r="S662" s="9">
        <f t="shared" si="120"/>
        <v>4.6616911334861831E-4</v>
      </c>
      <c r="T662" s="2" t="s">
        <v>426</v>
      </c>
      <c r="U662" s="2" t="s">
        <v>31</v>
      </c>
      <c r="V662" s="2" t="s">
        <v>6101</v>
      </c>
      <c r="W662" s="2" t="s">
        <v>16</v>
      </c>
      <c r="X662" s="2">
        <v>64</v>
      </c>
      <c r="Y662" s="2">
        <v>73</v>
      </c>
      <c r="Z662" s="2">
        <f t="shared" si="126"/>
        <v>9</v>
      </c>
    </row>
    <row r="663" spans="1:26" x14ac:dyDescent="0.25">
      <c r="A663" s="2" t="s">
        <v>2609</v>
      </c>
      <c r="B663" s="2">
        <v>202280662</v>
      </c>
      <c r="C663" s="3">
        <v>44819</v>
      </c>
      <c r="D663" s="2" t="s">
        <v>504</v>
      </c>
      <c r="E663" s="2" t="s">
        <v>29</v>
      </c>
      <c r="F663" s="2" t="s">
        <v>2610</v>
      </c>
      <c r="G663" s="10">
        <f t="shared" si="122"/>
        <v>1.4502040380432932E-4</v>
      </c>
      <c r="H663" s="7">
        <v>32</v>
      </c>
      <c r="I663" s="7">
        <v>15.02</v>
      </c>
      <c r="J663" s="7">
        <v>17</v>
      </c>
      <c r="K663" s="7">
        <f t="shared" si="125"/>
        <v>6.8000000000000007</v>
      </c>
      <c r="L663" s="12">
        <f t="shared" si="123"/>
        <v>10.199999999999999</v>
      </c>
      <c r="M663" s="8">
        <v>0.53125</v>
      </c>
      <c r="N663" s="8">
        <f t="shared" si="124"/>
        <v>0.67909454061251662</v>
      </c>
      <c r="O663" s="7">
        <f t="shared" si="117"/>
        <v>10.199999999999999</v>
      </c>
      <c r="P663" s="8">
        <v>0.53125</v>
      </c>
      <c r="Q663" s="8">
        <f t="shared" si="118"/>
        <v>0.8835294117647059</v>
      </c>
      <c r="R663" s="8">
        <f t="shared" si="119"/>
        <v>0.46937499999999999</v>
      </c>
      <c r="S663" s="9">
        <f t="shared" si="120"/>
        <v>2.7093589493765852E-4</v>
      </c>
      <c r="T663" s="2" t="s">
        <v>33</v>
      </c>
      <c r="U663" s="2" t="s">
        <v>31</v>
      </c>
      <c r="V663" s="2" t="s">
        <v>6101</v>
      </c>
      <c r="W663" s="2" t="s">
        <v>16</v>
      </c>
      <c r="X663" s="2">
        <v>64</v>
      </c>
      <c r="Y663" s="2">
        <v>73</v>
      </c>
      <c r="Z663" s="2">
        <f t="shared" si="126"/>
        <v>9</v>
      </c>
    </row>
    <row r="664" spans="1:26" x14ac:dyDescent="0.25">
      <c r="A664" s="2" t="s">
        <v>2611</v>
      </c>
      <c r="B664" s="2">
        <v>202280663</v>
      </c>
      <c r="C664" s="3">
        <v>44819</v>
      </c>
      <c r="D664" s="2" t="s">
        <v>505</v>
      </c>
      <c r="E664" s="2" t="s">
        <v>29</v>
      </c>
      <c r="F664" s="2" t="s">
        <v>2612</v>
      </c>
      <c r="G664" s="10">
        <f t="shared" si="122"/>
        <v>4.5318876188852913E-5</v>
      </c>
      <c r="H664" s="7">
        <v>10</v>
      </c>
      <c r="I664" s="7">
        <v>0</v>
      </c>
      <c r="J664" s="7">
        <v>10</v>
      </c>
      <c r="K664" s="7">
        <f t="shared" si="125"/>
        <v>4</v>
      </c>
      <c r="L664" s="12">
        <f t="shared" si="123"/>
        <v>6</v>
      </c>
      <c r="M664" s="8">
        <v>1</v>
      </c>
      <c r="N664" s="8" t="e">
        <f t="shared" si="124"/>
        <v>#DIV/0!</v>
      </c>
      <c r="O664" s="7">
        <f t="shared" si="117"/>
        <v>6</v>
      </c>
      <c r="P664" s="8">
        <v>1</v>
      </c>
      <c r="Q664" s="8">
        <f t="shared" si="118"/>
        <v>0</v>
      </c>
      <c r="R664" s="8">
        <f t="shared" si="119"/>
        <v>0</v>
      </c>
      <c r="S664" s="9">
        <f t="shared" si="120"/>
        <v>1.5937405584568148E-4</v>
      </c>
      <c r="T664" s="2" t="s">
        <v>30</v>
      </c>
      <c r="U664" s="2" t="s">
        <v>31</v>
      </c>
      <c r="V664" s="2" t="s">
        <v>6101</v>
      </c>
      <c r="W664" s="2" t="s">
        <v>16</v>
      </c>
      <c r="X664" s="2">
        <v>64</v>
      </c>
      <c r="Y664" s="2">
        <v>73</v>
      </c>
      <c r="Z664" s="2">
        <f t="shared" si="126"/>
        <v>9</v>
      </c>
    </row>
    <row r="665" spans="1:26" x14ac:dyDescent="0.25">
      <c r="A665" s="2" t="s">
        <v>2613</v>
      </c>
      <c r="B665" s="2">
        <v>202280664</v>
      </c>
      <c r="C665" s="3">
        <v>44819</v>
      </c>
      <c r="D665" s="2" t="s">
        <v>506</v>
      </c>
      <c r="E665" s="2" t="s">
        <v>29</v>
      </c>
      <c r="F665" s="2" t="s">
        <v>2614</v>
      </c>
      <c r="G665" s="10">
        <f t="shared" si="122"/>
        <v>3.5801912189193801E-4</v>
      </c>
      <c r="H665" s="7">
        <v>79</v>
      </c>
      <c r="I665" s="7">
        <v>72</v>
      </c>
      <c r="J665" s="7">
        <v>6</v>
      </c>
      <c r="K665" s="7">
        <f t="shared" si="125"/>
        <v>2.4000000000000004</v>
      </c>
      <c r="L665" s="12">
        <f t="shared" si="123"/>
        <v>3.5999999999999996</v>
      </c>
      <c r="M665" s="8">
        <v>7.5949367088607597E-2</v>
      </c>
      <c r="N665" s="8">
        <f t="shared" si="124"/>
        <v>4.9999999999999996E-2</v>
      </c>
      <c r="O665" s="7">
        <f t="shared" si="117"/>
        <v>3.5999999999999996</v>
      </c>
      <c r="P665" s="8">
        <v>7.5949367088607597E-2</v>
      </c>
      <c r="Q665" s="8">
        <f t="shared" si="118"/>
        <v>12</v>
      </c>
      <c r="R665" s="8">
        <f t="shared" si="119"/>
        <v>0.91139240506329111</v>
      </c>
      <c r="S665" s="9">
        <f t="shared" si="120"/>
        <v>9.5624433507408889E-5</v>
      </c>
      <c r="T665" s="2" t="s">
        <v>33</v>
      </c>
      <c r="U665" s="2" t="s">
        <v>31</v>
      </c>
      <c r="V665" s="2" t="s">
        <v>6101</v>
      </c>
      <c r="W665" s="2" t="s">
        <v>16</v>
      </c>
      <c r="X665" s="2">
        <v>64</v>
      </c>
      <c r="Y665" s="2">
        <v>73</v>
      </c>
      <c r="Z665" s="2">
        <f t="shared" si="126"/>
        <v>9</v>
      </c>
    </row>
    <row r="666" spans="1:26" x14ac:dyDescent="0.25">
      <c r="A666" s="2" t="s">
        <v>2615</v>
      </c>
      <c r="B666" s="2">
        <v>202280665</v>
      </c>
      <c r="C666" s="3">
        <v>44820</v>
      </c>
      <c r="D666" s="2" t="s">
        <v>507</v>
      </c>
      <c r="E666" s="2" t="s">
        <v>29</v>
      </c>
      <c r="F666" s="2" t="s">
        <v>2616</v>
      </c>
      <c r="G666" s="10">
        <f t="shared" si="122"/>
        <v>4.5318876188852914E-4</v>
      </c>
      <c r="H666" s="7">
        <v>100</v>
      </c>
      <c r="I666" s="7">
        <v>57</v>
      </c>
      <c r="J666" s="7">
        <v>43</v>
      </c>
      <c r="K666" s="7">
        <f t="shared" si="125"/>
        <v>17.2</v>
      </c>
      <c r="L666" s="12">
        <f t="shared" si="123"/>
        <v>25.8</v>
      </c>
      <c r="M666" s="8">
        <v>0.43</v>
      </c>
      <c r="N666" s="8">
        <f t="shared" si="124"/>
        <v>0.45263157894736844</v>
      </c>
      <c r="O666" s="7">
        <f t="shared" si="117"/>
        <v>25.8</v>
      </c>
      <c r="P666" s="8">
        <v>0.43</v>
      </c>
      <c r="Q666" s="8">
        <f t="shared" si="118"/>
        <v>1.3255813953488371</v>
      </c>
      <c r="R666" s="8">
        <f t="shared" si="119"/>
        <v>0.56999999999999995</v>
      </c>
      <c r="S666" s="9">
        <f t="shared" si="120"/>
        <v>6.8530844013643037E-4</v>
      </c>
      <c r="T666" s="2" t="s">
        <v>99</v>
      </c>
      <c r="U666" s="2" t="s">
        <v>31</v>
      </c>
      <c r="V666" s="2" t="s">
        <v>6101</v>
      </c>
      <c r="W666" s="2" t="s">
        <v>16</v>
      </c>
      <c r="X666" s="2">
        <v>57</v>
      </c>
      <c r="Y666" s="2">
        <v>75</v>
      </c>
      <c r="Z666" s="2">
        <f t="shared" si="126"/>
        <v>18</v>
      </c>
    </row>
    <row r="667" spans="1:26" x14ac:dyDescent="0.25">
      <c r="A667" s="2" t="s">
        <v>2617</v>
      </c>
      <c r="B667" s="2">
        <v>202280666</v>
      </c>
      <c r="C667" s="3">
        <v>44820</v>
      </c>
      <c r="D667" s="2" t="s">
        <v>336</v>
      </c>
      <c r="E667" s="2" t="s">
        <v>14</v>
      </c>
      <c r="F667" s="2" t="s">
        <v>2618</v>
      </c>
      <c r="G667" s="10">
        <f t="shared" si="122"/>
        <v>9.0637752377705825E-5</v>
      </c>
      <c r="H667" s="7">
        <v>20</v>
      </c>
      <c r="I667" s="7">
        <v>8</v>
      </c>
      <c r="J667" s="7">
        <v>12</v>
      </c>
      <c r="K667" s="7">
        <f t="shared" si="125"/>
        <v>4.8000000000000007</v>
      </c>
      <c r="L667" s="12">
        <f t="shared" si="123"/>
        <v>7.1999999999999993</v>
      </c>
      <c r="M667" s="8">
        <v>0.6</v>
      </c>
      <c r="N667" s="8">
        <f t="shared" si="124"/>
        <v>0.89999999999999991</v>
      </c>
      <c r="O667" s="7">
        <f t="shared" si="117"/>
        <v>7.1999999999999993</v>
      </c>
      <c r="P667" s="8">
        <v>0.6</v>
      </c>
      <c r="Q667" s="8">
        <f t="shared" si="118"/>
        <v>0.66666666666666663</v>
      </c>
      <c r="R667" s="8">
        <f t="shared" si="119"/>
        <v>0.4</v>
      </c>
      <c r="S667" s="9">
        <f t="shared" si="120"/>
        <v>1.9124886701481778E-4</v>
      </c>
      <c r="T667" s="2" t="s">
        <v>6151</v>
      </c>
      <c r="U667" s="2" t="s">
        <v>15</v>
      </c>
      <c r="V667" s="2" t="s">
        <v>6101</v>
      </c>
      <c r="W667" s="2" t="s">
        <v>16</v>
      </c>
      <c r="X667" s="2">
        <v>57</v>
      </c>
      <c r="Y667" s="2">
        <v>75</v>
      </c>
      <c r="Z667" s="2">
        <f t="shared" ref="Z667:Z682" si="127">Y667-X667</f>
        <v>18</v>
      </c>
    </row>
    <row r="668" spans="1:26" x14ac:dyDescent="0.25">
      <c r="A668" s="2" t="s">
        <v>2619</v>
      </c>
      <c r="B668" s="2">
        <v>202280667</v>
      </c>
      <c r="C668" s="3">
        <v>44820</v>
      </c>
      <c r="D668" s="2" t="s">
        <v>368</v>
      </c>
      <c r="E668" s="2" t="s">
        <v>14</v>
      </c>
      <c r="F668" s="2" t="s">
        <v>2620</v>
      </c>
      <c r="G668" s="10">
        <f t="shared" si="122"/>
        <v>2.2659438094426456E-5</v>
      </c>
      <c r="H668" s="7">
        <v>5</v>
      </c>
      <c r="I668" s="7">
        <v>2</v>
      </c>
      <c r="J668" s="7">
        <v>3</v>
      </c>
      <c r="K668" s="7">
        <f t="shared" si="125"/>
        <v>1.2000000000000002</v>
      </c>
      <c r="L668" s="12">
        <f t="shared" si="123"/>
        <v>1.7999999999999998</v>
      </c>
      <c r="M668" s="8">
        <v>0.6</v>
      </c>
      <c r="N668" s="8">
        <f t="shared" si="124"/>
        <v>0.89999999999999991</v>
      </c>
      <c r="O668" s="7">
        <f t="shared" si="117"/>
        <v>1.7999999999999998</v>
      </c>
      <c r="P668" s="8">
        <v>0.6</v>
      </c>
      <c r="Q668" s="8">
        <f t="shared" si="118"/>
        <v>0.66666666666666663</v>
      </c>
      <c r="R668" s="8">
        <f t="shared" si="119"/>
        <v>0.4</v>
      </c>
      <c r="S668" s="9">
        <f t="shared" si="120"/>
        <v>4.7812216753704445E-5</v>
      </c>
      <c r="T668" s="2" t="s">
        <v>6151</v>
      </c>
      <c r="U668" s="2" t="s">
        <v>15</v>
      </c>
      <c r="V668" s="2" t="s">
        <v>6101</v>
      </c>
      <c r="W668" s="2" t="s">
        <v>16</v>
      </c>
      <c r="X668" s="2">
        <v>57</v>
      </c>
      <c r="Y668" s="2">
        <v>75</v>
      </c>
      <c r="Z668" s="2">
        <f t="shared" si="127"/>
        <v>18</v>
      </c>
    </row>
    <row r="669" spans="1:26" x14ac:dyDescent="0.25">
      <c r="A669" s="2" t="s">
        <v>2621</v>
      </c>
      <c r="B669" s="2">
        <v>202280668</v>
      </c>
      <c r="C669" s="3">
        <v>44820</v>
      </c>
      <c r="D669" s="2" t="s">
        <v>494</v>
      </c>
      <c r="E669" s="2" t="s">
        <v>29</v>
      </c>
      <c r="F669" s="2" t="s">
        <v>2622</v>
      </c>
      <c r="G669" s="10">
        <f t="shared" si="122"/>
        <v>9.516963999659112E-5</v>
      </c>
      <c r="H669" s="7">
        <v>21</v>
      </c>
      <c r="I669" s="7">
        <v>18.62</v>
      </c>
      <c r="J669" s="7">
        <v>2</v>
      </c>
      <c r="K669" s="7">
        <f t="shared" si="125"/>
        <v>0.8</v>
      </c>
      <c r="L669" s="12">
        <f t="shared" si="123"/>
        <v>1.2</v>
      </c>
      <c r="M669" s="8">
        <v>9.5238095238095233E-2</v>
      </c>
      <c r="N669" s="8">
        <f t="shared" si="124"/>
        <v>6.4446831364124588E-2</v>
      </c>
      <c r="O669" s="7">
        <f t="shared" si="117"/>
        <v>1.2</v>
      </c>
      <c r="P669" s="8">
        <v>9.5238095238095233E-2</v>
      </c>
      <c r="Q669" s="8">
        <f t="shared" si="118"/>
        <v>9.31</v>
      </c>
      <c r="R669" s="8">
        <f t="shared" si="119"/>
        <v>0.88666666666666671</v>
      </c>
      <c r="S669" s="9">
        <f t="shared" si="120"/>
        <v>3.1874811169136296E-5</v>
      </c>
      <c r="T669" s="2" t="s">
        <v>33</v>
      </c>
      <c r="U669" s="2" t="s">
        <v>31</v>
      </c>
      <c r="V669" s="2" t="s">
        <v>6101</v>
      </c>
      <c r="W669" s="2" t="s">
        <v>16</v>
      </c>
      <c r="X669" s="2">
        <v>57</v>
      </c>
      <c r="Y669" s="2">
        <v>75</v>
      </c>
      <c r="Z669" s="2">
        <f t="shared" si="127"/>
        <v>18</v>
      </c>
    </row>
    <row r="670" spans="1:26" x14ac:dyDescent="0.25">
      <c r="A670" s="2" t="s">
        <v>2623</v>
      </c>
      <c r="B670" s="2">
        <v>202280669</v>
      </c>
      <c r="C670" s="3">
        <v>44820</v>
      </c>
      <c r="D670" s="2" t="s">
        <v>508</v>
      </c>
      <c r="E670" s="2" t="s">
        <v>29</v>
      </c>
      <c r="F670" s="2" t="s">
        <v>2624</v>
      </c>
      <c r="G670" s="10">
        <f t="shared" si="122"/>
        <v>5.4382651426623495E-5</v>
      </c>
      <c r="H670" s="7">
        <v>12</v>
      </c>
      <c r="I670" s="7">
        <v>10</v>
      </c>
      <c r="J670" s="7">
        <v>2</v>
      </c>
      <c r="K670" s="7">
        <f t="shared" si="125"/>
        <v>0.8</v>
      </c>
      <c r="L670" s="12">
        <f t="shared" si="123"/>
        <v>1.2</v>
      </c>
      <c r="M670" s="8">
        <v>0.16666666666666666</v>
      </c>
      <c r="N670" s="8">
        <f t="shared" si="124"/>
        <v>0.12</v>
      </c>
      <c r="O670" s="7">
        <f t="shared" si="117"/>
        <v>1.2</v>
      </c>
      <c r="P670" s="8">
        <v>0.16666666666666666</v>
      </c>
      <c r="Q670" s="8">
        <f t="shared" si="118"/>
        <v>5</v>
      </c>
      <c r="R670" s="8">
        <f t="shared" si="119"/>
        <v>0.83333333333333337</v>
      </c>
      <c r="S670" s="9">
        <f t="shared" si="120"/>
        <v>3.1874811169136296E-5</v>
      </c>
      <c r="T670" s="2" t="s">
        <v>33</v>
      </c>
      <c r="U670" s="2" t="s">
        <v>31</v>
      </c>
      <c r="V670" s="2" t="s">
        <v>6101</v>
      </c>
      <c r="W670" s="2" t="s">
        <v>16</v>
      </c>
      <c r="X670" s="2">
        <v>57</v>
      </c>
      <c r="Y670" s="2">
        <v>75</v>
      </c>
      <c r="Z670" s="2">
        <f t="shared" si="127"/>
        <v>18</v>
      </c>
    </row>
    <row r="671" spans="1:26" x14ac:dyDescent="0.25">
      <c r="A671" s="2" t="s">
        <v>2625</v>
      </c>
      <c r="B671" s="2">
        <v>202280670</v>
      </c>
      <c r="C671" s="3">
        <v>44820</v>
      </c>
      <c r="D671" s="2" t="s">
        <v>509</v>
      </c>
      <c r="E671" s="2" t="s">
        <v>14</v>
      </c>
      <c r="F671" s="2" t="s">
        <v>2626</v>
      </c>
      <c r="G671" s="10">
        <f t="shared" si="122"/>
        <v>9.0637752377705825E-5</v>
      </c>
      <c r="H671" s="7">
        <v>20</v>
      </c>
      <c r="I671" s="7">
        <v>4</v>
      </c>
      <c r="J671" s="7">
        <v>16</v>
      </c>
      <c r="K671" s="7">
        <f t="shared" si="125"/>
        <v>6.4</v>
      </c>
      <c r="L671" s="12">
        <f t="shared" si="123"/>
        <v>9.6</v>
      </c>
      <c r="M671" s="8">
        <v>0.8</v>
      </c>
      <c r="N671" s="8">
        <f t="shared" si="124"/>
        <v>2.4</v>
      </c>
      <c r="O671" s="7">
        <f t="shared" si="117"/>
        <v>9.6</v>
      </c>
      <c r="P671" s="8">
        <v>0.8</v>
      </c>
      <c r="Q671" s="8">
        <f t="shared" si="118"/>
        <v>0.25</v>
      </c>
      <c r="R671" s="8">
        <f t="shared" si="119"/>
        <v>0.2</v>
      </c>
      <c r="S671" s="9">
        <f t="shared" si="120"/>
        <v>2.5499848935309037E-4</v>
      </c>
      <c r="T671" s="2" t="s">
        <v>6151</v>
      </c>
      <c r="U671" s="2" t="s">
        <v>15</v>
      </c>
      <c r="V671" s="2" t="s">
        <v>6101</v>
      </c>
      <c r="W671" s="2" t="s">
        <v>16</v>
      </c>
      <c r="X671" s="2">
        <v>57</v>
      </c>
      <c r="Y671" s="2">
        <v>75</v>
      </c>
      <c r="Z671" s="2">
        <f t="shared" si="127"/>
        <v>18</v>
      </c>
    </row>
    <row r="672" spans="1:26" x14ac:dyDescent="0.25">
      <c r="A672" s="2" t="s">
        <v>2627</v>
      </c>
      <c r="B672" s="2">
        <v>202280671</v>
      </c>
      <c r="C672" s="3">
        <v>44820</v>
      </c>
      <c r="D672" s="2" t="s">
        <v>510</v>
      </c>
      <c r="E672" s="2" t="s">
        <v>24</v>
      </c>
      <c r="F672" s="2" t="s">
        <v>2628</v>
      </c>
      <c r="G672" s="10">
        <f t="shared" si="122"/>
        <v>1.3595662856655876E-4</v>
      </c>
      <c r="H672" s="7">
        <v>30</v>
      </c>
      <c r="I672" s="7">
        <v>10</v>
      </c>
      <c r="J672" s="7">
        <v>20</v>
      </c>
      <c r="K672" s="7">
        <f t="shared" si="125"/>
        <v>8</v>
      </c>
      <c r="L672" s="12">
        <f t="shared" si="123"/>
        <v>12</v>
      </c>
      <c r="M672" s="8">
        <v>0.66666666666666663</v>
      </c>
      <c r="N672" s="8">
        <f t="shared" si="124"/>
        <v>1.2</v>
      </c>
      <c r="O672" s="7">
        <f t="shared" si="117"/>
        <v>12</v>
      </c>
      <c r="P672" s="8">
        <v>0.66666666666666663</v>
      </c>
      <c r="Q672" s="8">
        <f t="shared" si="118"/>
        <v>0.5</v>
      </c>
      <c r="R672" s="8">
        <f t="shared" si="119"/>
        <v>0.33333333333333331</v>
      </c>
      <c r="S672" s="9">
        <f t="shared" si="120"/>
        <v>3.1874811169136296E-4</v>
      </c>
      <c r="T672" s="2" t="s">
        <v>25</v>
      </c>
      <c r="U672" s="2" t="s">
        <v>26</v>
      </c>
      <c r="V672" s="2" t="s">
        <v>6101</v>
      </c>
      <c r="W672" s="2" t="s">
        <v>16</v>
      </c>
      <c r="X672" s="2">
        <v>57</v>
      </c>
      <c r="Y672" s="2">
        <v>75</v>
      </c>
      <c r="Z672" s="2">
        <f t="shared" si="127"/>
        <v>18</v>
      </c>
    </row>
    <row r="673" spans="1:26" x14ac:dyDescent="0.25">
      <c r="A673" s="2" t="s">
        <v>2629</v>
      </c>
      <c r="B673" s="2">
        <v>202280672</v>
      </c>
      <c r="C673" s="3">
        <v>44820</v>
      </c>
      <c r="D673" s="2" t="s">
        <v>511</v>
      </c>
      <c r="E673" s="2" t="s">
        <v>29</v>
      </c>
      <c r="F673" s="2" t="s">
        <v>2630</v>
      </c>
      <c r="G673" s="10">
        <f t="shared" si="122"/>
        <v>7.5229334473495837E-4</v>
      </c>
      <c r="H673" s="7">
        <v>166</v>
      </c>
      <c r="I673" s="7">
        <v>138</v>
      </c>
      <c r="J673" s="7">
        <v>28</v>
      </c>
      <c r="K673" s="7">
        <f t="shared" si="125"/>
        <v>11.200000000000001</v>
      </c>
      <c r="L673" s="12">
        <f t="shared" si="123"/>
        <v>16.799999999999997</v>
      </c>
      <c r="M673" s="8">
        <v>0.16867469879518071</v>
      </c>
      <c r="N673" s="8">
        <f t="shared" si="124"/>
        <v>0.12173913043478259</v>
      </c>
      <c r="O673" s="7">
        <f t="shared" si="117"/>
        <v>16.799999999999997</v>
      </c>
      <c r="P673" s="8">
        <v>0.16867469879518071</v>
      </c>
      <c r="Q673" s="8">
        <f t="shared" si="118"/>
        <v>4.9285714285714288</v>
      </c>
      <c r="R673" s="8">
        <f t="shared" si="119"/>
        <v>0.83132530120481929</v>
      </c>
      <c r="S673" s="9">
        <f t="shared" si="120"/>
        <v>4.4624735636790815E-4</v>
      </c>
      <c r="T673" s="2" t="s">
        <v>33</v>
      </c>
      <c r="U673" s="2" t="s">
        <v>31</v>
      </c>
      <c r="V673" s="2" t="s">
        <v>6101</v>
      </c>
      <c r="W673" s="2" t="s">
        <v>16</v>
      </c>
      <c r="X673" s="2">
        <v>57</v>
      </c>
      <c r="Y673" s="2">
        <v>75</v>
      </c>
      <c r="Z673" s="2">
        <f t="shared" si="127"/>
        <v>18</v>
      </c>
    </row>
    <row r="674" spans="1:26" x14ac:dyDescent="0.25">
      <c r="A674" s="2" t="s">
        <v>2631</v>
      </c>
      <c r="B674" s="2">
        <v>202280673</v>
      </c>
      <c r="C674" s="3">
        <v>44820</v>
      </c>
      <c r="D674" s="2" t="s">
        <v>336</v>
      </c>
      <c r="E674" s="2" t="s">
        <v>14</v>
      </c>
      <c r="F674" s="2" t="s">
        <v>2632</v>
      </c>
      <c r="G674" s="10">
        <f t="shared" si="122"/>
        <v>9.0637752377705825E-5</v>
      </c>
      <c r="H674" s="7">
        <v>20</v>
      </c>
      <c r="I674" s="7">
        <v>6</v>
      </c>
      <c r="J674" s="7">
        <v>14</v>
      </c>
      <c r="K674" s="7">
        <f t="shared" si="125"/>
        <v>5.6000000000000005</v>
      </c>
      <c r="L674" s="12">
        <f t="shared" si="123"/>
        <v>8.3999999999999986</v>
      </c>
      <c r="M674" s="8">
        <v>0.7</v>
      </c>
      <c r="N674" s="8">
        <f t="shared" si="124"/>
        <v>1.3999999999999997</v>
      </c>
      <c r="O674" s="7">
        <f t="shared" si="117"/>
        <v>8.3999999999999986</v>
      </c>
      <c r="P674" s="8">
        <v>0.7</v>
      </c>
      <c r="Q674" s="8">
        <f t="shared" si="118"/>
        <v>0.42857142857142855</v>
      </c>
      <c r="R674" s="8">
        <f t="shared" si="119"/>
        <v>0.3</v>
      </c>
      <c r="S674" s="9">
        <f t="shared" si="120"/>
        <v>2.2312367818395407E-4</v>
      </c>
      <c r="T674" s="2" t="s">
        <v>6151</v>
      </c>
      <c r="U674" s="2" t="s">
        <v>15</v>
      </c>
      <c r="V674" s="2" t="s">
        <v>6101</v>
      </c>
      <c r="W674" s="2" t="s">
        <v>16</v>
      </c>
      <c r="X674" s="2">
        <v>57</v>
      </c>
      <c r="Y674" s="2">
        <v>75</v>
      </c>
      <c r="Z674" s="2">
        <f t="shared" si="127"/>
        <v>18</v>
      </c>
    </row>
    <row r="675" spans="1:26" x14ac:dyDescent="0.25">
      <c r="A675" s="2" t="s">
        <v>2633</v>
      </c>
      <c r="B675" s="2">
        <v>202280674</v>
      </c>
      <c r="C675" s="3">
        <v>44820</v>
      </c>
      <c r="D675" s="2" t="s">
        <v>512</v>
      </c>
      <c r="E675" s="2" t="s">
        <v>14</v>
      </c>
      <c r="F675" s="2" t="s">
        <v>2634</v>
      </c>
      <c r="G675" s="10">
        <f t="shared" si="122"/>
        <v>9.0637752377705825E-5</v>
      </c>
      <c r="H675" s="7">
        <v>20</v>
      </c>
      <c r="I675" s="7">
        <v>4</v>
      </c>
      <c r="J675" s="7">
        <v>15</v>
      </c>
      <c r="K675" s="7">
        <f t="shared" si="125"/>
        <v>6</v>
      </c>
      <c r="L675" s="12">
        <f t="shared" si="123"/>
        <v>9</v>
      </c>
      <c r="M675" s="8">
        <v>0.75</v>
      </c>
      <c r="N675" s="8">
        <f t="shared" si="124"/>
        <v>2.25</v>
      </c>
      <c r="O675" s="7">
        <f t="shared" si="117"/>
        <v>9</v>
      </c>
      <c r="P675" s="8">
        <v>0.75</v>
      </c>
      <c r="Q675" s="8">
        <f t="shared" si="118"/>
        <v>0.26666666666666666</v>
      </c>
      <c r="R675" s="8">
        <f t="shared" si="119"/>
        <v>0.2</v>
      </c>
      <c r="S675" s="9">
        <f t="shared" si="120"/>
        <v>2.3906108376852222E-4</v>
      </c>
      <c r="T675" s="2" t="s">
        <v>6153</v>
      </c>
      <c r="U675" s="2" t="s">
        <v>15</v>
      </c>
      <c r="V675" s="2" t="s">
        <v>6101</v>
      </c>
      <c r="W675" s="2" t="s">
        <v>16</v>
      </c>
      <c r="X675" s="2">
        <v>57</v>
      </c>
      <c r="Y675" s="2">
        <v>75</v>
      </c>
      <c r="Z675" s="2">
        <f t="shared" si="127"/>
        <v>18</v>
      </c>
    </row>
    <row r="676" spans="1:26" x14ac:dyDescent="0.25">
      <c r="A676" s="2" t="s">
        <v>2635</v>
      </c>
      <c r="B676" s="2">
        <v>202280675</v>
      </c>
      <c r="C676" s="3">
        <v>44820</v>
      </c>
      <c r="D676" s="2" t="s">
        <v>513</v>
      </c>
      <c r="E676" s="2" t="s">
        <v>14</v>
      </c>
      <c r="F676" s="2" t="s">
        <v>2636</v>
      </c>
      <c r="G676" s="10">
        <f t="shared" si="122"/>
        <v>4.5318876188852913E-5</v>
      </c>
      <c r="H676" s="7">
        <v>10</v>
      </c>
      <c r="I676" s="7">
        <v>3</v>
      </c>
      <c r="J676" s="7">
        <v>7</v>
      </c>
      <c r="K676" s="7">
        <f t="shared" si="125"/>
        <v>2.8000000000000003</v>
      </c>
      <c r="L676" s="12">
        <f t="shared" si="123"/>
        <v>4.1999999999999993</v>
      </c>
      <c r="M676" s="8">
        <v>0.7</v>
      </c>
      <c r="N676" s="8">
        <f t="shared" si="124"/>
        <v>1.3999999999999997</v>
      </c>
      <c r="O676" s="7">
        <f t="shared" si="117"/>
        <v>4.1999999999999993</v>
      </c>
      <c r="P676" s="8">
        <v>0.7</v>
      </c>
      <c r="Q676" s="8">
        <f t="shared" si="118"/>
        <v>0.42857142857142855</v>
      </c>
      <c r="R676" s="8">
        <f t="shared" si="119"/>
        <v>0.3</v>
      </c>
      <c r="S676" s="9">
        <f t="shared" si="120"/>
        <v>1.1156183909197704E-4</v>
      </c>
      <c r="T676" s="2" t="s">
        <v>6153</v>
      </c>
      <c r="U676" s="2" t="s">
        <v>15</v>
      </c>
      <c r="V676" s="2" t="s">
        <v>6101</v>
      </c>
      <c r="W676" s="2" t="s">
        <v>16</v>
      </c>
      <c r="X676" s="2">
        <v>57</v>
      </c>
      <c r="Y676" s="2">
        <v>75</v>
      </c>
      <c r="Z676" s="2">
        <f t="shared" si="127"/>
        <v>18</v>
      </c>
    </row>
    <row r="677" spans="1:26" x14ac:dyDescent="0.25">
      <c r="A677" s="2" t="s">
        <v>2637</v>
      </c>
      <c r="B677" s="2">
        <v>202280676</v>
      </c>
      <c r="C677" s="3">
        <v>44820</v>
      </c>
      <c r="D677" s="2" t="s">
        <v>514</v>
      </c>
      <c r="E677" s="2" t="s">
        <v>14</v>
      </c>
      <c r="F677" s="2" t="s">
        <v>2638</v>
      </c>
      <c r="G677" s="10">
        <f t="shared" si="122"/>
        <v>4.5318876188852914E-4</v>
      </c>
      <c r="H677" s="7">
        <v>100</v>
      </c>
      <c r="I677" s="7">
        <v>45</v>
      </c>
      <c r="J677" s="7">
        <v>55</v>
      </c>
      <c r="K677" s="7">
        <f t="shared" si="125"/>
        <v>22</v>
      </c>
      <c r="L677" s="12">
        <f t="shared" si="123"/>
        <v>33</v>
      </c>
      <c r="M677" s="8">
        <v>0.55000000000000004</v>
      </c>
      <c r="N677" s="8">
        <f t="shared" si="124"/>
        <v>0.73333333333333328</v>
      </c>
      <c r="O677" s="7">
        <f t="shared" si="117"/>
        <v>33</v>
      </c>
      <c r="P677" s="8">
        <v>0.55000000000000004</v>
      </c>
      <c r="Q677" s="8">
        <f t="shared" si="118"/>
        <v>0.81818181818181823</v>
      </c>
      <c r="R677" s="8">
        <f t="shared" si="119"/>
        <v>0.45</v>
      </c>
      <c r="S677" s="9">
        <f t="shared" si="120"/>
        <v>8.7655730715124815E-4</v>
      </c>
      <c r="T677" s="2" t="s">
        <v>25</v>
      </c>
      <c r="U677" s="2" t="s">
        <v>15</v>
      </c>
      <c r="V677" s="2" t="s">
        <v>6101</v>
      </c>
      <c r="W677" s="2" t="s">
        <v>16</v>
      </c>
      <c r="X677" s="2">
        <v>57</v>
      </c>
      <c r="Y677" s="2">
        <v>75</v>
      </c>
      <c r="Z677" s="2">
        <f t="shared" si="127"/>
        <v>18</v>
      </c>
    </row>
    <row r="678" spans="1:26" x14ac:dyDescent="0.25">
      <c r="A678" s="2" t="s">
        <v>2639</v>
      </c>
      <c r="B678" s="2">
        <v>202280677</v>
      </c>
      <c r="C678" s="3">
        <v>44820</v>
      </c>
      <c r="D678" s="2" t="s">
        <v>515</v>
      </c>
      <c r="E678" s="2" t="s">
        <v>14</v>
      </c>
      <c r="F678" s="2" t="s">
        <v>2640</v>
      </c>
      <c r="G678" s="10">
        <f t="shared" si="122"/>
        <v>4.5318876188852913E-5</v>
      </c>
      <c r="H678" s="7">
        <v>10</v>
      </c>
      <c r="I678" s="7">
        <v>4</v>
      </c>
      <c r="J678" s="7">
        <v>6</v>
      </c>
      <c r="K678" s="7">
        <f t="shared" si="125"/>
        <v>2.4000000000000004</v>
      </c>
      <c r="L678" s="12">
        <f t="shared" si="123"/>
        <v>3.5999999999999996</v>
      </c>
      <c r="M678" s="8">
        <v>0.6</v>
      </c>
      <c r="N678" s="8">
        <f t="shared" si="124"/>
        <v>0.89999999999999991</v>
      </c>
      <c r="O678" s="7">
        <f t="shared" si="117"/>
        <v>3.5999999999999996</v>
      </c>
      <c r="P678" s="8">
        <v>0.6</v>
      </c>
      <c r="Q678" s="8">
        <f t="shared" si="118"/>
        <v>0.66666666666666663</v>
      </c>
      <c r="R678" s="8">
        <f t="shared" si="119"/>
        <v>0.4</v>
      </c>
      <c r="S678" s="9">
        <f t="shared" si="120"/>
        <v>9.5624433507408889E-5</v>
      </c>
      <c r="T678" s="2" t="s">
        <v>6151</v>
      </c>
      <c r="U678" s="2" t="s">
        <v>15</v>
      </c>
      <c r="V678" s="2" t="s">
        <v>6101</v>
      </c>
      <c r="W678" s="2" t="s">
        <v>16</v>
      </c>
      <c r="X678" s="2">
        <v>57</v>
      </c>
      <c r="Y678" s="2">
        <v>75</v>
      </c>
      <c r="Z678" s="2">
        <f t="shared" si="127"/>
        <v>18</v>
      </c>
    </row>
    <row r="679" spans="1:26" x14ac:dyDescent="0.25">
      <c r="A679" s="2" t="s">
        <v>2641</v>
      </c>
      <c r="B679" s="2">
        <v>202280678</v>
      </c>
      <c r="C679" s="3">
        <v>44820</v>
      </c>
      <c r="D679" s="2" t="s">
        <v>516</v>
      </c>
      <c r="E679" s="2" t="s">
        <v>29</v>
      </c>
      <c r="F679" s="2" t="s">
        <v>2642</v>
      </c>
      <c r="G679" s="10">
        <f t="shared" si="122"/>
        <v>1.1329719047213228E-4</v>
      </c>
      <c r="H679" s="7">
        <v>25</v>
      </c>
      <c r="I679" s="7">
        <v>21.62</v>
      </c>
      <c r="J679" s="7">
        <v>3.379999999999999</v>
      </c>
      <c r="K679" s="7">
        <f t="shared" si="125"/>
        <v>1.3519999999999996</v>
      </c>
      <c r="L679" s="12">
        <f t="shared" si="123"/>
        <v>2.0279999999999996</v>
      </c>
      <c r="M679" s="8">
        <v>0.13519999999999996</v>
      </c>
      <c r="N679" s="8">
        <f t="shared" si="124"/>
        <v>9.3802035152636423E-2</v>
      </c>
      <c r="O679" s="7">
        <f t="shared" si="117"/>
        <v>2.0279999999999996</v>
      </c>
      <c r="P679" s="8">
        <v>0.13519999999999996</v>
      </c>
      <c r="Q679" s="8">
        <f t="shared" si="118"/>
        <v>6.3964497041420136</v>
      </c>
      <c r="R679" s="8">
        <f t="shared" si="119"/>
        <v>0.86480000000000001</v>
      </c>
      <c r="S679" s="9">
        <f t="shared" si="120"/>
        <v>5.3868430875840324E-5</v>
      </c>
      <c r="T679" s="2" t="s">
        <v>33</v>
      </c>
      <c r="U679" s="2" t="s">
        <v>31</v>
      </c>
      <c r="V679" s="2" t="s">
        <v>6101</v>
      </c>
      <c r="W679" s="2" t="s">
        <v>16</v>
      </c>
      <c r="X679" s="2">
        <v>57</v>
      </c>
      <c r="Y679" s="2">
        <v>75</v>
      </c>
      <c r="Z679" s="2">
        <f t="shared" si="127"/>
        <v>18</v>
      </c>
    </row>
    <row r="680" spans="1:26" x14ac:dyDescent="0.25">
      <c r="A680" s="2" t="s">
        <v>2643</v>
      </c>
      <c r="B680" s="2">
        <v>202280679</v>
      </c>
      <c r="C680" s="3">
        <v>44820</v>
      </c>
      <c r="D680" s="2" t="s">
        <v>517</v>
      </c>
      <c r="E680" s="2" t="s">
        <v>29</v>
      </c>
      <c r="F680" s="2" t="s">
        <v>2644</v>
      </c>
      <c r="G680" s="10">
        <f t="shared" si="122"/>
        <v>1.0423341523436171E-4</v>
      </c>
      <c r="H680" s="7">
        <v>23</v>
      </c>
      <c r="I680" s="7">
        <v>20</v>
      </c>
      <c r="J680" s="7">
        <v>3</v>
      </c>
      <c r="K680" s="7">
        <f t="shared" si="125"/>
        <v>1.2000000000000002</v>
      </c>
      <c r="L680" s="12">
        <f t="shared" si="123"/>
        <v>1.7999999999999998</v>
      </c>
      <c r="M680" s="8">
        <v>0.13043478260869565</v>
      </c>
      <c r="N680" s="8">
        <f t="shared" si="124"/>
        <v>0.09</v>
      </c>
      <c r="O680" s="7">
        <f t="shared" si="117"/>
        <v>1.7999999999999998</v>
      </c>
      <c r="P680" s="8">
        <v>0.13043478260869565</v>
      </c>
      <c r="Q680" s="8">
        <f t="shared" si="118"/>
        <v>6.666666666666667</v>
      </c>
      <c r="R680" s="8">
        <f t="shared" si="119"/>
        <v>0.86956521739130432</v>
      </c>
      <c r="S680" s="9">
        <f t="shared" si="120"/>
        <v>4.7812216753704445E-5</v>
      </c>
      <c r="T680" s="2" t="s">
        <v>30</v>
      </c>
      <c r="U680" s="2" t="s">
        <v>31</v>
      </c>
      <c r="V680" s="2" t="s">
        <v>6101</v>
      </c>
      <c r="W680" s="2" t="s">
        <v>16</v>
      </c>
      <c r="X680" s="2">
        <v>57</v>
      </c>
      <c r="Y680" s="2">
        <v>75</v>
      </c>
      <c r="Z680" s="2">
        <f t="shared" si="127"/>
        <v>18</v>
      </c>
    </row>
    <row r="681" spans="1:26" x14ac:dyDescent="0.25">
      <c r="A681" s="2" t="s">
        <v>2645</v>
      </c>
      <c r="B681" s="2">
        <v>202280680</v>
      </c>
      <c r="C681" s="3">
        <v>44820</v>
      </c>
      <c r="D681" s="2" t="s">
        <v>500</v>
      </c>
      <c r="E681" s="2" t="s">
        <v>14</v>
      </c>
      <c r="F681" s="2" t="s">
        <v>2646</v>
      </c>
      <c r="G681" s="10">
        <f t="shared" si="122"/>
        <v>6.7978314283279379E-5</v>
      </c>
      <c r="H681" s="7">
        <v>15</v>
      </c>
      <c r="I681" s="7">
        <v>5</v>
      </c>
      <c r="J681" s="7">
        <v>10</v>
      </c>
      <c r="K681" s="7">
        <f t="shared" si="125"/>
        <v>4</v>
      </c>
      <c r="L681" s="12">
        <f t="shared" si="123"/>
        <v>6</v>
      </c>
      <c r="M681" s="8">
        <v>0.66666666666666663</v>
      </c>
      <c r="N681" s="8">
        <f t="shared" si="124"/>
        <v>1.2</v>
      </c>
      <c r="O681" s="7">
        <f t="shared" si="117"/>
        <v>6</v>
      </c>
      <c r="P681" s="8">
        <v>0.66666666666666663</v>
      </c>
      <c r="Q681" s="8">
        <f t="shared" si="118"/>
        <v>0.5</v>
      </c>
      <c r="R681" s="8">
        <f t="shared" si="119"/>
        <v>0.33333333333333331</v>
      </c>
      <c r="S681" s="9">
        <f t="shared" si="120"/>
        <v>1.5937405584568148E-4</v>
      </c>
      <c r="T681" s="2" t="s">
        <v>6151</v>
      </c>
      <c r="U681" s="2" t="s">
        <v>15</v>
      </c>
      <c r="V681" s="2" t="s">
        <v>6101</v>
      </c>
      <c r="W681" s="2" t="s">
        <v>16</v>
      </c>
      <c r="X681" s="2">
        <v>57</v>
      </c>
      <c r="Y681" s="2">
        <v>75</v>
      </c>
      <c r="Z681" s="2">
        <f t="shared" si="127"/>
        <v>18</v>
      </c>
    </row>
    <row r="682" spans="1:26" x14ac:dyDescent="0.25">
      <c r="A682" s="2" t="s">
        <v>2647</v>
      </c>
      <c r="B682" s="2">
        <v>202280681</v>
      </c>
      <c r="C682" s="3">
        <v>44821</v>
      </c>
      <c r="D682" s="2" t="s">
        <v>333</v>
      </c>
      <c r="E682" s="2" t="s">
        <v>62</v>
      </c>
      <c r="F682" s="2" t="s">
        <v>2648</v>
      </c>
      <c r="G682" s="10">
        <f t="shared" si="122"/>
        <v>8.6105864758820544E-4</v>
      </c>
      <c r="H682" s="7">
        <v>190</v>
      </c>
      <c r="I682" s="7">
        <v>122</v>
      </c>
      <c r="J682" s="7">
        <v>68</v>
      </c>
      <c r="K682" s="7">
        <f t="shared" si="125"/>
        <v>27.200000000000003</v>
      </c>
      <c r="L682" s="12">
        <f t="shared" si="123"/>
        <v>40.799999999999997</v>
      </c>
      <c r="M682" s="8">
        <v>0.35789473684210527</v>
      </c>
      <c r="N682" s="8">
        <f t="shared" si="124"/>
        <v>0.33442622950819667</v>
      </c>
      <c r="O682" s="7">
        <f t="shared" si="117"/>
        <v>40.799999999999997</v>
      </c>
      <c r="P682" s="8">
        <v>0.35789473684210527</v>
      </c>
      <c r="Q682" s="8">
        <f t="shared" si="118"/>
        <v>1.7941176470588236</v>
      </c>
      <c r="R682" s="8">
        <f t="shared" si="119"/>
        <v>0.64210526315789473</v>
      </c>
      <c r="S682" s="9">
        <f t="shared" si="120"/>
        <v>1.0837435797506341E-3</v>
      </c>
      <c r="T682" s="2" t="s">
        <v>518</v>
      </c>
      <c r="U682" s="2" t="s">
        <v>61</v>
      </c>
      <c r="V682" s="2" t="s">
        <v>6101</v>
      </c>
      <c r="W682" s="2" t="s">
        <v>16</v>
      </c>
      <c r="X682" s="2">
        <v>64</v>
      </c>
      <c r="Y682" s="2">
        <v>73</v>
      </c>
      <c r="Z682" s="2">
        <f t="shared" si="127"/>
        <v>9</v>
      </c>
    </row>
    <row r="683" spans="1:26" x14ac:dyDescent="0.25">
      <c r="A683" s="2" t="s">
        <v>2649</v>
      </c>
      <c r="B683" s="2">
        <v>202280682</v>
      </c>
      <c r="C683" s="3">
        <v>44821</v>
      </c>
      <c r="D683" s="2" t="s">
        <v>519</v>
      </c>
      <c r="E683" s="2" t="s">
        <v>29</v>
      </c>
      <c r="F683" s="2" t="s">
        <v>2650</v>
      </c>
      <c r="G683" s="10">
        <f t="shared" si="122"/>
        <v>2.5378570665757634E-4</v>
      </c>
      <c r="H683" s="7">
        <v>56</v>
      </c>
      <c r="I683" s="7">
        <v>51</v>
      </c>
      <c r="J683" s="7">
        <v>5</v>
      </c>
      <c r="K683" s="7">
        <f t="shared" si="125"/>
        <v>2</v>
      </c>
      <c r="L683" s="12">
        <f t="shared" si="123"/>
        <v>3</v>
      </c>
      <c r="M683" s="8">
        <v>8.9285714285714288E-2</v>
      </c>
      <c r="N683" s="8">
        <f t="shared" si="124"/>
        <v>5.8823529411764705E-2</v>
      </c>
      <c r="O683" s="7">
        <f t="shared" si="117"/>
        <v>3</v>
      </c>
      <c r="P683" s="8">
        <v>8.9285714285714288E-2</v>
      </c>
      <c r="Q683" s="8">
        <f t="shared" si="118"/>
        <v>10.199999999999999</v>
      </c>
      <c r="R683" s="8">
        <f t="shared" si="119"/>
        <v>0.9107142857142857</v>
      </c>
      <c r="S683" s="9">
        <f t="shared" si="120"/>
        <v>7.9687027922840741E-5</v>
      </c>
      <c r="T683" s="2" t="s">
        <v>30</v>
      </c>
      <c r="U683" s="2" t="s">
        <v>31</v>
      </c>
      <c r="V683" s="2" t="s">
        <v>6101</v>
      </c>
      <c r="W683" s="2" t="s">
        <v>16</v>
      </c>
      <c r="X683" s="2">
        <v>64</v>
      </c>
      <c r="Y683" s="2">
        <v>73</v>
      </c>
      <c r="Z683" s="2">
        <f t="shared" ref="Z683:Z713" si="128">Y683-X683</f>
        <v>9</v>
      </c>
    </row>
    <row r="684" spans="1:26" x14ac:dyDescent="0.25">
      <c r="A684" s="2" t="s">
        <v>2651</v>
      </c>
      <c r="B684" s="2">
        <v>202280683</v>
      </c>
      <c r="C684" s="3">
        <v>44821</v>
      </c>
      <c r="D684" s="2" t="s">
        <v>520</v>
      </c>
      <c r="E684" s="2" t="s">
        <v>29</v>
      </c>
      <c r="F684" s="2" t="s">
        <v>2652</v>
      </c>
      <c r="G684" s="10">
        <f t="shared" si="122"/>
        <v>1.4048851618544403E-4</v>
      </c>
      <c r="H684" s="7">
        <v>31</v>
      </c>
      <c r="I684" s="7">
        <v>30</v>
      </c>
      <c r="J684" s="7">
        <v>1</v>
      </c>
      <c r="K684" s="7">
        <f t="shared" si="125"/>
        <v>0.4</v>
      </c>
      <c r="L684" s="12">
        <f t="shared" si="123"/>
        <v>0.6</v>
      </c>
      <c r="M684" s="8">
        <v>3.2258064516129031E-2</v>
      </c>
      <c r="N684" s="8">
        <f t="shared" si="124"/>
        <v>0.02</v>
      </c>
      <c r="O684" s="7">
        <f t="shared" si="117"/>
        <v>0.6</v>
      </c>
      <c r="P684" s="8">
        <v>3.2258064516129031E-2</v>
      </c>
      <c r="Q684" s="8">
        <f t="shared" si="118"/>
        <v>30</v>
      </c>
      <c r="R684" s="8">
        <f t="shared" si="119"/>
        <v>0.967741935483871</v>
      </c>
      <c r="S684" s="9">
        <f t="shared" si="120"/>
        <v>1.5937405584568148E-5</v>
      </c>
      <c r="T684" s="2" t="s">
        <v>33</v>
      </c>
      <c r="U684" s="2" t="s">
        <v>31</v>
      </c>
      <c r="V684" s="2" t="s">
        <v>6101</v>
      </c>
      <c r="W684" s="2" t="s">
        <v>16</v>
      </c>
      <c r="X684" s="2">
        <v>64</v>
      </c>
      <c r="Y684" s="2">
        <v>73</v>
      </c>
      <c r="Z684" s="2">
        <f t="shared" si="128"/>
        <v>9</v>
      </c>
    </row>
    <row r="685" spans="1:26" x14ac:dyDescent="0.25">
      <c r="A685" s="2" t="s">
        <v>2653</v>
      </c>
      <c r="B685" s="2">
        <v>202280684</v>
      </c>
      <c r="C685" s="3">
        <v>44821</v>
      </c>
      <c r="D685" s="2" t="s">
        <v>521</v>
      </c>
      <c r="E685" s="2" t="s">
        <v>14</v>
      </c>
      <c r="F685" s="2" t="s">
        <v>2654</v>
      </c>
      <c r="G685" s="10">
        <f t="shared" si="122"/>
        <v>3.625510095108233E-5</v>
      </c>
      <c r="H685" s="7">
        <v>8</v>
      </c>
      <c r="I685" s="7">
        <v>3</v>
      </c>
      <c r="J685" s="7">
        <v>5</v>
      </c>
      <c r="K685" s="7">
        <f t="shared" si="125"/>
        <v>2</v>
      </c>
      <c r="L685" s="12">
        <f t="shared" si="123"/>
        <v>3</v>
      </c>
      <c r="M685" s="8">
        <v>0.625</v>
      </c>
      <c r="N685" s="8">
        <f t="shared" si="124"/>
        <v>1</v>
      </c>
      <c r="O685" s="7">
        <f t="shared" si="117"/>
        <v>3</v>
      </c>
      <c r="P685" s="8">
        <v>0.625</v>
      </c>
      <c r="Q685" s="8">
        <f t="shared" si="118"/>
        <v>0.6</v>
      </c>
      <c r="R685" s="8">
        <f t="shared" si="119"/>
        <v>0.375</v>
      </c>
      <c r="S685" s="9">
        <f t="shared" si="120"/>
        <v>7.9687027922840741E-5</v>
      </c>
      <c r="T685" s="2" t="s">
        <v>6151</v>
      </c>
      <c r="U685" s="2" t="s">
        <v>15</v>
      </c>
      <c r="V685" s="2" t="s">
        <v>6101</v>
      </c>
      <c r="W685" s="2" t="s">
        <v>16</v>
      </c>
      <c r="X685" s="2">
        <v>64</v>
      </c>
      <c r="Y685" s="2">
        <v>73</v>
      </c>
      <c r="Z685" s="2">
        <f t="shared" si="128"/>
        <v>9</v>
      </c>
    </row>
    <row r="686" spans="1:26" x14ac:dyDescent="0.25">
      <c r="A686" s="2" t="s">
        <v>2655</v>
      </c>
      <c r="B686" s="2">
        <v>202280685</v>
      </c>
      <c r="C686" s="3">
        <v>44821</v>
      </c>
      <c r="D686" s="2" t="s">
        <v>522</v>
      </c>
      <c r="E686" s="2" t="s">
        <v>14</v>
      </c>
      <c r="F686" s="2" t="s">
        <v>2656</v>
      </c>
      <c r="G686" s="10">
        <f t="shared" si="122"/>
        <v>4.5318876188852913E-5</v>
      </c>
      <c r="H686" s="7">
        <v>10</v>
      </c>
      <c r="I686" s="7">
        <v>4</v>
      </c>
      <c r="J686" s="7">
        <v>6</v>
      </c>
      <c r="K686" s="7">
        <f t="shared" si="125"/>
        <v>2.4000000000000004</v>
      </c>
      <c r="L686" s="12">
        <f t="shared" si="123"/>
        <v>3.5999999999999996</v>
      </c>
      <c r="M686" s="8">
        <v>0.6</v>
      </c>
      <c r="N686" s="8">
        <f t="shared" si="124"/>
        <v>0.89999999999999991</v>
      </c>
      <c r="O686" s="7">
        <f t="shared" si="117"/>
        <v>3.5999999999999996</v>
      </c>
      <c r="P686" s="8">
        <v>0.6</v>
      </c>
      <c r="Q686" s="8">
        <f t="shared" si="118"/>
        <v>0.66666666666666663</v>
      </c>
      <c r="R686" s="8">
        <f t="shared" si="119"/>
        <v>0.4</v>
      </c>
      <c r="S686" s="9">
        <f t="shared" si="120"/>
        <v>9.5624433507408889E-5</v>
      </c>
      <c r="T686" s="2" t="s">
        <v>6151</v>
      </c>
      <c r="U686" s="2" t="s">
        <v>15</v>
      </c>
      <c r="V686" s="2" t="s">
        <v>6101</v>
      </c>
      <c r="W686" s="2" t="s">
        <v>16</v>
      </c>
      <c r="X686" s="2">
        <v>64</v>
      </c>
      <c r="Y686" s="2">
        <v>73</v>
      </c>
      <c r="Z686" s="2">
        <f t="shared" si="128"/>
        <v>9</v>
      </c>
    </row>
    <row r="687" spans="1:26" x14ac:dyDescent="0.25">
      <c r="A687" s="2" t="s">
        <v>2657</v>
      </c>
      <c r="B687" s="2">
        <v>202280686</v>
      </c>
      <c r="C687" s="3">
        <v>44821</v>
      </c>
      <c r="D687" s="2" t="s">
        <v>513</v>
      </c>
      <c r="E687" s="2" t="s">
        <v>14</v>
      </c>
      <c r="F687" s="2" t="s">
        <v>2658</v>
      </c>
      <c r="G687" s="10">
        <f t="shared" si="122"/>
        <v>4.5318876188852913E-5</v>
      </c>
      <c r="H687" s="7">
        <v>10</v>
      </c>
      <c r="I687" s="7">
        <v>4</v>
      </c>
      <c r="J687" s="7">
        <v>6</v>
      </c>
      <c r="K687" s="7">
        <f t="shared" si="125"/>
        <v>2.4000000000000004</v>
      </c>
      <c r="L687" s="12">
        <f t="shared" si="123"/>
        <v>3.5999999999999996</v>
      </c>
      <c r="M687" s="8">
        <v>0.6</v>
      </c>
      <c r="N687" s="8">
        <f t="shared" si="124"/>
        <v>0.89999999999999991</v>
      </c>
      <c r="O687" s="7">
        <f t="shared" si="117"/>
        <v>3.5999999999999996</v>
      </c>
      <c r="P687" s="8">
        <v>0.6</v>
      </c>
      <c r="Q687" s="8">
        <f t="shared" si="118"/>
        <v>0.66666666666666663</v>
      </c>
      <c r="R687" s="8">
        <f t="shared" si="119"/>
        <v>0.4</v>
      </c>
      <c r="S687" s="9">
        <f t="shared" si="120"/>
        <v>9.5624433507408889E-5</v>
      </c>
      <c r="T687" s="2" t="s">
        <v>6151</v>
      </c>
      <c r="U687" s="2" t="s">
        <v>15</v>
      </c>
      <c r="V687" s="2" t="s">
        <v>6101</v>
      </c>
      <c r="W687" s="2" t="s">
        <v>16</v>
      </c>
      <c r="X687" s="2">
        <v>64</v>
      </c>
      <c r="Y687" s="2">
        <v>73</v>
      </c>
      <c r="Z687" s="2">
        <f t="shared" si="128"/>
        <v>9</v>
      </c>
    </row>
    <row r="688" spans="1:26" x14ac:dyDescent="0.25">
      <c r="A688" s="2" t="s">
        <v>2659</v>
      </c>
      <c r="B688" s="2">
        <v>202280687</v>
      </c>
      <c r="C688" s="3">
        <v>44821</v>
      </c>
      <c r="D688" s="2" t="s">
        <v>352</v>
      </c>
      <c r="E688" s="2" t="s">
        <v>14</v>
      </c>
      <c r="F688" s="2" t="s">
        <v>2660</v>
      </c>
      <c r="G688" s="10">
        <f t="shared" si="122"/>
        <v>2.2659438094426456E-5</v>
      </c>
      <c r="H688" s="7">
        <v>5</v>
      </c>
      <c r="I688" s="7">
        <v>2</v>
      </c>
      <c r="J688" s="7">
        <v>3</v>
      </c>
      <c r="K688" s="7">
        <f t="shared" si="125"/>
        <v>1.2000000000000002</v>
      </c>
      <c r="L688" s="12">
        <f t="shared" si="123"/>
        <v>1.7999999999999998</v>
      </c>
      <c r="M688" s="8">
        <v>0.6</v>
      </c>
      <c r="N688" s="8">
        <f t="shared" si="124"/>
        <v>0.89999999999999991</v>
      </c>
      <c r="O688" s="7">
        <f t="shared" si="117"/>
        <v>1.7999999999999998</v>
      </c>
      <c r="P688" s="8">
        <v>0.6</v>
      </c>
      <c r="Q688" s="8">
        <f t="shared" si="118"/>
        <v>0.66666666666666663</v>
      </c>
      <c r="R688" s="8">
        <f t="shared" si="119"/>
        <v>0.4</v>
      </c>
      <c r="S688" s="9">
        <f t="shared" si="120"/>
        <v>4.7812216753704445E-5</v>
      </c>
      <c r="T688" s="2" t="s">
        <v>6151</v>
      </c>
      <c r="U688" s="2" t="s">
        <v>15</v>
      </c>
      <c r="V688" s="2" t="s">
        <v>6101</v>
      </c>
      <c r="W688" s="2" t="s">
        <v>16</v>
      </c>
      <c r="X688" s="2">
        <v>64</v>
      </c>
      <c r="Y688" s="2">
        <v>73</v>
      </c>
      <c r="Z688" s="2">
        <f t="shared" si="128"/>
        <v>9</v>
      </c>
    </row>
    <row r="689" spans="1:26" x14ac:dyDescent="0.25">
      <c r="A689" s="2" t="s">
        <v>2661</v>
      </c>
      <c r="B689" s="2">
        <v>202280688</v>
      </c>
      <c r="C689" s="3">
        <v>44821</v>
      </c>
      <c r="D689" s="2" t="s">
        <v>523</v>
      </c>
      <c r="E689" s="2" t="s">
        <v>24</v>
      </c>
      <c r="F689" s="2" t="s">
        <v>2662</v>
      </c>
      <c r="G689" s="10">
        <f t="shared" si="122"/>
        <v>1.8127550475541165E-4</v>
      </c>
      <c r="H689" s="7">
        <v>40</v>
      </c>
      <c r="I689" s="7">
        <v>25</v>
      </c>
      <c r="J689" s="7">
        <v>15</v>
      </c>
      <c r="K689" s="7">
        <f t="shared" si="125"/>
        <v>6</v>
      </c>
      <c r="L689" s="12">
        <f t="shared" si="123"/>
        <v>9</v>
      </c>
      <c r="M689" s="8">
        <v>0.375</v>
      </c>
      <c r="N689" s="8">
        <f t="shared" si="124"/>
        <v>0.36</v>
      </c>
      <c r="O689" s="7">
        <f t="shared" si="117"/>
        <v>9</v>
      </c>
      <c r="P689" s="8">
        <v>0.375</v>
      </c>
      <c r="Q689" s="8">
        <f t="shared" si="118"/>
        <v>1.6666666666666667</v>
      </c>
      <c r="R689" s="8">
        <f t="shared" si="119"/>
        <v>0.625</v>
      </c>
      <c r="S689" s="9">
        <f t="shared" si="120"/>
        <v>2.3906108376852222E-4</v>
      </c>
      <c r="T689" s="2" t="s">
        <v>25</v>
      </c>
      <c r="U689" s="2" t="s">
        <v>26</v>
      </c>
      <c r="V689" s="2" t="s">
        <v>6101</v>
      </c>
      <c r="W689" s="2" t="s">
        <v>16</v>
      </c>
      <c r="X689" s="2">
        <v>64</v>
      </c>
      <c r="Y689" s="2">
        <v>73</v>
      </c>
      <c r="Z689" s="2">
        <f t="shared" si="128"/>
        <v>9</v>
      </c>
    </row>
    <row r="690" spans="1:26" x14ac:dyDescent="0.25">
      <c r="A690" s="2" t="s">
        <v>2663</v>
      </c>
      <c r="B690" s="2">
        <v>202280689</v>
      </c>
      <c r="C690" s="3">
        <v>44821</v>
      </c>
      <c r="D690" s="2" t="s">
        <v>409</v>
      </c>
      <c r="E690" s="2" t="s">
        <v>29</v>
      </c>
      <c r="F690" s="2" t="s">
        <v>2664</v>
      </c>
      <c r="G690" s="10">
        <f t="shared" si="122"/>
        <v>2.5378570665757634E-4</v>
      </c>
      <c r="H690" s="7">
        <v>56</v>
      </c>
      <c r="I690" s="7">
        <v>51</v>
      </c>
      <c r="J690" s="7">
        <v>5</v>
      </c>
      <c r="K690" s="7">
        <f t="shared" si="125"/>
        <v>2</v>
      </c>
      <c r="L690" s="12">
        <f t="shared" si="123"/>
        <v>3</v>
      </c>
      <c r="M690" s="8">
        <v>8.9285714285714288E-2</v>
      </c>
      <c r="N690" s="8">
        <f t="shared" si="124"/>
        <v>5.8823529411764705E-2</v>
      </c>
      <c r="O690" s="7">
        <f t="shared" si="117"/>
        <v>3</v>
      </c>
      <c r="P690" s="8">
        <v>8.9285714285714288E-2</v>
      </c>
      <c r="Q690" s="8">
        <f t="shared" si="118"/>
        <v>10.199999999999999</v>
      </c>
      <c r="R690" s="8">
        <f t="shared" si="119"/>
        <v>0.9107142857142857</v>
      </c>
      <c r="S690" s="9">
        <f t="shared" si="120"/>
        <v>7.9687027922840741E-5</v>
      </c>
      <c r="T690" s="2" t="s">
        <v>30</v>
      </c>
      <c r="U690" s="2" t="s">
        <v>31</v>
      </c>
      <c r="V690" s="2" t="s">
        <v>6101</v>
      </c>
      <c r="W690" s="2" t="s">
        <v>16</v>
      </c>
      <c r="X690" s="2">
        <v>64</v>
      </c>
      <c r="Y690" s="2">
        <v>73</v>
      </c>
      <c r="Z690" s="2">
        <f t="shared" si="128"/>
        <v>9</v>
      </c>
    </row>
    <row r="691" spans="1:26" x14ac:dyDescent="0.25">
      <c r="A691" s="2" t="s">
        <v>2665</v>
      </c>
      <c r="B691" s="2">
        <v>202280690</v>
      </c>
      <c r="C691" s="3">
        <v>44821</v>
      </c>
      <c r="D691" s="2" t="s">
        <v>351</v>
      </c>
      <c r="E691" s="2" t="s">
        <v>14</v>
      </c>
      <c r="F691" s="2" t="s">
        <v>2666</v>
      </c>
      <c r="G691" s="10">
        <f t="shared" si="122"/>
        <v>4.5318876188852913E-5</v>
      </c>
      <c r="H691" s="7">
        <v>10</v>
      </c>
      <c r="I691" s="7">
        <v>4</v>
      </c>
      <c r="J691" s="7">
        <v>6</v>
      </c>
      <c r="K691" s="7">
        <f t="shared" si="125"/>
        <v>2.4000000000000004</v>
      </c>
      <c r="L691" s="12">
        <f t="shared" si="123"/>
        <v>3.5999999999999996</v>
      </c>
      <c r="M691" s="8">
        <v>0.6</v>
      </c>
      <c r="N691" s="8">
        <f t="shared" si="124"/>
        <v>0.89999999999999991</v>
      </c>
      <c r="O691" s="7">
        <f t="shared" si="117"/>
        <v>3.5999999999999996</v>
      </c>
      <c r="P691" s="8">
        <v>0.6</v>
      </c>
      <c r="Q691" s="8">
        <f t="shared" si="118"/>
        <v>0.66666666666666663</v>
      </c>
      <c r="R691" s="8">
        <f t="shared" si="119"/>
        <v>0.4</v>
      </c>
      <c r="S691" s="9">
        <f t="shared" si="120"/>
        <v>9.5624433507408889E-5</v>
      </c>
      <c r="T691" s="2" t="s">
        <v>6151</v>
      </c>
      <c r="U691" s="2" t="s">
        <v>15</v>
      </c>
      <c r="V691" s="2" t="s">
        <v>6101</v>
      </c>
      <c r="W691" s="2" t="s">
        <v>16</v>
      </c>
      <c r="X691" s="2">
        <v>64</v>
      </c>
      <c r="Y691" s="2">
        <v>73</v>
      </c>
      <c r="Z691" s="2">
        <f t="shared" si="128"/>
        <v>9</v>
      </c>
    </row>
    <row r="692" spans="1:26" x14ac:dyDescent="0.25">
      <c r="A692" s="2" t="s">
        <v>2667</v>
      </c>
      <c r="B692" s="2">
        <v>202280691</v>
      </c>
      <c r="C692" s="3">
        <v>44821</v>
      </c>
      <c r="D692" s="2" t="s">
        <v>524</v>
      </c>
      <c r="E692" s="2" t="s">
        <v>14</v>
      </c>
      <c r="F692" s="2" t="s">
        <v>2668</v>
      </c>
      <c r="G692" s="10">
        <f t="shared" si="122"/>
        <v>4.5318876188852913E-5</v>
      </c>
      <c r="H692" s="7">
        <v>10</v>
      </c>
      <c r="I692" s="7">
        <v>3</v>
      </c>
      <c r="J692" s="7">
        <v>7</v>
      </c>
      <c r="K692" s="7">
        <f t="shared" si="125"/>
        <v>2.8000000000000003</v>
      </c>
      <c r="L692" s="12">
        <f t="shared" si="123"/>
        <v>4.1999999999999993</v>
      </c>
      <c r="M692" s="8">
        <v>0.7</v>
      </c>
      <c r="N692" s="8">
        <f t="shared" si="124"/>
        <v>1.3999999999999997</v>
      </c>
      <c r="O692" s="7">
        <f t="shared" si="117"/>
        <v>4.1999999999999993</v>
      </c>
      <c r="P692" s="8">
        <v>0.7</v>
      </c>
      <c r="Q692" s="8">
        <f t="shared" si="118"/>
        <v>0.42857142857142855</v>
      </c>
      <c r="R692" s="8">
        <f t="shared" si="119"/>
        <v>0.3</v>
      </c>
      <c r="S692" s="9">
        <f t="shared" si="120"/>
        <v>1.1156183909197704E-4</v>
      </c>
      <c r="T692" s="2" t="s">
        <v>6151</v>
      </c>
      <c r="U692" s="2" t="s">
        <v>15</v>
      </c>
      <c r="V692" s="2" t="s">
        <v>6101</v>
      </c>
      <c r="W692" s="2" t="s">
        <v>16</v>
      </c>
      <c r="X692" s="2">
        <v>64</v>
      </c>
      <c r="Y692" s="2">
        <v>73</v>
      </c>
      <c r="Z692" s="2">
        <f t="shared" si="128"/>
        <v>9</v>
      </c>
    </row>
    <row r="693" spans="1:26" x14ac:dyDescent="0.25">
      <c r="A693" s="2" t="s">
        <v>2669</v>
      </c>
      <c r="B693" s="2">
        <v>202280692</v>
      </c>
      <c r="C693" s="3">
        <v>44821</v>
      </c>
      <c r="D693" s="2" t="s">
        <v>525</v>
      </c>
      <c r="E693" s="2" t="s">
        <v>14</v>
      </c>
      <c r="F693" s="2" t="s">
        <v>2670</v>
      </c>
      <c r="G693" s="10">
        <f t="shared" si="122"/>
        <v>6.7978314283279379E-5</v>
      </c>
      <c r="H693" s="7">
        <v>15</v>
      </c>
      <c r="I693" s="7">
        <v>0</v>
      </c>
      <c r="J693" s="7">
        <v>15</v>
      </c>
      <c r="K693" s="7">
        <f t="shared" si="125"/>
        <v>6</v>
      </c>
      <c r="L693" s="12">
        <f t="shared" si="123"/>
        <v>9</v>
      </c>
      <c r="M693" s="8">
        <v>1</v>
      </c>
      <c r="N693" s="8" t="e">
        <f t="shared" si="124"/>
        <v>#DIV/0!</v>
      </c>
      <c r="O693" s="7">
        <f t="shared" si="117"/>
        <v>9</v>
      </c>
      <c r="P693" s="8">
        <v>1</v>
      </c>
      <c r="Q693" s="8">
        <f t="shared" si="118"/>
        <v>0</v>
      </c>
      <c r="R693" s="8">
        <f t="shared" si="119"/>
        <v>0</v>
      </c>
      <c r="S693" s="9">
        <f t="shared" si="120"/>
        <v>2.3906108376852222E-4</v>
      </c>
      <c r="T693" s="2" t="s">
        <v>19</v>
      </c>
      <c r="U693" s="2" t="s">
        <v>15</v>
      </c>
      <c r="V693" s="2" t="s">
        <v>6101</v>
      </c>
      <c r="W693" s="2" t="s">
        <v>16</v>
      </c>
      <c r="X693" s="2">
        <v>64</v>
      </c>
      <c r="Y693" s="2">
        <v>73</v>
      </c>
      <c r="Z693" s="2">
        <f t="shared" si="128"/>
        <v>9</v>
      </c>
    </row>
    <row r="694" spans="1:26" x14ac:dyDescent="0.25">
      <c r="A694" s="2" t="s">
        <v>2671</v>
      </c>
      <c r="B694" s="2">
        <v>202280693</v>
      </c>
      <c r="C694" s="3">
        <v>44821</v>
      </c>
      <c r="D694" s="2" t="s">
        <v>164</v>
      </c>
      <c r="E694" s="2" t="s">
        <v>14</v>
      </c>
      <c r="F694" s="2" t="s">
        <v>2672</v>
      </c>
      <c r="G694" s="10">
        <f t="shared" si="122"/>
        <v>1.1329719047213228E-4</v>
      </c>
      <c r="H694" s="7">
        <v>25</v>
      </c>
      <c r="I694" s="7">
        <v>22</v>
      </c>
      <c r="J694" s="7">
        <v>3</v>
      </c>
      <c r="K694" s="7">
        <f t="shared" si="125"/>
        <v>1.2000000000000002</v>
      </c>
      <c r="L694" s="12">
        <f t="shared" si="123"/>
        <v>1.7999999999999998</v>
      </c>
      <c r="M694" s="8">
        <v>0.12</v>
      </c>
      <c r="N694" s="8">
        <f t="shared" si="124"/>
        <v>8.1818181818181804E-2</v>
      </c>
      <c r="O694" s="7">
        <f t="shared" si="117"/>
        <v>1.7999999999999998</v>
      </c>
      <c r="P694" s="8">
        <v>0.12</v>
      </c>
      <c r="Q694" s="8">
        <f t="shared" si="118"/>
        <v>7.333333333333333</v>
      </c>
      <c r="R694" s="8">
        <f t="shared" si="119"/>
        <v>0.88</v>
      </c>
      <c r="S694" s="9">
        <f t="shared" si="120"/>
        <v>4.7812216753704445E-5</v>
      </c>
      <c r="T694" s="2" t="s">
        <v>19</v>
      </c>
      <c r="U694" s="2" t="s">
        <v>15</v>
      </c>
      <c r="V694" s="2" t="s">
        <v>6101</v>
      </c>
      <c r="W694" s="2" t="s">
        <v>16</v>
      </c>
      <c r="X694" s="2">
        <v>64</v>
      </c>
      <c r="Y694" s="2">
        <v>73</v>
      </c>
      <c r="Z694" s="2">
        <f t="shared" si="128"/>
        <v>9</v>
      </c>
    </row>
    <row r="695" spans="1:26" x14ac:dyDescent="0.25">
      <c r="A695" s="2" t="s">
        <v>2673</v>
      </c>
      <c r="B695" s="2">
        <v>202280694</v>
      </c>
      <c r="C695" s="3">
        <v>44821</v>
      </c>
      <c r="D695" s="2" t="s">
        <v>526</v>
      </c>
      <c r="E695" s="2" t="s">
        <v>14</v>
      </c>
      <c r="F695" s="2" t="s">
        <v>2674</v>
      </c>
      <c r="G695" s="10">
        <f t="shared" si="122"/>
        <v>6.7978314283279379E-5</v>
      </c>
      <c r="H695" s="7">
        <v>15</v>
      </c>
      <c r="I695" s="7">
        <v>4</v>
      </c>
      <c r="J695" s="7">
        <v>11</v>
      </c>
      <c r="K695" s="7">
        <f t="shared" si="125"/>
        <v>4.4000000000000004</v>
      </c>
      <c r="L695" s="12">
        <f t="shared" si="123"/>
        <v>6.6</v>
      </c>
      <c r="M695" s="8">
        <v>0.73333333333333328</v>
      </c>
      <c r="N695" s="8">
        <f t="shared" si="124"/>
        <v>1.65</v>
      </c>
      <c r="O695" s="7">
        <f t="shared" si="117"/>
        <v>6.6</v>
      </c>
      <c r="P695" s="8">
        <v>0.73333333333333328</v>
      </c>
      <c r="Q695" s="8">
        <f t="shared" si="118"/>
        <v>0.36363636363636365</v>
      </c>
      <c r="R695" s="8">
        <f t="shared" si="119"/>
        <v>0.26666666666666666</v>
      </c>
      <c r="S695" s="9">
        <f t="shared" si="120"/>
        <v>1.7531146143024963E-4</v>
      </c>
      <c r="T695" s="2" t="s">
        <v>6151</v>
      </c>
      <c r="U695" s="2" t="s">
        <v>15</v>
      </c>
      <c r="V695" s="2" t="s">
        <v>6101</v>
      </c>
      <c r="W695" s="2" t="s">
        <v>16</v>
      </c>
      <c r="X695" s="2">
        <v>64</v>
      </c>
      <c r="Y695" s="2">
        <v>73</v>
      </c>
      <c r="Z695" s="2">
        <f t="shared" si="128"/>
        <v>9</v>
      </c>
    </row>
    <row r="696" spans="1:26" x14ac:dyDescent="0.25">
      <c r="A696" s="2" t="s">
        <v>2675</v>
      </c>
      <c r="B696" s="2">
        <v>202280695</v>
      </c>
      <c r="C696" s="3">
        <v>44821</v>
      </c>
      <c r="D696" s="2" t="s">
        <v>527</v>
      </c>
      <c r="E696" s="2" t="s">
        <v>29</v>
      </c>
      <c r="F696" s="2" t="s">
        <v>2676</v>
      </c>
      <c r="G696" s="10">
        <f t="shared" si="122"/>
        <v>1.4048851618544403E-4</v>
      </c>
      <c r="H696" s="7">
        <v>31</v>
      </c>
      <c r="I696" s="7">
        <v>26.52</v>
      </c>
      <c r="J696" s="7">
        <v>4.4800000000000004</v>
      </c>
      <c r="K696" s="7">
        <f t="shared" si="125"/>
        <v>1.7920000000000003</v>
      </c>
      <c r="L696" s="12">
        <f t="shared" si="123"/>
        <v>2.6880000000000002</v>
      </c>
      <c r="M696" s="8">
        <v>0.14451612903225808</v>
      </c>
      <c r="N696" s="8">
        <f t="shared" si="124"/>
        <v>0.10135746606334843</v>
      </c>
      <c r="O696" s="7">
        <f t="shared" si="117"/>
        <v>2.6880000000000002</v>
      </c>
      <c r="P696" s="8">
        <v>0.14451612903225808</v>
      </c>
      <c r="Q696" s="8">
        <f t="shared" si="118"/>
        <v>5.9196428571428568</v>
      </c>
      <c r="R696" s="8">
        <f t="shared" si="119"/>
        <v>0.85548387096774192</v>
      </c>
      <c r="S696" s="9">
        <f t="shared" si="120"/>
        <v>7.1399577018865304E-5</v>
      </c>
      <c r="T696" s="2" t="s">
        <v>33</v>
      </c>
      <c r="U696" s="2" t="s">
        <v>31</v>
      </c>
      <c r="V696" s="2" t="s">
        <v>6101</v>
      </c>
      <c r="W696" s="2" t="s">
        <v>16</v>
      </c>
      <c r="X696" s="2">
        <v>64</v>
      </c>
      <c r="Y696" s="2">
        <v>73</v>
      </c>
      <c r="Z696" s="2">
        <f t="shared" si="128"/>
        <v>9</v>
      </c>
    </row>
    <row r="697" spans="1:26" x14ac:dyDescent="0.25">
      <c r="A697" s="2" t="s">
        <v>2677</v>
      </c>
      <c r="B697" s="2">
        <v>202280696</v>
      </c>
      <c r="C697" s="3">
        <v>44821</v>
      </c>
      <c r="D697" s="2" t="s">
        <v>510</v>
      </c>
      <c r="E697" s="2" t="s">
        <v>24</v>
      </c>
      <c r="F697" s="2" t="s">
        <v>2678</v>
      </c>
      <c r="G697" s="10">
        <f t="shared" si="122"/>
        <v>1.8127550475541165E-4</v>
      </c>
      <c r="H697" s="7">
        <v>40</v>
      </c>
      <c r="I697" s="7">
        <v>25</v>
      </c>
      <c r="J697" s="7">
        <v>15</v>
      </c>
      <c r="K697" s="7">
        <f t="shared" si="125"/>
        <v>6</v>
      </c>
      <c r="L697" s="12">
        <f t="shared" si="123"/>
        <v>9</v>
      </c>
      <c r="M697" s="8">
        <v>0.375</v>
      </c>
      <c r="N697" s="8">
        <f t="shared" si="124"/>
        <v>0.36</v>
      </c>
      <c r="O697" s="7">
        <f t="shared" si="117"/>
        <v>9</v>
      </c>
      <c r="P697" s="8">
        <v>0.375</v>
      </c>
      <c r="Q697" s="8">
        <f t="shared" si="118"/>
        <v>1.6666666666666667</v>
      </c>
      <c r="R697" s="8">
        <f t="shared" si="119"/>
        <v>0.625</v>
      </c>
      <c r="S697" s="9">
        <f t="shared" si="120"/>
        <v>2.3906108376852222E-4</v>
      </c>
      <c r="T697" s="2" t="s">
        <v>25</v>
      </c>
      <c r="U697" s="2" t="s">
        <v>26</v>
      </c>
      <c r="V697" s="2" t="s">
        <v>6101</v>
      </c>
      <c r="W697" s="2" t="s">
        <v>16</v>
      </c>
      <c r="X697" s="2">
        <v>64</v>
      </c>
      <c r="Y697" s="2">
        <v>73</v>
      </c>
      <c r="Z697" s="2">
        <f t="shared" si="128"/>
        <v>9</v>
      </c>
    </row>
    <row r="698" spans="1:26" x14ac:dyDescent="0.25">
      <c r="A698" s="2" t="s">
        <v>2679</v>
      </c>
      <c r="B698" s="2">
        <v>202280697</v>
      </c>
      <c r="C698" s="3">
        <v>44821</v>
      </c>
      <c r="D698" s="2" t="s">
        <v>528</v>
      </c>
      <c r="E698" s="2" t="s">
        <v>14</v>
      </c>
      <c r="F698" s="2" t="s">
        <v>2680</v>
      </c>
      <c r="G698" s="10">
        <f t="shared" si="122"/>
        <v>6.7978314283279379E-5</v>
      </c>
      <c r="H698" s="7">
        <v>15</v>
      </c>
      <c r="I698" s="7">
        <v>5</v>
      </c>
      <c r="J698" s="7">
        <v>10</v>
      </c>
      <c r="K698" s="7">
        <f t="shared" si="125"/>
        <v>4</v>
      </c>
      <c r="L698" s="12">
        <f t="shared" si="123"/>
        <v>6</v>
      </c>
      <c r="M698" s="8">
        <v>0.66666666666666663</v>
      </c>
      <c r="N698" s="8">
        <f t="shared" si="124"/>
        <v>1.2</v>
      </c>
      <c r="O698" s="7">
        <f t="shared" si="117"/>
        <v>6</v>
      </c>
      <c r="P698" s="8">
        <v>0.66666666666666663</v>
      </c>
      <c r="Q698" s="8">
        <f t="shared" si="118"/>
        <v>0.5</v>
      </c>
      <c r="R698" s="8">
        <f t="shared" si="119"/>
        <v>0.33333333333333331</v>
      </c>
      <c r="S698" s="9">
        <f t="shared" si="120"/>
        <v>1.5937405584568148E-4</v>
      </c>
      <c r="T698" s="2" t="s">
        <v>6151</v>
      </c>
      <c r="U698" s="2" t="s">
        <v>15</v>
      </c>
      <c r="V698" s="2" t="s">
        <v>6101</v>
      </c>
      <c r="W698" s="2" t="s">
        <v>16</v>
      </c>
      <c r="X698" s="2">
        <v>64</v>
      </c>
      <c r="Y698" s="2">
        <v>73</v>
      </c>
      <c r="Z698" s="2">
        <f t="shared" si="128"/>
        <v>9</v>
      </c>
    </row>
    <row r="699" spans="1:26" x14ac:dyDescent="0.25">
      <c r="A699" s="2" t="s">
        <v>2681</v>
      </c>
      <c r="B699" s="2">
        <v>202280698</v>
      </c>
      <c r="C699" s="3">
        <v>44821</v>
      </c>
      <c r="D699" s="2" t="s">
        <v>529</v>
      </c>
      <c r="E699" s="2" t="s">
        <v>29</v>
      </c>
      <c r="F699" s="2" t="s">
        <v>2682</v>
      </c>
      <c r="G699" s="10">
        <f t="shared" si="122"/>
        <v>2.9004080760865864E-4</v>
      </c>
      <c r="H699" s="7">
        <v>64</v>
      </c>
      <c r="I699" s="7">
        <v>60</v>
      </c>
      <c r="J699" s="7">
        <v>4</v>
      </c>
      <c r="K699" s="7">
        <f t="shared" si="125"/>
        <v>1.6</v>
      </c>
      <c r="L699" s="12">
        <f t="shared" si="123"/>
        <v>2.4</v>
      </c>
      <c r="M699" s="8">
        <v>6.25E-2</v>
      </c>
      <c r="N699" s="8">
        <f t="shared" si="124"/>
        <v>0.04</v>
      </c>
      <c r="O699" s="7">
        <f t="shared" si="117"/>
        <v>2.4</v>
      </c>
      <c r="P699" s="8">
        <v>6.25E-2</v>
      </c>
      <c r="Q699" s="8">
        <f t="shared" si="118"/>
        <v>15</v>
      </c>
      <c r="R699" s="8">
        <f t="shared" si="119"/>
        <v>0.9375</v>
      </c>
      <c r="S699" s="9">
        <f t="shared" si="120"/>
        <v>6.3749622338272593E-5</v>
      </c>
      <c r="T699" s="2" t="s">
        <v>99</v>
      </c>
      <c r="U699" s="2" t="s">
        <v>31</v>
      </c>
      <c r="V699" s="2" t="s">
        <v>6101</v>
      </c>
      <c r="W699" s="2" t="s">
        <v>16</v>
      </c>
      <c r="X699" s="2">
        <v>64</v>
      </c>
      <c r="Y699" s="2">
        <v>73</v>
      </c>
      <c r="Z699" s="2">
        <f t="shared" si="128"/>
        <v>9</v>
      </c>
    </row>
    <row r="700" spans="1:26" x14ac:dyDescent="0.25">
      <c r="A700" s="2" t="s">
        <v>2683</v>
      </c>
      <c r="B700" s="2">
        <v>202280699</v>
      </c>
      <c r="C700" s="3">
        <v>44821</v>
      </c>
      <c r="D700" s="2" t="s">
        <v>530</v>
      </c>
      <c r="E700" s="2" t="s">
        <v>29</v>
      </c>
      <c r="F700" s="2" t="s">
        <v>2684</v>
      </c>
      <c r="G700" s="10">
        <f t="shared" si="122"/>
        <v>4.5318876188852914E-4</v>
      </c>
      <c r="H700" s="7">
        <v>100</v>
      </c>
      <c r="I700" s="7">
        <v>57</v>
      </c>
      <c r="J700" s="7">
        <v>43</v>
      </c>
      <c r="K700" s="7">
        <f t="shared" si="125"/>
        <v>17.2</v>
      </c>
      <c r="L700" s="12">
        <f t="shared" si="123"/>
        <v>25.8</v>
      </c>
      <c r="M700" s="8">
        <v>0.43</v>
      </c>
      <c r="N700" s="8">
        <f t="shared" si="124"/>
        <v>0.45263157894736844</v>
      </c>
      <c r="O700" s="7">
        <f t="shared" si="117"/>
        <v>25.8</v>
      </c>
      <c r="P700" s="8">
        <v>0.43</v>
      </c>
      <c r="Q700" s="8">
        <f t="shared" si="118"/>
        <v>1.3255813953488371</v>
      </c>
      <c r="R700" s="8">
        <f t="shared" si="119"/>
        <v>0.56999999999999995</v>
      </c>
      <c r="S700" s="9">
        <f t="shared" si="120"/>
        <v>6.8530844013643037E-4</v>
      </c>
      <c r="T700" s="2" t="s">
        <v>99</v>
      </c>
      <c r="U700" s="2" t="s">
        <v>31</v>
      </c>
      <c r="V700" s="2" t="s">
        <v>6101</v>
      </c>
      <c r="W700" s="2" t="s">
        <v>16</v>
      </c>
      <c r="X700" s="2">
        <v>64</v>
      </c>
      <c r="Y700" s="2">
        <v>73</v>
      </c>
      <c r="Z700" s="2">
        <f t="shared" si="128"/>
        <v>9</v>
      </c>
    </row>
    <row r="701" spans="1:26" x14ac:dyDescent="0.25">
      <c r="A701" s="2" t="s">
        <v>2685</v>
      </c>
      <c r="B701" s="2">
        <v>202280700</v>
      </c>
      <c r="C701" s="3">
        <v>44821</v>
      </c>
      <c r="D701" s="2" t="s">
        <v>321</v>
      </c>
      <c r="E701" s="2" t="s">
        <v>21</v>
      </c>
      <c r="F701" s="2" t="s">
        <v>2686</v>
      </c>
      <c r="G701" s="10">
        <f t="shared" si="122"/>
        <v>9.0637752377705825E-5</v>
      </c>
      <c r="H701" s="7">
        <v>20</v>
      </c>
      <c r="I701" s="7">
        <v>0</v>
      </c>
      <c r="J701" s="7">
        <v>20</v>
      </c>
      <c r="K701" s="7">
        <f t="shared" si="125"/>
        <v>8</v>
      </c>
      <c r="L701" s="12">
        <f t="shared" si="123"/>
        <v>12</v>
      </c>
      <c r="M701" s="8">
        <v>1</v>
      </c>
      <c r="N701" s="8" t="e">
        <f t="shared" si="124"/>
        <v>#DIV/0!</v>
      </c>
      <c r="O701" s="7">
        <f t="shared" si="117"/>
        <v>12</v>
      </c>
      <c r="P701" s="8">
        <v>1</v>
      </c>
      <c r="Q701" s="8">
        <f t="shared" si="118"/>
        <v>0</v>
      </c>
      <c r="R701" s="8">
        <f t="shared" si="119"/>
        <v>0</v>
      </c>
      <c r="S701" s="9">
        <f t="shared" si="120"/>
        <v>3.1874811169136296E-4</v>
      </c>
      <c r="T701" s="2" t="s">
        <v>6150</v>
      </c>
      <c r="U701" s="2" t="s">
        <v>22</v>
      </c>
      <c r="V701" s="2" t="s">
        <v>6101</v>
      </c>
      <c r="W701" s="2" t="s">
        <v>329</v>
      </c>
      <c r="X701" s="2">
        <v>64</v>
      </c>
      <c r="Y701" s="2">
        <v>73</v>
      </c>
      <c r="Z701" s="2">
        <f t="shared" si="128"/>
        <v>9</v>
      </c>
    </row>
    <row r="702" spans="1:26" x14ac:dyDescent="0.25">
      <c r="A702" s="2" t="s">
        <v>2687</v>
      </c>
      <c r="B702" s="2">
        <v>202280701</v>
      </c>
      <c r="C702" s="3">
        <v>44821</v>
      </c>
      <c r="D702" s="2" t="s">
        <v>531</v>
      </c>
      <c r="E702" s="2" t="s">
        <v>43</v>
      </c>
      <c r="F702" s="2" t="s">
        <v>2688</v>
      </c>
      <c r="G702" s="10">
        <f t="shared" si="122"/>
        <v>9.743558380603377E-4</v>
      </c>
      <c r="H702" s="7">
        <v>215</v>
      </c>
      <c r="I702" s="7">
        <v>130</v>
      </c>
      <c r="J702" s="7">
        <v>85</v>
      </c>
      <c r="K702" s="7">
        <f t="shared" si="125"/>
        <v>34</v>
      </c>
      <c r="L702" s="12">
        <f t="shared" si="123"/>
        <v>51</v>
      </c>
      <c r="M702" s="8">
        <v>0.39534883720930231</v>
      </c>
      <c r="N702" s="8">
        <f t="shared" si="124"/>
        <v>0.3923076923076923</v>
      </c>
      <c r="O702" s="7">
        <f t="shared" si="117"/>
        <v>51</v>
      </c>
      <c r="P702" s="8">
        <v>0.39534883720930231</v>
      </c>
      <c r="Q702" s="8">
        <f t="shared" si="118"/>
        <v>1.5294117647058822</v>
      </c>
      <c r="R702" s="8">
        <f t="shared" si="119"/>
        <v>0.60465116279069764</v>
      </c>
      <c r="S702" s="9">
        <f t="shared" si="120"/>
        <v>1.3546794746882925E-3</v>
      </c>
      <c r="T702" s="2" t="s">
        <v>414</v>
      </c>
      <c r="U702" s="2" t="s">
        <v>44</v>
      </c>
      <c r="V702" s="2" t="s">
        <v>6101</v>
      </c>
      <c r="W702" s="2" t="s">
        <v>16</v>
      </c>
      <c r="X702" s="2">
        <v>64</v>
      </c>
      <c r="Y702" s="2">
        <v>73</v>
      </c>
      <c r="Z702" s="2">
        <f t="shared" si="128"/>
        <v>9</v>
      </c>
    </row>
    <row r="703" spans="1:26" x14ac:dyDescent="0.25">
      <c r="A703" s="2" t="s">
        <v>2689</v>
      </c>
      <c r="B703" s="2">
        <v>202280702</v>
      </c>
      <c r="C703" s="3">
        <v>44821</v>
      </c>
      <c r="D703" s="2" t="s">
        <v>532</v>
      </c>
      <c r="E703" s="2" t="s">
        <v>29</v>
      </c>
      <c r="F703" s="2" t="s">
        <v>2690</v>
      </c>
      <c r="G703" s="10">
        <f t="shared" si="122"/>
        <v>2.5378570665757634E-4</v>
      </c>
      <c r="H703" s="7">
        <v>56</v>
      </c>
      <c r="I703" s="7">
        <v>51</v>
      </c>
      <c r="J703" s="7">
        <v>5</v>
      </c>
      <c r="K703" s="7">
        <f t="shared" si="125"/>
        <v>2</v>
      </c>
      <c r="L703" s="12">
        <f t="shared" si="123"/>
        <v>3</v>
      </c>
      <c r="M703" s="8">
        <v>8.9285714285714288E-2</v>
      </c>
      <c r="N703" s="8">
        <f t="shared" si="124"/>
        <v>5.8823529411764705E-2</v>
      </c>
      <c r="O703" s="7">
        <f t="shared" si="117"/>
        <v>3</v>
      </c>
      <c r="P703" s="8">
        <v>8.9285714285714288E-2</v>
      </c>
      <c r="Q703" s="8">
        <f t="shared" si="118"/>
        <v>10.199999999999999</v>
      </c>
      <c r="R703" s="8">
        <f t="shared" si="119"/>
        <v>0.9107142857142857</v>
      </c>
      <c r="S703" s="9">
        <f t="shared" si="120"/>
        <v>7.9687027922840741E-5</v>
      </c>
      <c r="T703" s="2" t="s">
        <v>30</v>
      </c>
      <c r="U703" s="2" t="s">
        <v>31</v>
      </c>
      <c r="V703" s="2" t="s">
        <v>6101</v>
      </c>
      <c r="W703" s="2" t="s">
        <v>16</v>
      </c>
      <c r="X703" s="2">
        <v>64</v>
      </c>
      <c r="Y703" s="2">
        <v>73</v>
      </c>
      <c r="Z703" s="2">
        <f t="shared" si="128"/>
        <v>9</v>
      </c>
    </row>
    <row r="704" spans="1:26" x14ac:dyDescent="0.25">
      <c r="A704" s="2" t="s">
        <v>2691</v>
      </c>
      <c r="B704" s="2">
        <v>202280703</v>
      </c>
      <c r="C704" s="3">
        <v>44821</v>
      </c>
      <c r="D704" s="2" t="s">
        <v>533</v>
      </c>
      <c r="E704" s="2" t="s">
        <v>14</v>
      </c>
      <c r="F704" s="2" t="s">
        <v>2692</v>
      </c>
      <c r="G704" s="10">
        <f t="shared" si="122"/>
        <v>6.7978314283279379E-5</v>
      </c>
      <c r="H704" s="7">
        <v>15</v>
      </c>
      <c r="I704" s="7">
        <v>7</v>
      </c>
      <c r="J704" s="7">
        <v>8</v>
      </c>
      <c r="K704" s="7">
        <f t="shared" si="125"/>
        <v>3.2</v>
      </c>
      <c r="L704" s="12">
        <f t="shared" si="123"/>
        <v>4.8</v>
      </c>
      <c r="M704" s="8">
        <v>0.53333333333333333</v>
      </c>
      <c r="N704" s="8">
        <f t="shared" si="124"/>
        <v>0.68571428571428572</v>
      </c>
      <c r="O704" s="7">
        <f t="shared" si="117"/>
        <v>4.8</v>
      </c>
      <c r="P704" s="8">
        <v>0.53333333333333333</v>
      </c>
      <c r="Q704" s="8">
        <f t="shared" si="118"/>
        <v>0.875</v>
      </c>
      <c r="R704" s="8">
        <f t="shared" si="119"/>
        <v>0.46666666666666667</v>
      </c>
      <c r="S704" s="9">
        <f t="shared" si="120"/>
        <v>1.2749924467654519E-4</v>
      </c>
      <c r="T704" s="2" t="s">
        <v>6151</v>
      </c>
      <c r="U704" s="2" t="s">
        <v>15</v>
      </c>
      <c r="V704" s="2" t="s">
        <v>6101</v>
      </c>
      <c r="W704" s="2" t="s">
        <v>16</v>
      </c>
      <c r="X704" s="2">
        <v>64</v>
      </c>
      <c r="Y704" s="2">
        <v>73</v>
      </c>
      <c r="Z704" s="2">
        <f t="shared" si="128"/>
        <v>9</v>
      </c>
    </row>
    <row r="705" spans="1:26" x14ac:dyDescent="0.25">
      <c r="A705" s="2" t="s">
        <v>2693</v>
      </c>
      <c r="B705" s="2">
        <v>202280704</v>
      </c>
      <c r="C705" s="3">
        <v>44821</v>
      </c>
      <c r="D705" s="2" t="s">
        <v>534</v>
      </c>
      <c r="E705" s="2" t="s">
        <v>14</v>
      </c>
      <c r="F705" s="2" t="s">
        <v>2694</v>
      </c>
      <c r="G705" s="10">
        <f t="shared" si="122"/>
        <v>1.1329719047213228E-4</v>
      </c>
      <c r="H705" s="7">
        <v>25</v>
      </c>
      <c r="I705" s="7">
        <v>6</v>
      </c>
      <c r="J705" s="7">
        <v>19</v>
      </c>
      <c r="K705" s="7">
        <f t="shared" si="125"/>
        <v>7.6000000000000005</v>
      </c>
      <c r="L705" s="12">
        <f t="shared" si="123"/>
        <v>11.399999999999999</v>
      </c>
      <c r="M705" s="8">
        <v>0.76</v>
      </c>
      <c r="N705" s="8">
        <f t="shared" si="124"/>
        <v>1.8999999999999997</v>
      </c>
      <c r="O705" s="7">
        <f t="shared" si="117"/>
        <v>11.399999999999999</v>
      </c>
      <c r="P705" s="8">
        <v>0.76</v>
      </c>
      <c r="Q705" s="8">
        <f t="shared" si="118"/>
        <v>0.31578947368421051</v>
      </c>
      <c r="R705" s="8">
        <f t="shared" si="119"/>
        <v>0.24</v>
      </c>
      <c r="S705" s="9">
        <f t="shared" si="120"/>
        <v>3.0281070610679482E-4</v>
      </c>
      <c r="T705" s="2" t="s">
        <v>6153</v>
      </c>
      <c r="U705" s="2" t="s">
        <v>15</v>
      </c>
      <c r="V705" s="2" t="s">
        <v>6101</v>
      </c>
      <c r="W705" s="2" t="s">
        <v>16</v>
      </c>
      <c r="X705" s="2">
        <v>64</v>
      </c>
      <c r="Y705" s="2">
        <v>73</v>
      </c>
      <c r="Z705" s="2">
        <f t="shared" si="128"/>
        <v>9</v>
      </c>
    </row>
    <row r="706" spans="1:26" x14ac:dyDescent="0.25">
      <c r="A706" s="2" t="s">
        <v>2695</v>
      </c>
      <c r="B706" s="2">
        <v>202280705</v>
      </c>
      <c r="C706" s="3">
        <v>44821</v>
      </c>
      <c r="D706" s="2" t="s">
        <v>535</v>
      </c>
      <c r="E706" s="2" t="s">
        <v>29</v>
      </c>
      <c r="F706" s="2" t="s">
        <v>2696</v>
      </c>
      <c r="G706" s="10">
        <f t="shared" si="122"/>
        <v>2.5378570665757634E-4</v>
      </c>
      <c r="H706" s="7">
        <v>56</v>
      </c>
      <c r="I706" s="7">
        <v>51</v>
      </c>
      <c r="J706" s="7">
        <v>5</v>
      </c>
      <c r="K706" s="7">
        <f t="shared" si="125"/>
        <v>2</v>
      </c>
      <c r="L706" s="12">
        <f t="shared" si="123"/>
        <v>3</v>
      </c>
      <c r="M706" s="8">
        <v>8.9285714285714288E-2</v>
      </c>
      <c r="N706" s="8">
        <f t="shared" si="124"/>
        <v>5.8823529411764705E-2</v>
      </c>
      <c r="O706" s="7">
        <f t="shared" ref="O706:O769" si="129">J706-K706</f>
        <v>3</v>
      </c>
      <c r="P706" s="8">
        <v>8.9285714285714288E-2</v>
      </c>
      <c r="Q706" s="8">
        <f t="shared" ref="Q706:Q769" si="130">I706/J706</f>
        <v>10.199999999999999</v>
      </c>
      <c r="R706" s="8">
        <f t="shared" ref="R706:R769" si="131">I706/H706</f>
        <v>0.9107142857142857</v>
      </c>
      <c r="S706" s="9">
        <f t="shared" ref="S706:S769" si="132">J706/SUM($J$2:$J$2400)</f>
        <v>7.9687027922840741E-5</v>
      </c>
      <c r="T706" s="2" t="s">
        <v>30</v>
      </c>
      <c r="U706" s="2" t="s">
        <v>31</v>
      </c>
      <c r="V706" s="2" t="s">
        <v>6101</v>
      </c>
      <c r="W706" s="2" t="s">
        <v>16</v>
      </c>
      <c r="X706" s="2">
        <v>64</v>
      </c>
      <c r="Y706" s="2">
        <v>73</v>
      </c>
      <c r="Z706" s="2">
        <f t="shared" si="128"/>
        <v>9</v>
      </c>
    </row>
    <row r="707" spans="1:26" x14ac:dyDescent="0.25">
      <c r="A707" s="2" t="s">
        <v>2697</v>
      </c>
      <c r="B707" s="2">
        <v>202280706</v>
      </c>
      <c r="C707" s="3">
        <v>44821</v>
      </c>
      <c r="D707" s="2" t="s">
        <v>536</v>
      </c>
      <c r="E707" s="2" t="s">
        <v>29</v>
      </c>
      <c r="F707" s="2" t="s">
        <v>2698</v>
      </c>
      <c r="G707" s="10">
        <f t="shared" ref="G707:G770" si="133">H707/SUM($H$2:$H$2400)</f>
        <v>1.2236096570990287E-4</v>
      </c>
      <c r="H707" s="7">
        <v>27</v>
      </c>
      <c r="I707" s="7">
        <v>23.5</v>
      </c>
      <c r="J707" s="7">
        <v>3.5</v>
      </c>
      <c r="K707" s="7">
        <f t="shared" si="125"/>
        <v>1.4000000000000001</v>
      </c>
      <c r="L707" s="12">
        <f t="shared" ref="L707:L770" si="134">J707-K707</f>
        <v>2.0999999999999996</v>
      </c>
      <c r="M707" s="8">
        <v>0.12962962962962962</v>
      </c>
      <c r="N707" s="8">
        <f t="shared" ref="N707:N770" si="135">L707/I707</f>
        <v>8.9361702127659565E-2</v>
      </c>
      <c r="O707" s="7">
        <f t="shared" si="129"/>
        <v>2.0999999999999996</v>
      </c>
      <c r="P707" s="8">
        <v>0.12962962962962962</v>
      </c>
      <c r="Q707" s="8">
        <f t="shared" si="130"/>
        <v>6.7142857142857144</v>
      </c>
      <c r="R707" s="8">
        <f t="shared" si="131"/>
        <v>0.87037037037037035</v>
      </c>
      <c r="S707" s="9">
        <f t="shared" si="132"/>
        <v>5.5780919545988519E-5</v>
      </c>
      <c r="T707" s="2" t="s">
        <v>56</v>
      </c>
      <c r="U707" s="2" t="s">
        <v>31</v>
      </c>
      <c r="V707" s="2" t="s">
        <v>6101</v>
      </c>
      <c r="W707" s="2" t="s">
        <v>16</v>
      </c>
      <c r="X707" s="2">
        <v>64</v>
      </c>
      <c r="Y707" s="2">
        <v>73</v>
      </c>
      <c r="Z707" s="2">
        <f t="shared" si="128"/>
        <v>9</v>
      </c>
    </row>
    <row r="708" spans="1:26" x14ac:dyDescent="0.25">
      <c r="A708" s="2" t="s">
        <v>2699</v>
      </c>
      <c r="B708" s="2">
        <v>202280707</v>
      </c>
      <c r="C708" s="3">
        <v>44821</v>
      </c>
      <c r="D708" s="2" t="s">
        <v>537</v>
      </c>
      <c r="E708" s="2" t="s">
        <v>29</v>
      </c>
      <c r="F708" s="2" t="s">
        <v>2700</v>
      </c>
      <c r="G708" s="10">
        <f t="shared" si="133"/>
        <v>2.0393494284983812E-4</v>
      </c>
      <c r="H708" s="7">
        <v>45</v>
      </c>
      <c r="I708" s="7">
        <v>25.25</v>
      </c>
      <c r="J708" s="7">
        <v>19.75</v>
      </c>
      <c r="K708" s="7">
        <f t="shared" ref="K708:K771" si="136">J708*0.4</f>
        <v>7.9</v>
      </c>
      <c r="L708" s="12">
        <f t="shared" si="134"/>
        <v>11.85</v>
      </c>
      <c r="M708" s="8">
        <v>0.43888888888888888</v>
      </c>
      <c r="N708" s="8">
        <f t="shared" si="135"/>
        <v>0.46930693069306928</v>
      </c>
      <c r="O708" s="7">
        <f t="shared" si="129"/>
        <v>11.85</v>
      </c>
      <c r="P708" s="8">
        <v>0.43888888888888888</v>
      </c>
      <c r="Q708" s="8">
        <f t="shared" si="130"/>
        <v>1.2784810126582278</v>
      </c>
      <c r="R708" s="8">
        <f t="shared" si="131"/>
        <v>0.56111111111111112</v>
      </c>
      <c r="S708" s="9">
        <f t="shared" si="132"/>
        <v>3.147637602952209E-4</v>
      </c>
      <c r="T708" s="2" t="s">
        <v>426</v>
      </c>
      <c r="U708" s="2" t="s">
        <v>31</v>
      </c>
      <c r="V708" s="2" t="s">
        <v>6101</v>
      </c>
      <c r="W708" s="2" t="s">
        <v>16</v>
      </c>
      <c r="X708" s="2">
        <v>64</v>
      </c>
      <c r="Y708" s="2">
        <v>73</v>
      </c>
      <c r="Z708" s="2">
        <f t="shared" si="128"/>
        <v>9</v>
      </c>
    </row>
    <row r="709" spans="1:26" x14ac:dyDescent="0.25">
      <c r="A709" s="2" t="s">
        <v>2701</v>
      </c>
      <c r="B709" s="2">
        <v>202280708</v>
      </c>
      <c r="C709" s="3">
        <v>44821</v>
      </c>
      <c r="D709" s="2" t="s">
        <v>538</v>
      </c>
      <c r="E709" s="2" t="s">
        <v>29</v>
      </c>
      <c r="F709" s="2" t="s">
        <v>2702</v>
      </c>
      <c r="G709" s="10">
        <f t="shared" si="133"/>
        <v>6.7978314283279379E-5</v>
      </c>
      <c r="H709" s="7">
        <v>15</v>
      </c>
      <c r="I709" s="7">
        <v>6.4</v>
      </c>
      <c r="J709" s="7">
        <v>8.6</v>
      </c>
      <c r="K709" s="7">
        <f t="shared" si="136"/>
        <v>3.44</v>
      </c>
      <c r="L709" s="12">
        <f t="shared" si="134"/>
        <v>5.16</v>
      </c>
      <c r="M709" s="8">
        <v>0.57333333333333336</v>
      </c>
      <c r="N709" s="8">
        <f t="shared" si="135"/>
        <v>0.80625000000000002</v>
      </c>
      <c r="O709" s="7">
        <f t="shared" si="129"/>
        <v>5.16</v>
      </c>
      <c r="P709" s="8">
        <v>0.57333333333333336</v>
      </c>
      <c r="Q709" s="8">
        <f t="shared" si="130"/>
        <v>0.74418604651162801</v>
      </c>
      <c r="R709" s="8">
        <f t="shared" si="131"/>
        <v>0.42666666666666669</v>
      </c>
      <c r="S709" s="9">
        <f t="shared" si="132"/>
        <v>1.3706168802728606E-4</v>
      </c>
      <c r="T709" s="2" t="s">
        <v>99</v>
      </c>
      <c r="U709" s="2" t="s">
        <v>31</v>
      </c>
      <c r="V709" s="2" t="s">
        <v>6101</v>
      </c>
      <c r="W709" s="2" t="s">
        <v>16</v>
      </c>
      <c r="X709" s="2">
        <v>64</v>
      </c>
      <c r="Y709" s="2">
        <v>73</v>
      </c>
      <c r="Z709" s="2">
        <f t="shared" si="128"/>
        <v>9</v>
      </c>
    </row>
    <row r="710" spans="1:26" x14ac:dyDescent="0.25">
      <c r="A710" s="2" t="s">
        <v>2703</v>
      </c>
      <c r="B710" s="2">
        <v>202280709</v>
      </c>
      <c r="C710" s="3">
        <v>44821</v>
      </c>
      <c r="D710" s="2" t="s">
        <v>539</v>
      </c>
      <c r="E710" s="2" t="s">
        <v>29</v>
      </c>
      <c r="F710" s="2" t="s">
        <v>2704</v>
      </c>
      <c r="G710" s="10">
        <f t="shared" si="133"/>
        <v>7.251020190216466E-4</v>
      </c>
      <c r="H710" s="7">
        <v>160</v>
      </c>
      <c r="I710" s="7">
        <v>70</v>
      </c>
      <c r="J710" s="7">
        <v>90</v>
      </c>
      <c r="K710" s="7">
        <f t="shared" si="136"/>
        <v>36</v>
      </c>
      <c r="L710" s="12">
        <f t="shared" si="134"/>
        <v>54</v>
      </c>
      <c r="M710" s="8">
        <v>0.5625</v>
      </c>
      <c r="N710" s="8">
        <f t="shared" si="135"/>
        <v>0.77142857142857146</v>
      </c>
      <c r="O710" s="7">
        <f t="shared" si="129"/>
        <v>54</v>
      </c>
      <c r="P710" s="8">
        <v>0.5625</v>
      </c>
      <c r="Q710" s="8">
        <f t="shared" si="130"/>
        <v>0.77777777777777779</v>
      </c>
      <c r="R710" s="8">
        <f t="shared" si="131"/>
        <v>0.4375</v>
      </c>
      <c r="S710" s="9">
        <f t="shared" si="132"/>
        <v>1.4343665026111333E-3</v>
      </c>
      <c r="T710" s="2" t="s">
        <v>33</v>
      </c>
      <c r="U710" s="2" t="s">
        <v>31</v>
      </c>
      <c r="V710" s="2" t="s">
        <v>6101</v>
      </c>
      <c r="W710" s="2" t="s">
        <v>16</v>
      </c>
      <c r="X710" s="2">
        <v>64</v>
      </c>
      <c r="Y710" s="2">
        <v>73</v>
      </c>
      <c r="Z710" s="2">
        <f t="shared" si="128"/>
        <v>9</v>
      </c>
    </row>
    <row r="711" spans="1:26" x14ac:dyDescent="0.25">
      <c r="A711" s="2" t="s">
        <v>2705</v>
      </c>
      <c r="B711" s="2">
        <v>202280710</v>
      </c>
      <c r="C711" s="3" t="s">
        <v>540</v>
      </c>
      <c r="D711" s="2" t="s">
        <v>541</v>
      </c>
      <c r="E711" s="2" t="s">
        <v>47</v>
      </c>
      <c r="F711" s="2" t="s">
        <v>2706</v>
      </c>
      <c r="G711" s="10">
        <f t="shared" si="133"/>
        <v>1.0423341523436171E-3</v>
      </c>
      <c r="H711" s="7">
        <v>230</v>
      </c>
      <c r="I711" s="7">
        <v>130</v>
      </c>
      <c r="J711" s="7">
        <v>100</v>
      </c>
      <c r="K711" s="7">
        <f t="shared" si="136"/>
        <v>40</v>
      </c>
      <c r="L711" s="12">
        <f t="shared" si="134"/>
        <v>60</v>
      </c>
      <c r="M711" s="8">
        <v>0.43478260869565216</v>
      </c>
      <c r="N711" s="8">
        <f t="shared" si="135"/>
        <v>0.46153846153846156</v>
      </c>
      <c r="O711" s="7">
        <f t="shared" si="129"/>
        <v>60</v>
      </c>
      <c r="P711" s="8">
        <v>0.43478260869565216</v>
      </c>
      <c r="Q711" s="8">
        <f t="shared" si="130"/>
        <v>1.3</v>
      </c>
      <c r="R711" s="8">
        <f t="shared" si="131"/>
        <v>0.56521739130434778</v>
      </c>
      <c r="S711" s="9">
        <f t="shared" si="132"/>
        <v>1.5937405584568148E-3</v>
      </c>
      <c r="T711" s="2" t="s">
        <v>19</v>
      </c>
      <c r="U711" s="2" t="s">
        <v>6087</v>
      </c>
      <c r="V711" s="2" t="s">
        <v>6101</v>
      </c>
      <c r="W711" s="2" t="s">
        <v>16</v>
      </c>
      <c r="X711" s="2">
        <v>64</v>
      </c>
      <c r="Y711" s="2">
        <v>73</v>
      </c>
      <c r="Z711" s="2">
        <f t="shared" si="128"/>
        <v>9</v>
      </c>
    </row>
    <row r="712" spans="1:26" x14ac:dyDescent="0.25">
      <c r="A712" s="2" t="s">
        <v>2707</v>
      </c>
      <c r="B712" s="2">
        <v>202280711</v>
      </c>
      <c r="C712" s="3" t="s">
        <v>540</v>
      </c>
      <c r="D712" s="2" t="s">
        <v>542</v>
      </c>
      <c r="E712" s="2" t="s">
        <v>43</v>
      </c>
      <c r="F712" s="2" t="s">
        <v>2708</v>
      </c>
      <c r="G712" s="10">
        <f t="shared" si="133"/>
        <v>1.4592678132810638E-3</v>
      </c>
      <c r="H712" s="7">
        <v>322</v>
      </c>
      <c r="I712" s="7">
        <v>280</v>
      </c>
      <c r="J712" s="7">
        <v>42</v>
      </c>
      <c r="K712" s="7">
        <f t="shared" si="136"/>
        <v>16.8</v>
      </c>
      <c r="L712" s="12">
        <f t="shared" si="134"/>
        <v>25.2</v>
      </c>
      <c r="M712" s="8">
        <v>0.13043478260869565</v>
      </c>
      <c r="N712" s="8">
        <f t="shared" si="135"/>
        <v>0.09</v>
      </c>
      <c r="O712" s="7">
        <f t="shared" si="129"/>
        <v>25.2</v>
      </c>
      <c r="P712" s="8">
        <v>0.13043478260869565</v>
      </c>
      <c r="Q712" s="8">
        <f t="shared" si="130"/>
        <v>6.666666666666667</v>
      </c>
      <c r="R712" s="8">
        <f t="shared" si="131"/>
        <v>0.86956521739130432</v>
      </c>
      <c r="S712" s="9">
        <f t="shared" si="132"/>
        <v>6.6937103455186222E-4</v>
      </c>
      <c r="T712" s="2" t="s">
        <v>33</v>
      </c>
      <c r="U712" s="2" t="s">
        <v>44</v>
      </c>
      <c r="V712" s="2" t="s">
        <v>6101</v>
      </c>
      <c r="W712" s="2" t="s">
        <v>16</v>
      </c>
      <c r="X712" s="2">
        <v>64</v>
      </c>
      <c r="Y712" s="2">
        <v>73</v>
      </c>
      <c r="Z712" s="2">
        <f t="shared" si="128"/>
        <v>9</v>
      </c>
    </row>
    <row r="713" spans="1:26" x14ac:dyDescent="0.25">
      <c r="A713" s="2" t="s">
        <v>2709</v>
      </c>
      <c r="B713" s="2">
        <v>202280712</v>
      </c>
      <c r="C713" s="3">
        <v>44822</v>
      </c>
      <c r="D713" s="2" t="s">
        <v>543</v>
      </c>
      <c r="E713" s="2" t="s">
        <v>47</v>
      </c>
      <c r="F713" s="2" t="s">
        <v>2710</v>
      </c>
      <c r="G713" s="10">
        <f t="shared" si="133"/>
        <v>8.6105864758820544E-4</v>
      </c>
      <c r="H713" s="7">
        <v>190</v>
      </c>
      <c r="I713" s="7">
        <v>130</v>
      </c>
      <c r="J713" s="7">
        <v>60</v>
      </c>
      <c r="K713" s="7">
        <f t="shared" si="136"/>
        <v>24</v>
      </c>
      <c r="L713" s="12">
        <f t="shared" si="134"/>
        <v>36</v>
      </c>
      <c r="M713" s="8">
        <v>0.31578947368421051</v>
      </c>
      <c r="N713" s="8">
        <f t="shared" si="135"/>
        <v>0.27692307692307694</v>
      </c>
      <c r="O713" s="7">
        <f t="shared" si="129"/>
        <v>36</v>
      </c>
      <c r="P713" s="8">
        <v>0.31578947368421051</v>
      </c>
      <c r="Q713" s="8">
        <f t="shared" si="130"/>
        <v>2.1666666666666665</v>
      </c>
      <c r="R713" s="8">
        <f t="shared" si="131"/>
        <v>0.68421052631578949</v>
      </c>
      <c r="S713" s="9">
        <f t="shared" si="132"/>
        <v>9.5624433507408889E-4</v>
      </c>
      <c r="T713" s="2" t="s">
        <v>19</v>
      </c>
      <c r="U713" s="2" t="s">
        <v>6087</v>
      </c>
      <c r="V713" s="2" t="s">
        <v>6101</v>
      </c>
      <c r="W713" s="2" t="s">
        <v>16</v>
      </c>
      <c r="X713" s="2">
        <v>68</v>
      </c>
      <c r="Y713" s="2">
        <v>82</v>
      </c>
      <c r="Z713" s="2">
        <f t="shared" si="128"/>
        <v>14</v>
      </c>
    </row>
    <row r="714" spans="1:26" x14ac:dyDescent="0.25">
      <c r="A714" s="2" t="s">
        <v>2711</v>
      </c>
      <c r="B714" s="2">
        <v>202280713</v>
      </c>
      <c r="C714" s="3">
        <v>44822</v>
      </c>
      <c r="D714" s="2" t="s">
        <v>544</v>
      </c>
      <c r="E714" s="2" t="s">
        <v>29</v>
      </c>
      <c r="F714" s="2" t="s">
        <v>2712</v>
      </c>
      <c r="G714" s="10">
        <f t="shared" si="133"/>
        <v>2.8097703237088805E-4</v>
      </c>
      <c r="H714" s="7">
        <v>62</v>
      </c>
      <c r="I714" s="7">
        <v>60</v>
      </c>
      <c r="J714" s="7">
        <v>2</v>
      </c>
      <c r="K714" s="7">
        <f t="shared" si="136"/>
        <v>0.8</v>
      </c>
      <c r="L714" s="12">
        <f t="shared" si="134"/>
        <v>1.2</v>
      </c>
      <c r="M714" s="8">
        <v>3.2258064516129031E-2</v>
      </c>
      <c r="N714" s="8">
        <f t="shared" si="135"/>
        <v>0.02</v>
      </c>
      <c r="O714" s="7">
        <f t="shared" si="129"/>
        <v>1.2</v>
      </c>
      <c r="P714" s="8">
        <v>3.2258064516129031E-2</v>
      </c>
      <c r="Q714" s="8">
        <f t="shared" si="130"/>
        <v>30</v>
      </c>
      <c r="R714" s="8">
        <f t="shared" si="131"/>
        <v>0.967741935483871</v>
      </c>
      <c r="S714" s="9">
        <f t="shared" si="132"/>
        <v>3.1874811169136296E-5</v>
      </c>
      <c r="T714" s="2" t="s">
        <v>33</v>
      </c>
      <c r="U714" s="2" t="s">
        <v>31</v>
      </c>
      <c r="V714" s="2" t="s">
        <v>6101</v>
      </c>
      <c r="W714" s="2" t="s">
        <v>16</v>
      </c>
      <c r="X714" s="2">
        <v>68</v>
      </c>
      <c r="Y714" s="2">
        <v>82</v>
      </c>
      <c r="Z714" s="2">
        <f t="shared" ref="Z714:Z730" si="137">Y714-X714</f>
        <v>14</v>
      </c>
    </row>
    <row r="715" spans="1:26" x14ac:dyDescent="0.25">
      <c r="A715" s="2" t="s">
        <v>2713</v>
      </c>
      <c r="B715" s="2">
        <v>202280714</v>
      </c>
      <c r="C715" s="3">
        <v>44822</v>
      </c>
      <c r="D715" s="2" t="s">
        <v>545</v>
      </c>
      <c r="E715" s="2" t="s">
        <v>29</v>
      </c>
      <c r="F715" s="2" t="s">
        <v>2714</v>
      </c>
      <c r="G715" s="10">
        <f t="shared" si="133"/>
        <v>4.7584819998295561E-4</v>
      </c>
      <c r="H715" s="7">
        <v>105</v>
      </c>
      <c r="I715" s="7">
        <v>83.25</v>
      </c>
      <c r="J715" s="7">
        <v>21.75</v>
      </c>
      <c r="K715" s="7">
        <f t="shared" si="136"/>
        <v>8.7000000000000011</v>
      </c>
      <c r="L715" s="12">
        <f t="shared" si="134"/>
        <v>13.049999999999999</v>
      </c>
      <c r="M715" s="8">
        <v>0.20714285714285716</v>
      </c>
      <c r="N715" s="8">
        <f t="shared" si="135"/>
        <v>0.15675675675675674</v>
      </c>
      <c r="O715" s="7">
        <f t="shared" si="129"/>
        <v>13.049999999999999</v>
      </c>
      <c r="P715" s="8">
        <v>0.20714285714285716</v>
      </c>
      <c r="Q715" s="8">
        <f t="shared" si="130"/>
        <v>3.8275862068965516</v>
      </c>
      <c r="R715" s="8">
        <f t="shared" si="131"/>
        <v>0.79285714285714282</v>
      </c>
      <c r="S715" s="9">
        <f t="shared" si="132"/>
        <v>3.466385714643572E-4</v>
      </c>
      <c r="T715" s="2" t="s">
        <v>30</v>
      </c>
      <c r="U715" s="2" t="s">
        <v>31</v>
      </c>
      <c r="V715" s="2" t="s">
        <v>6101</v>
      </c>
      <c r="W715" s="2" t="s">
        <v>16</v>
      </c>
      <c r="X715" s="2">
        <v>68</v>
      </c>
      <c r="Y715" s="2">
        <v>82</v>
      </c>
      <c r="Z715" s="2">
        <f t="shared" si="137"/>
        <v>14</v>
      </c>
    </row>
    <row r="716" spans="1:26" x14ac:dyDescent="0.25">
      <c r="A716" s="2" t="s">
        <v>2715</v>
      </c>
      <c r="B716" s="2">
        <v>202280715</v>
      </c>
      <c r="C716" s="3">
        <v>44822</v>
      </c>
      <c r="D716" s="2" t="s">
        <v>546</v>
      </c>
      <c r="E716" s="2" t="s">
        <v>47</v>
      </c>
      <c r="F716" s="2" t="s">
        <v>2716</v>
      </c>
      <c r="G716" s="10">
        <f t="shared" si="133"/>
        <v>1.6767984189875579E-3</v>
      </c>
      <c r="H716" s="7">
        <v>370</v>
      </c>
      <c r="I716" s="7">
        <v>280</v>
      </c>
      <c r="J716" s="7">
        <v>90</v>
      </c>
      <c r="K716" s="7">
        <f t="shared" si="136"/>
        <v>36</v>
      </c>
      <c r="L716" s="12">
        <f t="shared" si="134"/>
        <v>54</v>
      </c>
      <c r="M716" s="8">
        <v>0.24324324324324326</v>
      </c>
      <c r="N716" s="8">
        <f t="shared" si="135"/>
        <v>0.19285714285714287</v>
      </c>
      <c r="O716" s="7">
        <f t="shared" si="129"/>
        <v>54</v>
      </c>
      <c r="P716" s="8">
        <v>0.24324324324324326</v>
      </c>
      <c r="Q716" s="8">
        <f t="shared" si="130"/>
        <v>3.1111111111111112</v>
      </c>
      <c r="R716" s="8">
        <f t="shared" si="131"/>
        <v>0.7567567567567568</v>
      </c>
      <c r="S716" s="9">
        <f t="shared" si="132"/>
        <v>1.4343665026111333E-3</v>
      </c>
      <c r="T716" s="2" t="s">
        <v>19</v>
      </c>
      <c r="U716" s="2" t="s">
        <v>6087</v>
      </c>
      <c r="V716" s="2" t="s">
        <v>6101</v>
      </c>
      <c r="W716" s="2" t="s">
        <v>16</v>
      </c>
      <c r="X716" s="2">
        <v>68</v>
      </c>
      <c r="Y716" s="2">
        <v>82</v>
      </c>
      <c r="Z716" s="2">
        <f t="shared" si="137"/>
        <v>14</v>
      </c>
    </row>
    <row r="717" spans="1:26" x14ac:dyDescent="0.25">
      <c r="A717" s="2" t="s">
        <v>2717</v>
      </c>
      <c r="B717" s="2">
        <v>202280716</v>
      </c>
      <c r="C717" s="3">
        <v>44822</v>
      </c>
      <c r="D717" s="2" t="s">
        <v>547</v>
      </c>
      <c r="E717" s="2" t="s">
        <v>47</v>
      </c>
      <c r="F717" s="2" t="s">
        <v>2718</v>
      </c>
      <c r="G717" s="10">
        <f t="shared" si="133"/>
        <v>8.1573977139935249E-4</v>
      </c>
      <c r="H717" s="7">
        <v>180</v>
      </c>
      <c r="I717" s="7">
        <v>100</v>
      </c>
      <c r="J717" s="7">
        <v>80</v>
      </c>
      <c r="K717" s="7">
        <f t="shared" si="136"/>
        <v>32</v>
      </c>
      <c r="L717" s="12">
        <f t="shared" si="134"/>
        <v>48</v>
      </c>
      <c r="M717" s="8">
        <v>0.44444444444444442</v>
      </c>
      <c r="N717" s="8">
        <f t="shared" si="135"/>
        <v>0.48</v>
      </c>
      <c r="O717" s="7">
        <f t="shared" si="129"/>
        <v>48</v>
      </c>
      <c r="P717" s="8">
        <v>0.44444444444444442</v>
      </c>
      <c r="Q717" s="8">
        <f t="shared" si="130"/>
        <v>1.25</v>
      </c>
      <c r="R717" s="8">
        <f t="shared" si="131"/>
        <v>0.55555555555555558</v>
      </c>
      <c r="S717" s="9">
        <f t="shared" si="132"/>
        <v>1.2749924467654519E-3</v>
      </c>
      <c r="T717" s="2" t="s">
        <v>19</v>
      </c>
      <c r="U717" s="2" t="s">
        <v>6087</v>
      </c>
      <c r="V717" s="2" t="s">
        <v>6101</v>
      </c>
      <c r="W717" s="2" t="s">
        <v>16</v>
      </c>
      <c r="X717" s="2">
        <v>68</v>
      </c>
      <c r="Y717" s="2">
        <v>82</v>
      </c>
      <c r="Z717" s="2">
        <f t="shared" si="137"/>
        <v>14</v>
      </c>
    </row>
    <row r="718" spans="1:26" x14ac:dyDescent="0.25">
      <c r="A718" s="2" t="s">
        <v>2719</v>
      </c>
      <c r="B718" s="2">
        <v>202280717</v>
      </c>
      <c r="C718" s="3">
        <v>44822</v>
      </c>
      <c r="D718" s="2" t="s">
        <v>548</v>
      </c>
      <c r="E718" s="2" t="s">
        <v>29</v>
      </c>
      <c r="F718" s="2" t="s">
        <v>2720</v>
      </c>
      <c r="G718" s="10">
        <f t="shared" si="133"/>
        <v>4.7584819998295561E-4</v>
      </c>
      <c r="H718" s="7">
        <v>105</v>
      </c>
      <c r="I718" s="7">
        <v>42.96</v>
      </c>
      <c r="J718" s="7">
        <v>62.04</v>
      </c>
      <c r="K718" s="7">
        <f t="shared" si="136"/>
        <v>24.816000000000003</v>
      </c>
      <c r="L718" s="12">
        <f t="shared" si="134"/>
        <v>37.223999999999997</v>
      </c>
      <c r="M718" s="8">
        <v>0.59085714285714286</v>
      </c>
      <c r="N718" s="8">
        <f t="shared" si="135"/>
        <v>0.86648044692737425</v>
      </c>
      <c r="O718" s="7">
        <f t="shared" si="129"/>
        <v>37.223999999999997</v>
      </c>
      <c r="P718" s="8">
        <v>0.59085714285714286</v>
      </c>
      <c r="Q718" s="8">
        <f t="shared" si="130"/>
        <v>0.69245647969052226</v>
      </c>
      <c r="R718" s="8">
        <f t="shared" si="131"/>
        <v>0.40914285714285714</v>
      </c>
      <c r="S718" s="9">
        <f t="shared" si="132"/>
        <v>9.8875664246660783E-4</v>
      </c>
      <c r="T718" s="2" t="s">
        <v>426</v>
      </c>
      <c r="U718" s="2" t="s">
        <v>31</v>
      </c>
      <c r="V718" s="2" t="s">
        <v>6101</v>
      </c>
      <c r="W718" s="2" t="s">
        <v>16</v>
      </c>
      <c r="X718" s="2">
        <v>68</v>
      </c>
      <c r="Y718" s="2">
        <v>82</v>
      </c>
      <c r="Z718" s="2">
        <f t="shared" si="137"/>
        <v>14</v>
      </c>
    </row>
    <row r="719" spans="1:26" x14ac:dyDescent="0.25">
      <c r="A719" s="2" t="s">
        <v>2721</v>
      </c>
      <c r="B719" s="2">
        <v>202280718</v>
      </c>
      <c r="C719" s="3">
        <v>44822</v>
      </c>
      <c r="D719" s="2" t="s">
        <v>385</v>
      </c>
      <c r="E719" s="2" t="s">
        <v>62</v>
      </c>
      <c r="F719" s="2" t="s">
        <v>2722</v>
      </c>
      <c r="G719" s="10">
        <f t="shared" si="133"/>
        <v>8.9731374853928769E-4</v>
      </c>
      <c r="H719" s="7">
        <v>198</v>
      </c>
      <c r="I719" s="7">
        <v>140</v>
      </c>
      <c r="J719" s="7">
        <v>58</v>
      </c>
      <c r="K719" s="7">
        <f t="shared" si="136"/>
        <v>23.200000000000003</v>
      </c>
      <c r="L719" s="12">
        <f t="shared" si="134"/>
        <v>34.799999999999997</v>
      </c>
      <c r="M719" s="8">
        <v>0.29292929292929293</v>
      </c>
      <c r="N719" s="8">
        <f t="shared" si="135"/>
        <v>0.24857142857142855</v>
      </c>
      <c r="O719" s="7">
        <f t="shared" si="129"/>
        <v>34.799999999999997</v>
      </c>
      <c r="P719" s="8">
        <v>0.29292929292929293</v>
      </c>
      <c r="Q719" s="8">
        <f t="shared" si="130"/>
        <v>2.4137931034482758</v>
      </c>
      <c r="R719" s="8">
        <f t="shared" si="131"/>
        <v>0.70707070707070707</v>
      </c>
      <c r="S719" s="9">
        <f t="shared" si="132"/>
        <v>9.243695239049526E-4</v>
      </c>
      <c r="T719" s="2" t="s">
        <v>63</v>
      </c>
      <c r="U719" s="2" t="s">
        <v>61</v>
      </c>
      <c r="V719" s="2" t="s">
        <v>6101</v>
      </c>
      <c r="W719" s="2" t="s">
        <v>329</v>
      </c>
      <c r="X719" s="2">
        <v>68</v>
      </c>
      <c r="Y719" s="2">
        <v>82</v>
      </c>
      <c r="Z719" s="2">
        <f t="shared" si="137"/>
        <v>14</v>
      </c>
    </row>
    <row r="720" spans="1:26" x14ac:dyDescent="0.25">
      <c r="A720" s="2" t="s">
        <v>2723</v>
      </c>
      <c r="B720" s="2">
        <v>202280719</v>
      </c>
      <c r="C720" s="3">
        <v>44822</v>
      </c>
      <c r="D720" s="2" t="s">
        <v>549</v>
      </c>
      <c r="E720" s="2" t="s">
        <v>43</v>
      </c>
      <c r="F720" s="2" t="s">
        <v>2724</v>
      </c>
      <c r="G720" s="10">
        <f t="shared" si="133"/>
        <v>5.9820916569285846E-3</v>
      </c>
      <c r="H720" s="7">
        <v>1320</v>
      </c>
      <c r="I720" s="7">
        <v>1199</v>
      </c>
      <c r="J720" s="7">
        <v>121</v>
      </c>
      <c r="K720" s="7">
        <f t="shared" si="136"/>
        <v>48.400000000000006</v>
      </c>
      <c r="L720" s="12">
        <f t="shared" si="134"/>
        <v>72.599999999999994</v>
      </c>
      <c r="M720" s="8">
        <v>9.166666666666666E-2</v>
      </c>
      <c r="N720" s="8">
        <f t="shared" si="135"/>
        <v>6.0550458715596327E-2</v>
      </c>
      <c r="O720" s="7">
        <f t="shared" si="129"/>
        <v>72.599999999999994</v>
      </c>
      <c r="P720" s="8">
        <v>9.166666666666666E-2</v>
      </c>
      <c r="Q720" s="8">
        <f t="shared" si="130"/>
        <v>9.9090909090909083</v>
      </c>
      <c r="R720" s="8">
        <f t="shared" si="131"/>
        <v>0.90833333333333333</v>
      </c>
      <c r="S720" s="9">
        <f t="shared" si="132"/>
        <v>1.9284260757327458E-3</v>
      </c>
      <c r="T720" s="2" t="s">
        <v>19</v>
      </c>
      <c r="U720" s="2" t="s">
        <v>44</v>
      </c>
      <c r="V720" s="2" t="s">
        <v>6101</v>
      </c>
      <c r="W720" s="2" t="s">
        <v>16</v>
      </c>
      <c r="X720" s="2">
        <v>68</v>
      </c>
      <c r="Y720" s="2">
        <v>82</v>
      </c>
      <c r="Z720" s="2">
        <f t="shared" si="137"/>
        <v>14</v>
      </c>
    </row>
    <row r="721" spans="1:26" x14ac:dyDescent="0.25">
      <c r="A721" s="2" t="s">
        <v>2725</v>
      </c>
      <c r="B721" s="2">
        <v>202280720</v>
      </c>
      <c r="C721" s="3">
        <v>44822</v>
      </c>
      <c r="D721" s="2" t="s">
        <v>550</v>
      </c>
      <c r="E721" s="2" t="s">
        <v>14</v>
      </c>
      <c r="F721" s="2" t="s">
        <v>2726</v>
      </c>
      <c r="G721" s="10">
        <f t="shared" si="133"/>
        <v>4.5318876188852913E-5</v>
      </c>
      <c r="H721" s="7">
        <v>10</v>
      </c>
      <c r="I721" s="7">
        <v>2</v>
      </c>
      <c r="J721" s="7">
        <v>8</v>
      </c>
      <c r="K721" s="7">
        <f t="shared" si="136"/>
        <v>3.2</v>
      </c>
      <c r="L721" s="12">
        <f t="shared" si="134"/>
        <v>4.8</v>
      </c>
      <c r="M721" s="8">
        <v>0.8</v>
      </c>
      <c r="N721" s="8">
        <f t="shared" si="135"/>
        <v>2.4</v>
      </c>
      <c r="O721" s="7">
        <f t="shared" si="129"/>
        <v>4.8</v>
      </c>
      <c r="P721" s="8">
        <v>0.8</v>
      </c>
      <c r="Q721" s="8">
        <f t="shared" si="130"/>
        <v>0.25</v>
      </c>
      <c r="R721" s="8">
        <f t="shared" si="131"/>
        <v>0.2</v>
      </c>
      <c r="S721" s="9">
        <f t="shared" si="132"/>
        <v>1.2749924467654519E-4</v>
      </c>
      <c r="T721" s="2" t="s">
        <v>6151</v>
      </c>
      <c r="U721" s="2" t="s">
        <v>15</v>
      </c>
      <c r="V721" s="2" t="s">
        <v>6101</v>
      </c>
      <c r="W721" s="2" t="s">
        <v>16</v>
      </c>
      <c r="X721" s="2">
        <v>68</v>
      </c>
      <c r="Y721" s="2">
        <v>82</v>
      </c>
      <c r="Z721" s="2">
        <f t="shared" si="137"/>
        <v>14</v>
      </c>
    </row>
    <row r="722" spans="1:26" x14ac:dyDescent="0.25">
      <c r="A722" s="2" t="s">
        <v>2727</v>
      </c>
      <c r="B722" s="2">
        <v>202280721</v>
      </c>
      <c r="C722" s="3">
        <v>44822</v>
      </c>
      <c r="D722" s="2" t="s">
        <v>551</v>
      </c>
      <c r="E722" s="2" t="s">
        <v>14</v>
      </c>
      <c r="F722" s="2" t="s">
        <v>2728</v>
      </c>
      <c r="G722" s="10">
        <f t="shared" si="133"/>
        <v>5.4382651426623495E-5</v>
      </c>
      <c r="H722" s="7">
        <v>12</v>
      </c>
      <c r="I722" s="7">
        <v>6</v>
      </c>
      <c r="J722" s="7">
        <v>6</v>
      </c>
      <c r="K722" s="7">
        <f t="shared" si="136"/>
        <v>2.4000000000000004</v>
      </c>
      <c r="L722" s="12">
        <f t="shared" si="134"/>
        <v>3.5999999999999996</v>
      </c>
      <c r="M722" s="8">
        <v>0.5</v>
      </c>
      <c r="N722" s="8">
        <f t="shared" si="135"/>
        <v>0.6</v>
      </c>
      <c r="O722" s="7">
        <f t="shared" si="129"/>
        <v>3.5999999999999996</v>
      </c>
      <c r="P722" s="8">
        <v>0.5</v>
      </c>
      <c r="Q722" s="8">
        <f t="shared" si="130"/>
        <v>1</v>
      </c>
      <c r="R722" s="8">
        <f t="shared" si="131"/>
        <v>0.5</v>
      </c>
      <c r="S722" s="9">
        <f t="shared" si="132"/>
        <v>9.5624433507408889E-5</v>
      </c>
      <c r="T722" s="2" t="s">
        <v>6151</v>
      </c>
      <c r="U722" s="2" t="s">
        <v>15</v>
      </c>
      <c r="V722" s="2" t="s">
        <v>6101</v>
      </c>
      <c r="W722" s="2" t="s">
        <v>16</v>
      </c>
      <c r="X722" s="2">
        <v>68</v>
      </c>
      <c r="Y722" s="2">
        <v>82</v>
      </c>
      <c r="Z722" s="2">
        <f t="shared" si="137"/>
        <v>14</v>
      </c>
    </row>
    <row r="723" spans="1:26" x14ac:dyDescent="0.25">
      <c r="A723" s="2" t="s">
        <v>2729</v>
      </c>
      <c r="B723" s="2">
        <v>202280722</v>
      </c>
      <c r="C723" s="3">
        <v>44822</v>
      </c>
      <c r="D723" s="2" t="s">
        <v>552</v>
      </c>
      <c r="E723" s="2" t="s">
        <v>62</v>
      </c>
      <c r="F723" s="2" t="s">
        <v>2730</v>
      </c>
      <c r="G723" s="10">
        <f t="shared" si="133"/>
        <v>8.1573977139935249E-4</v>
      </c>
      <c r="H723" s="7">
        <v>180</v>
      </c>
      <c r="I723" s="7">
        <v>110</v>
      </c>
      <c r="J723" s="7">
        <v>70</v>
      </c>
      <c r="K723" s="7">
        <f t="shared" si="136"/>
        <v>28</v>
      </c>
      <c r="L723" s="12">
        <f t="shared" si="134"/>
        <v>42</v>
      </c>
      <c r="M723" s="8">
        <v>0.3888888888888889</v>
      </c>
      <c r="N723" s="8">
        <f t="shared" si="135"/>
        <v>0.38181818181818183</v>
      </c>
      <c r="O723" s="7">
        <f t="shared" si="129"/>
        <v>42</v>
      </c>
      <c r="P723" s="8">
        <v>0.3888888888888889</v>
      </c>
      <c r="Q723" s="8">
        <f t="shared" si="130"/>
        <v>1.5714285714285714</v>
      </c>
      <c r="R723" s="8">
        <f t="shared" si="131"/>
        <v>0.61111111111111116</v>
      </c>
      <c r="S723" s="9">
        <f t="shared" si="132"/>
        <v>1.1156183909197704E-3</v>
      </c>
      <c r="T723" s="2" t="s">
        <v>553</v>
      </c>
      <c r="U723" s="2" t="s">
        <v>61</v>
      </c>
      <c r="V723" s="2" t="s">
        <v>6101</v>
      </c>
      <c r="W723" s="2" t="s">
        <v>16</v>
      </c>
      <c r="X723" s="2">
        <v>68</v>
      </c>
      <c r="Y723" s="2">
        <v>82</v>
      </c>
      <c r="Z723" s="2">
        <f t="shared" si="137"/>
        <v>14</v>
      </c>
    </row>
    <row r="724" spans="1:26" x14ac:dyDescent="0.25">
      <c r="A724" s="2" t="s">
        <v>2731</v>
      </c>
      <c r="B724" s="2">
        <v>202280723</v>
      </c>
      <c r="C724" s="3">
        <v>44822</v>
      </c>
      <c r="D724" s="2" t="s">
        <v>554</v>
      </c>
      <c r="E724" s="2" t="s">
        <v>21</v>
      </c>
      <c r="F724" s="2" t="s">
        <v>2732</v>
      </c>
      <c r="G724" s="10">
        <f t="shared" si="133"/>
        <v>2.2659438094426456E-5</v>
      </c>
      <c r="H724" s="7">
        <v>5</v>
      </c>
      <c r="I724" s="7">
        <v>0</v>
      </c>
      <c r="J724" s="7">
        <v>5</v>
      </c>
      <c r="K724" s="7">
        <f t="shared" si="136"/>
        <v>2</v>
      </c>
      <c r="L724" s="12">
        <f t="shared" si="134"/>
        <v>3</v>
      </c>
      <c r="M724" s="8">
        <v>1</v>
      </c>
      <c r="N724" s="8" t="e">
        <f t="shared" si="135"/>
        <v>#DIV/0!</v>
      </c>
      <c r="O724" s="7">
        <f t="shared" si="129"/>
        <v>3</v>
      </c>
      <c r="P724" s="8">
        <v>1</v>
      </c>
      <c r="Q724" s="8">
        <f t="shared" si="130"/>
        <v>0</v>
      </c>
      <c r="R724" s="8">
        <f t="shared" si="131"/>
        <v>0</v>
      </c>
      <c r="S724" s="9">
        <f t="shared" si="132"/>
        <v>7.9687027922840741E-5</v>
      </c>
      <c r="T724" s="2" t="s">
        <v>6150</v>
      </c>
      <c r="U724" s="2" t="s">
        <v>22</v>
      </c>
      <c r="V724" s="2" t="s">
        <v>6101</v>
      </c>
      <c r="W724" s="2" t="s">
        <v>16</v>
      </c>
      <c r="X724" s="2">
        <v>68</v>
      </c>
      <c r="Y724" s="2">
        <v>82</v>
      </c>
      <c r="Z724" s="2">
        <f t="shared" si="137"/>
        <v>14</v>
      </c>
    </row>
    <row r="725" spans="1:26" x14ac:dyDescent="0.25">
      <c r="A725" s="2" t="s">
        <v>2733</v>
      </c>
      <c r="B725" s="2">
        <v>202280724</v>
      </c>
      <c r="C725" s="3">
        <v>44822</v>
      </c>
      <c r="D725" s="2" t="s">
        <v>555</v>
      </c>
      <c r="E725" s="2" t="s">
        <v>47</v>
      </c>
      <c r="F725" s="2" t="s">
        <v>2734</v>
      </c>
      <c r="G725" s="10">
        <f t="shared" si="133"/>
        <v>3.1723213332197041E-3</v>
      </c>
      <c r="H725" s="7">
        <v>700</v>
      </c>
      <c r="I725" s="7">
        <v>600</v>
      </c>
      <c r="J725" s="7">
        <v>100</v>
      </c>
      <c r="K725" s="7">
        <f t="shared" si="136"/>
        <v>40</v>
      </c>
      <c r="L725" s="12">
        <f t="shared" si="134"/>
        <v>60</v>
      </c>
      <c r="M725" s="8">
        <v>0.14285714285714285</v>
      </c>
      <c r="N725" s="8">
        <f t="shared" si="135"/>
        <v>0.1</v>
      </c>
      <c r="O725" s="7">
        <f t="shared" si="129"/>
        <v>60</v>
      </c>
      <c r="P725" s="8">
        <v>0.14285714285714285</v>
      </c>
      <c r="Q725" s="8">
        <f t="shared" si="130"/>
        <v>6</v>
      </c>
      <c r="R725" s="8">
        <f t="shared" si="131"/>
        <v>0.8571428571428571</v>
      </c>
      <c r="S725" s="9">
        <f t="shared" si="132"/>
        <v>1.5937405584568148E-3</v>
      </c>
      <c r="T725" s="2" t="s">
        <v>19</v>
      </c>
      <c r="U725" s="2" t="s">
        <v>6087</v>
      </c>
      <c r="V725" s="2" t="s">
        <v>6101</v>
      </c>
      <c r="W725" s="2" t="s">
        <v>16</v>
      </c>
      <c r="X725" s="2">
        <v>68</v>
      </c>
      <c r="Y725" s="2">
        <v>82</v>
      </c>
      <c r="Z725" s="2">
        <f t="shared" si="137"/>
        <v>14</v>
      </c>
    </row>
    <row r="726" spans="1:26" x14ac:dyDescent="0.25">
      <c r="A726" s="2" t="s">
        <v>2735</v>
      </c>
      <c r="B726" s="2">
        <v>202280725</v>
      </c>
      <c r="C726" s="3">
        <v>44822</v>
      </c>
      <c r="D726" s="2" t="s">
        <v>360</v>
      </c>
      <c r="E726" s="2" t="s">
        <v>29</v>
      </c>
      <c r="F726" s="2" t="s">
        <v>2736</v>
      </c>
      <c r="G726" s="10">
        <f t="shared" si="133"/>
        <v>1.4048851618544403E-4</v>
      </c>
      <c r="H726" s="7">
        <v>31</v>
      </c>
      <c r="I726" s="7">
        <v>30</v>
      </c>
      <c r="J726" s="7">
        <v>1</v>
      </c>
      <c r="K726" s="7">
        <f t="shared" si="136"/>
        <v>0.4</v>
      </c>
      <c r="L726" s="12">
        <f t="shared" si="134"/>
        <v>0.6</v>
      </c>
      <c r="M726" s="8">
        <v>3.2258064516129031E-2</v>
      </c>
      <c r="N726" s="8">
        <f t="shared" si="135"/>
        <v>0.02</v>
      </c>
      <c r="O726" s="7">
        <f t="shared" si="129"/>
        <v>0.6</v>
      </c>
      <c r="P726" s="8">
        <v>3.2258064516129031E-2</v>
      </c>
      <c r="Q726" s="8">
        <f t="shared" si="130"/>
        <v>30</v>
      </c>
      <c r="R726" s="8">
        <f t="shared" si="131"/>
        <v>0.967741935483871</v>
      </c>
      <c r="S726" s="9">
        <f t="shared" si="132"/>
        <v>1.5937405584568148E-5</v>
      </c>
      <c r="T726" s="2" t="s">
        <v>33</v>
      </c>
      <c r="U726" s="2" t="s">
        <v>31</v>
      </c>
      <c r="V726" s="2" t="s">
        <v>6101</v>
      </c>
      <c r="W726" s="2" t="s">
        <v>16</v>
      </c>
      <c r="X726" s="2">
        <v>68</v>
      </c>
      <c r="Y726" s="2">
        <v>82</v>
      </c>
      <c r="Z726" s="2">
        <f t="shared" si="137"/>
        <v>14</v>
      </c>
    </row>
    <row r="727" spans="1:26" x14ac:dyDescent="0.25">
      <c r="A727" s="2" t="s">
        <v>2737</v>
      </c>
      <c r="B727" s="2">
        <v>202280726</v>
      </c>
      <c r="C727" s="3">
        <v>44822</v>
      </c>
      <c r="D727" s="2" t="s">
        <v>556</v>
      </c>
      <c r="E727" s="2" t="s">
        <v>29</v>
      </c>
      <c r="F727" s="2" t="s">
        <v>2738</v>
      </c>
      <c r="G727" s="10">
        <f t="shared" si="133"/>
        <v>1.2236096570990287E-4</v>
      </c>
      <c r="H727" s="7">
        <v>27</v>
      </c>
      <c r="I727" s="7">
        <v>23.5</v>
      </c>
      <c r="J727" s="7">
        <v>3.5</v>
      </c>
      <c r="K727" s="7">
        <f t="shared" si="136"/>
        <v>1.4000000000000001</v>
      </c>
      <c r="L727" s="12">
        <f t="shared" si="134"/>
        <v>2.0999999999999996</v>
      </c>
      <c r="M727" s="8">
        <v>0.12962962962962962</v>
      </c>
      <c r="N727" s="8">
        <f t="shared" si="135"/>
        <v>8.9361702127659565E-2</v>
      </c>
      <c r="O727" s="7">
        <f t="shared" si="129"/>
        <v>2.0999999999999996</v>
      </c>
      <c r="P727" s="8">
        <v>0.12962962962962962</v>
      </c>
      <c r="Q727" s="8">
        <f t="shared" si="130"/>
        <v>6.7142857142857144</v>
      </c>
      <c r="R727" s="8">
        <f t="shared" si="131"/>
        <v>0.87037037037037035</v>
      </c>
      <c r="S727" s="9">
        <f t="shared" si="132"/>
        <v>5.5780919545988519E-5</v>
      </c>
      <c r="T727" s="2" t="s">
        <v>56</v>
      </c>
      <c r="U727" s="2" t="s">
        <v>31</v>
      </c>
      <c r="V727" s="2" t="s">
        <v>6101</v>
      </c>
      <c r="W727" s="2" t="s">
        <v>16</v>
      </c>
      <c r="X727" s="2">
        <v>68</v>
      </c>
      <c r="Y727" s="2">
        <v>82</v>
      </c>
      <c r="Z727" s="2">
        <f t="shared" si="137"/>
        <v>14</v>
      </c>
    </row>
    <row r="728" spans="1:26" x14ac:dyDescent="0.25">
      <c r="A728" s="2" t="s">
        <v>2739</v>
      </c>
      <c r="B728" s="2">
        <v>202280727</v>
      </c>
      <c r="C728" s="3">
        <v>44822</v>
      </c>
      <c r="D728" s="2" t="s">
        <v>557</v>
      </c>
      <c r="E728" s="2" t="s">
        <v>29</v>
      </c>
      <c r="F728" s="2" t="s">
        <v>2740</v>
      </c>
      <c r="G728" s="10">
        <f t="shared" si="133"/>
        <v>2.2659438094426457E-4</v>
      </c>
      <c r="H728" s="7">
        <v>50</v>
      </c>
      <c r="I728" s="7">
        <v>48</v>
      </c>
      <c r="J728" s="7">
        <v>2</v>
      </c>
      <c r="K728" s="7">
        <f t="shared" si="136"/>
        <v>0.8</v>
      </c>
      <c r="L728" s="12">
        <f t="shared" si="134"/>
        <v>1.2</v>
      </c>
      <c r="M728" s="8">
        <v>0.04</v>
      </c>
      <c r="N728" s="8">
        <f t="shared" si="135"/>
        <v>2.4999999999999998E-2</v>
      </c>
      <c r="O728" s="7">
        <f t="shared" si="129"/>
        <v>1.2</v>
      </c>
      <c r="P728" s="8">
        <v>0.04</v>
      </c>
      <c r="Q728" s="8">
        <f t="shared" si="130"/>
        <v>24</v>
      </c>
      <c r="R728" s="8">
        <f t="shared" si="131"/>
        <v>0.96</v>
      </c>
      <c r="S728" s="9">
        <f t="shared" si="132"/>
        <v>3.1874811169136296E-5</v>
      </c>
      <c r="T728" s="2" t="s">
        <v>33</v>
      </c>
      <c r="U728" s="2" t="s">
        <v>31</v>
      </c>
      <c r="V728" s="2" t="s">
        <v>6101</v>
      </c>
      <c r="W728" s="2" t="s">
        <v>16</v>
      </c>
      <c r="X728" s="2">
        <v>68</v>
      </c>
      <c r="Y728" s="2">
        <v>82</v>
      </c>
      <c r="Z728" s="2">
        <f t="shared" si="137"/>
        <v>14</v>
      </c>
    </row>
    <row r="729" spans="1:26" x14ac:dyDescent="0.25">
      <c r="A729" s="2" t="s">
        <v>2741</v>
      </c>
      <c r="B729" s="2">
        <v>202280728</v>
      </c>
      <c r="C729" s="3">
        <v>44822</v>
      </c>
      <c r="D729" s="2" t="s">
        <v>465</v>
      </c>
      <c r="E729" s="2" t="s">
        <v>29</v>
      </c>
      <c r="F729" s="2" t="s">
        <v>2742</v>
      </c>
      <c r="G729" s="10">
        <f t="shared" si="133"/>
        <v>3.9880611046190566E-4</v>
      </c>
      <c r="H729" s="7">
        <v>88</v>
      </c>
      <c r="I729" s="7">
        <v>78</v>
      </c>
      <c r="J729" s="7">
        <v>10</v>
      </c>
      <c r="K729" s="7">
        <f t="shared" si="136"/>
        <v>4</v>
      </c>
      <c r="L729" s="12">
        <f t="shared" si="134"/>
        <v>6</v>
      </c>
      <c r="M729" s="8">
        <v>0.11363636363636363</v>
      </c>
      <c r="N729" s="8">
        <f t="shared" si="135"/>
        <v>7.6923076923076927E-2</v>
      </c>
      <c r="O729" s="7">
        <f t="shared" si="129"/>
        <v>6</v>
      </c>
      <c r="P729" s="8">
        <v>0.11363636363636363</v>
      </c>
      <c r="Q729" s="8">
        <f t="shared" si="130"/>
        <v>7.8</v>
      </c>
      <c r="R729" s="8">
        <f t="shared" si="131"/>
        <v>0.88636363636363635</v>
      </c>
      <c r="S729" s="9">
        <f t="shared" si="132"/>
        <v>1.5937405584568148E-4</v>
      </c>
      <c r="T729" s="2" t="s">
        <v>33</v>
      </c>
      <c r="U729" s="2" t="s">
        <v>31</v>
      </c>
      <c r="V729" s="2" t="s">
        <v>6101</v>
      </c>
      <c r="W729" s="2" t="s">
        <v>16</v>
      </c>
      <c r="X729" s="2">
        <v>68</v>
      </c>
      <c r="Y729" s="2">
        <v>82</v>
      </c>
      <c r="Z729" s="2">
        <f t="shared" si="137"/>
        <v>14</v>
      </c>
    </row>
    <row r="730" spans="1:26" x14ac:dyDescent="0.25">
      <c r="A730" s="2" t="s">
        <v>2743</v>
      </c>
      <c r="B730" s="2">
        <v>202280729</v>
      </c>
      <c r="C730" s="3">
        <v>44823</v>
      </c>
      <c r="D730" s="2" t="s">
        <v>558</v>
      </c>
      <c r="E730" s="2" t="s">
        <v>14</v>
      </c>
      <c r="F730" s="2" t="s">
        <v>2744</v>
      </c>
      <c r="G730" s="10">
        <f t="shared" si="133"/>
        <v>5.4382651426623495E-5</v>
      </c>
      <c r="H730" s="7">
        <v>12</v>
      </c>
      <c r="I730" s="7">
        <v>4</v>
      </c>
      <c r="J730" s="7">
        <v>8</v>
      </c>
      <c r="K730" s="7">
        <f t="shared" si="136"/>
        <v>3.2</v>
      </c>
      <c r="L730" s="12">
        <f t="shared" si="134"/>
        <v>4.8</v>
      </c>
      <c r="M730" s="8">
        <v>0.66666666666666663</v>
      </c>
      <c r="N730" s="8">
        <f t="shared" si="135"/>
        <v>1.2</v>
      </c>
      <c r="O730" s="7">
        <f t="shared" si="129"/>
        <v>4.8</v>
      </c>
      <c r="P730" s="8">
        <v>0.66666666666666663</v>
      </c>
      <c r="Q730" s="8">
        <f t="shared" si="130"/>
        <v>0.5</v>
      </c>
      <c r="R730" s="8">
        <f t="shared" si="131"/>
        <v>0.33333333333333331</v>
      </c>
      <c r="S730" s="9">
        <f t="shared" si="132"/>
        <v>1.2749924467654519E-4</v>
      </c>
      <c r="T730" s="2" t="s">
        <v>6151</v>
      </c>
      <c r="U730" s="2" t="s">
        <v>15</v>
      </c>
      <c r="V730" s="2" t="s">
        <v>6101</v>
      </c>
      <c r="W730" s="2" t="s">
        <v>16</v>
      </c>
      <c r="X730" s="2">
        <v>70</v>
      </c>
      <c r="Y730" s="2">
        <v>84</v>
      </c>
      <c r="Z730" s="2">
        <f t="shared" si="137"/>
        <v>14</v>
      </c>
    </row>
    <row r="731" spans="1:26" x14ac:dyDescent="0.25">
      <c r="A731" s="2" t="s">
        <v>2745</v>
      </c>
      <c r="B731" s="2">
        <v>202280730</v>
      </c>
      <c r="C731" s="3">
        <v>44823</v>
      </c>
      <c r="D731" s="2" t="s">
        <v>559</v>
      </c>
      <c r="E731" s="2" t="s">
        <v>14</v>
      </c>
      <c r="F731" s="2" t="s">
        <v>2746</v>
      </c>
      <c r="G731" s="10">
        <f t="shared" si="133"/>
        <v>9.0637752377705825E-5</v>
      </c>
      <c r="H731" s="7">
        <v>20</v>
      </c>
      <c r="I731" s="7">
        <v>5</v>
      </c>
      <c r="J731" s="7">
        <v>15</v>
      </c>
      <c r="K731" s="7">
        <f t="shared" si="136"/>
        <v>6</v>
      </c>
      <c r="L731" s="12">
        <f t="shared" si="134"/>
        <v>9</v>
      </c>
      <c r="M731" s="8">
        <v>0.75</v>
      </c>
      <c r="N731" s="8">
        <f t="shared" si="135"/>
        <v>1.8</v>
      </c>
      <c r="O731" s="7">
        <f t="shared" si="129"/>
        <v>9</v>
      </c>
      <c r="P731" s="8">
        <v>0.75</v>
      </c>
      <c r="Q731" s="8">
        <f t="shared" si="130"/>
        <v>0.33333333333333331</v>
      </c>
      <c r="R731" s="8">
        <f t="shared" si="131"/>
        <v>0.25</v>
      </c>
      <c r="S731" s="9">
        <f t="shared" si="132"/>
        <v>2.3906108376852222E-4</v>
      </c>
      <c r="T731" s="2" t="s">
        <v>6151</v>
      </c>
      <c r="U731" s="2" t="s">
        <v>15</v>
      </c>
      <c r="V731" s="2" t="s">
        <v>6101</v>
      </c>
      <c r="W731" s="2" t="s">
        <v>16</v>
      </c>
      <c r="X731" s="2">
        <v>70</v>
      </c>
      <c r="Y731" s="2">
        <v>84</v>
      </c>
      <c r="Z731" s="2">
        <f t="shared" ref="Z731:Z747" si="138">Y731-X731</f>
        <v>14</v>
      </c>
    </row>
    <row r="732" spans="1:26" x14ac:dyDescent="0.25">
      <c r="A732" s="2" t="s">
        <v>2747</v>
      </c>
      <c r="B732" s="2">
        <v>202280731</v>
      </c>
      <c r="C732" s="3">
        <v>44823</v>
      </c>
      <c r="D732" s="2" t="s">
        <v>560</v>
      </c>
      <c r="E732" s="2" t="s">
        <v>14</v>
      </c>
      <c r="F732" s="2" t="s">
        <v>2748</v>
      </c>
      <c r="G732" s="10">
        <f t="shared" si="133"/>
        <v>9.0637752377705825E-5</v>
      </c>
      <c r="H732" s="7">
        <v>20</v>
      </c>
      <c r="I732" s="7">
        <v>4</v>
      </c>
      <c r="J732" s="7">
        <v>16</v>
      </c>
      <c r="K732" s="7">
        <f t="shared" si="136"/>
        <v>6.4</v>
      </c>
      <c r="L732" s="12">
        <f t="shared" si="134"/>
        <v>9.6</v>
      </c>
      <c r="M732" s="8">
        <v>0.8</v>
      </c>
      <c r="N732" s="8">
        <f t="shared" si="135"/>
        <v>2.4</v>
      </c>
      <c r="O732" s="7">
        <f t="shared" si="129"/>
        <v>9.6</v>
      </c>
      <c r="P732" s="8">
        <v>0.8</v>
      </c>
      <c r="Q732" s="8">
        <f t="shared" si="130"/>
        <v>0.25</v>
      </c>
      <c r="R732" s="8">
        <f t="shared" si="131"/>
        <v>0.2</v>
      </c>
      <c r="S732" s="9">
        <f t="shared" si="132"/>
        <v>2.5499848935309037E-4</v>
      </c>
      <c r="T732" s="2" t="s">
        <v>6151</v>
      </c>
      <c r="U732" s="2" t="s">
        <v>15</v>
      </c>
      <c r="V732" s="2" t="s">
        <v>6101</v>
      </c>
      <c r="W732" s="2" t="s">
        <v>16</v>
      </c>
      <c r="X732" s="2">
        <v>70</v>
      </c>
      <c r="Y732" s="2">
        <v>84</v>
      </c>
      <c r="Z732" s="2">
        <f t="shared" si="138"/>
        <v>14</v>
      </c>
    </row>
    <row r="733" spans="1:26" x14ac:dyDescent="0.25">
      <c r="A733" s="2" t="s">
        <v>2749</v>
      </c>
      <c r="B733" s="2">
        <v>202280732</v>
      </c>
      <c r="C733" s="3">
        <v>44823</v>
      </c>
      <c r="D733" s="2" t="s">
        <v>561</v>
      </c>
      <c r="E733" s="2" t="s">
        <v>29</v>
      </c>
      <c r="F733" s="2" t="s">
        <v>2750</v>
      </c>
      <c r="G733" s="10">
        <f t="shared" si="133"/>
        <v>4.7584819998295561E-4</v>
      </c>
      <c r="H733" s="7">
        <v>105</v>
      </c>
      <c r="I733" s="7">
        <v>42.96</v>
      </c>
      <c r="J733" s="7">
        <v>62.04</v>
      </c>
      <c r="K733" s="7">
        <f t="shared" si="136"/>
        <v>24.816000000000003</v>
      </c>
      <c r="L733" s="12">
        <f t="shared" si="134"/>
        <v>37.223999999999997</v>
      </c>
      <c r="M733" s="8">
        <v>0.59085714285714286</v>
      </c>
      <c r="N733" s="8">
        <f t="shared" si="135"/>
        <v>0.86648044692737425</v>
      </c>
      <c r="O733" s="7">
        <f t="shared" si="129"/>
        <v>37.223999999999997</v>
      </c>
      <c r="P733" s="8">
        <v>0.59085714285714286</v>
      </c>
      <c r="Q733" s="8">
        <f t="shared" si="130"/>
        <v>0.69245647969052226</v>
      </c>
      <c r="R733" s="8">
        <f t="shared" si="131"/>
        <v>0.40914285714285714</v>
      </c>
      <c r="S733" s="9">
        <f t="shared" si="132"/>
        <v>9.8875664246660783E-4</v>
      </c>
      <c r="T733" s="2" t="s">
        <v>426</v>
      </c>
      <c r="U733" s="2" t="s">
        <v>31</v>
      </c>
      <c r="V733" s="2" t="s">
        <v>6101</v>
      </c>
      <c r="W733" s="2" t="s">
        <v>16</v>
      </c>
      <c r="X733" s="2">
        <v>70</v>
      </c>
      <c r="Y733" s="2">
        <v>84</v>
      </c>
      <c r="Z733" s="2">
        <f t="shared" si="138"/>
        <v>14</v>
      </c>
    </row>
    <row r="734" spans="1:26" x14ac:dyDescent="0.25">
      <c r="A734" s="2" t="s">
        <v>2751</v>
      </c>
      <c r="B734" s="2">
        <v>202280733</v>
      </c>
      <c r="C734" s="3">
        <v>44823</v>
      </c>
      <c r="D734" s="2" t="s">
        <v>562</v>
      </c>
      <c r="E734" s="2" t="s">
        <v>29</v>
      </c>
      <c r="F734" s="2" t="s">
        <v>2752</v>
      </c>
      <c r="G734" s="10">
        <f t="shared" si="133"/>
        <v>2.4925381903869104E-4</v>
      </c>
      <c r="H734" s="7">
        <v>55</v>
      </c>
      <c r="I734" s="7">
        <v>51</v>
      </c>
      <c r="J734" s="7">
        <v>4</v>
      </c>
      <c r="K734" s="7">
        <f t="shared" si="136"/>
        <v>1.6</v>
      </c>
      <c r="L734" s="12">
        <f t="shared" si="134"/>
        <v>2.4</v>
      </c>
      <c r="M734" s="8">
        <v>7.2727272727272724E-2</v>
      </c>
      <c r="N734" s="8">
        <f t="shared" si="135"/>
        <v>4.7058823529411764E-2</v>
      </c>
      <c r="O734" s="7">
        <f t="shared" si="129"/>
        <v>2.4</v>
      </c>
      <c r="P734" s="8">
        <v>7.2727272727272724E-2</v>
      </c>
      <c r="Q734" s="8">
        <f t="shared" si="130"/>
        <v>12.75</v>
      </c>
      <c r="R734" s="8">
        <f t="shared" si="131"/>
        <v>0.92727272727272725</v>
      </c>
      <c r="S734" s="9">
        <f t="shared" si="132"/>
        <v>6.3749622338272593E-5</v>
      </c>
      <c r="T734" s="2" t="s">
        <v>33</v>
      </c>
      <c r="U734" s="2" t="s">
        <v>31</v>
      </c>
      <c r="V734" s="2" t="s">
        <v>6101</v>
      </c>
      <c r="W734" s="2" t="s">
        <v>16</v>
      </c>
      <c r="X734" s="2">
        <v>70</v>
      </c>
      <c r="Y734" s="2">
        <v>84</v>
      </c>
      <c r="Z734" s="2">
        <f t="shared" si="138"/>
        <v>14</v>
      </c>
    </row>
    <row r="735" spans="1:26" x14ac:dyDescent="0.25">
      <c r="A735" s="2" t="s">
        <v>2753</v>
      </c>
      <c r="B735" s="2">
        <v>202280734</v>
      </c>
      <c r="C735" s="3">
        <v>44823</v>
      </c>
      <c r="D735" s="2" t="s">
        <v>539</v>
      </c>
      <c r="E735" s="2" t="s">
        <v>29</v>
      </c>
      <c r="F735" s="2" t="s">
        <v>2754</v>
      </c>
      <c r="G735" s="10">
        <f t="shared" si="133"/>
        <v>6.3446426664394082E-4</v>
      </c>
      <c r="H735" s="7">
        <v>140</v>
      </c>
      <c r="I735" s="7">
        <v>50</v>
      </c>
      <c r="J735" s="7">
        <v>90</v>
      </c>
      <c r="K735" s="7">
        <f t="shared" si="136"/>
        <v>36</v>
      </c>
      <c r="L735" s="12">
        <f t="shared" si="134"/>
        <v>54</v>
      </c>
      <c r="M735" s="8">
        <v>0.6428571428571429</v>
      </c>
      <c r="N735" s="8">
        <f t="shared" si="135"/>
        <v>1.08</v>
      </c>
      <c r="O735" s="7">
        <f t="shared" si="129"/>
        <v>54</v>
      </c>
      <c r="P735" s="8">
        <v>0.6428571428571429</v>
      </c>
      <c r="Q735" s="8">
        <f t="shared" si="130"/>
        <v>0.55555555555555558</v>
      </c>
      <c r="R735" s="8">
        <f t="shared" si="131"/>
        <v>0.35714285714285715</v>
      </c>
      <c r="S735" s="9">
        <f t="shared" si="132"/>
        <v>1.4343665026111333E-3</v>
      </c>
      <c r="T735" s="2" t="s">
        <v>33</v>
      </c>
      <c r="U735" s="2" t="s">
        <v>31</v>
      </c>
      <c r="V735" s="2" t="s">
        <v>6101</v>
      </c>
      <c r="W735" s="2" t="s">
        <v>16</v>
      </c>
      <c r="X735" s="2">
        <v>70</v>
      </c>
      <c r="Y735" s="2">
        <v>84</v>
      </c>
      <c r="Z735" s="2">
        <f t="shared" si="138"/>
        <v>14</v>
      </c>
    </row>
    <row r="736" spans="1:26" x14ac:dyDescent="0.25">
      <c r="A736" s="2" t="s">
        <v>2755</v>
      </c>
      <c r="B736" s="2">
        <v>202280735</v>
      </c>
      <c r="C736" s="3">
        <v>44823</v>
      </c>
      <c r="D736" s="2" t="s">
        <v>563</v>
      </c>
      <c r="E736" s="2" t="s">
        <v>29</v>
      </c>
      <c r="F736" s="2" t="s">
        <v>2756</v>
      </c>
      <c r="G736" s="10">
        <f t="shared" si="133"/>
        <v>2.0393494284983812E-4</v>
      </c>
      <c r="H736" s="7">
        <v>45</v>
      </c>
      <c r="I736" s="7">
        <v>18.41</v>
      </c>
      <c r="J736" s="7">
        <v>26.59</v>
      </c>
      <c r="K736" s="7">
        <f t="shared" si="136"/>
        <v>10.636000000000001</v>
      </c>
      <c r="L736" s="12">
        <f t="shared" si="134"/>
        <v>15.953999999999999</v>
      </c>
      <c r="M736" s="8">
        <v>0.59088888888888891</v>
      </c>
      <c r="N736" s="8">
        <f t="shared" si="135"/>
        <v>0.86659424225964143</v>
      </c>
      <c r="O736" s="7">
        <f t="shared" si="129"/>
        <v>15.953999999999999</v>
      </c>
      <c r="P736" s="8">
        <v>0.59088888888888891</v>
      </c>
      <c r="Q736" s="8">
        <f t="shared" si="130"/>
        <v>0.6923655509590072</v>
      </c>
      <c r="R736" s="8">
        <f t="shared" si="131"/>
        <v>0.40911111111111109</v>
      </c>
      <c r="S736" s="9">
        <f t="shared" si="132"/>
        <v>4.2377561449366704E-4</v>
      </c>
      <c r="T736" s="2" t="s">
        <v>426</v>
      </c>
      <c r="U736" s="2" t="s">
        <v>31</v>
      </c>
      <c r="V736" s="2" t="s">
        <v>6101</v>
      </c>
      <c r="W736" s="2" t="s">
        <v>16</v>
      </c>
      <c r="X736" s="2">
        <v>70</v>
      </c>
      <c r="Y736" s="2">
        <v>84</v>
      </c>
      <c r="Z736" s="2">
        <f t="shared" si="138"/>
        <v>14</v>
      </c>
    </row>
    <row r="737" spans="1:26" x14ac:dyDescent="0.25">
      <c r="A737" s="2" t="s">
        <v>2757</v>
      </c>
      <c r="B737" s="2">
        <v>202280736</v>
      </c>
      <c r="C737" s="3">
        <v>44823</v>
      </c>
      <c r="D737" s="2" t="s">
        <v>564</v>
      </c>
      <c r="E737" s="2" t="s">
        <v>29</v>
      </c>
      <c r="F737" s="2" t="s">
        <v>2758</v>
      </c>
      <c r="G737" s="10">
        <f t="shared" si="133"/>
        <v>9.516963999659112E-5</v>
      </c>
      <c r="H737" s="7">
        <v>21</v>
      </c>
      <c r="I737" s="7">
        <v>17.62</v>
      </c>
      <c r="J737" s="7">
        <v>3.379999999999999</v>
      </c>
      <c r="K737" s="7">
        <f t="shared" si="136"/>
        <v>1.3519999999999996</v>
      </c>
      <c r="L737" s="12">
        <f t="shared" si="134"/>
        <v>2.0279999999999996</v>
      </c>
      <c r="M737" s="8">
        <v>0.1609523809523809</v>
      </c>
      <c r="N737" s="8">
        <f t="shared" si="135"/>
        <v>0.11509648127128261</v>
      </c>
      <c r="O737" s="7">
        <f t="shared" si="129"/>
        <v>2.0279999999999996</v>
      </c>
      <c r="P737" s="8">
        <v>0.1609523809523809</v>
      </c>
      <c r="Q737" s="8">
        <f t="shared" si="130"/>
        <v>5.2130177514792919</v>
      </c>
      <c r="R737" s="8">
        <f t="shared" si="131"/>
        <v>0.83904761904761904</v>
      </c>
      <c r="S737" s="9">
        <f t="shared" si="132"/>
        <v>5.3868430875840324E-5</v>
      </c>
      <c r="T737" s="2" t="s">
        <v>33</v>
      </c>
      <c r="U737" s="2" t="s">
        <v>31</v>
      </c>
      <c r="V737" s="2" t="s">
        <v>6101</v>
      </c>
      <c r="W737" s="2" t="s">
        <v>16</v>
      </c>
      <c r="X737" s="2">
        <v>70</v>
      </c>
      <c r="Y737" s="2">
        <v>84</v>
      </c>
      <c r="Z737" s="2">
        <f t="shared" si="138"/>
        <v>14</v>
      </c>
    </row>
    <row r="738" spans="1:26" x14ac:dyDescent="0.25">
      <c r="A738" s="2" t="s">
        <v>2759</v>
      </c>
      <c r="B738" s="2">
        <v>202280737</v>
      </c>
      <c r="C738" s="3">
        <v>44823</v>
      </c>
      <c r="D738" s="2" t="s">
        <v>565</v>
      </c>
      <c r="E738" s="2" t="s">
        <v>29</v>
      </c>
      <c r="F738" s="2" t="s">
        <v>2760</v>
      </c>
      <c r="G738" s="10">
        <f t="shared" si="133"/>
        <v>7.7042089521049955E-5</v>
      </c>
      <c r="H738" s="7">
        <v>17</v>
      </c>
      <c r="I738" s="7">
        <v>6.4</v>
      </c>
      <c r="J738" s="7">
        <v>10.6</v>
      </c>
      <c r="K738" s="7">
        <f t="shared" si="136"/>
        <v>4.24</v>
      </c>
      <c r="L738" s="12">
        <f t="shared" si="134"/>
        <v>6.3599999999999994</v>
      </c>
      <c r="M738" s="8">
        <v>0.62352941176470589</v>
      </c>
      <c r="N738" s="8">
        <f t="shared" si="135"/>
        <v>0.99374999999999991</v>
      </c>
      <c r="O738" s="7">
        <f t="shared" si="129"/>
        <v>6.3599999999999994</v>
      </c>
      <c r="P738" s="8">
        <v>0.62352941176470589</v>
      </c>
      <c r="Q738" s="8">
        <f t="shared" si="130"/>
        <v>0.60377358490566047</v>
      </c>
      <c r="R738" s="8">
        <f t="shared" si="131"/>
        <v>0.37647058823529411</v>
      </c>
      <c r="S738" s="9">
        <f t="shared" si="132"/>
        <v>1.6893649919642235E-4</v>
      </c>
      <c r="T738" s="2" t="s">
        <v>99</v>
      </c>
      <c r="U738" s="2" t="s">
        <v>31</v>
      </c>
      <c r="V738" s="2" t="s">
        <v>6101</v>
      </c>
      <c r="W738" s="2" t="s">
        <v>16</v>
      </c>
      <c r="X738" s="2">
        <v>70</v>
      </c>
      <c r="Y738" s="2">
        <v>84</v>
      </c>
      <c r="Z738" s="2">
        <f t="shared" si="138"/>
        <v>14</v>
      </c>
    </row>
    <row r="739" spans="1:26" x14ac:dyDescent="0.25">
      <c r="A739" s="2" t="s">
        <v>2761</v>
      </c>
      <c r="B739" s="2">
        <v>202280738</v>
      </c>
      <c r="C739" s="3">
        <v>44823</v>
      </c>
      <c r="D739" s="2" t="s">
        <v>510</v>
      </c>
      <c r="E739" s="2" t="s">
        <v>24</v>
      </c>
      <c r="F739" s="2" t="s">
        <v>2762</v>
      </c>
      <c r="G739" s="10">
        <f t="shared" si="133"/>
        <v>1.8127550475541165E-4</v>
      </c>
      <c r="H739" s="7">
        <v>40</v>
      </c>
      <c r="I739" s="7">
        <v>10</v>
      </c>
      <c r="J739" s="7">
        <v>30</v>
      </c>
      <c r="K739" s="7">
        <f t="shared" si="136"/>
        <v>12</v>
      </c>
      <c r="L739" s="12">
        <f t="shared" si="134"/>
        <v>18</v>
      </c>
      <c r="M739" s="8">
        <v>0.75</v>
      </c>
      <c r="N739" s="8">
        <f t="shared" si="135"/>
        <v>1.8</v>
      </c>
      <c r="O739" s="7">
        <f t="shared" si="129"/>
        <v>18</v>
      </c>
      <c r="P739" s="8">
        <v>0.75</v>
      </c>
      <c r="Q739" s="8">
        <f t="shared" si="130"/>
        <v>0.33333333333333331</v>
      </c>
      <c r="R739" s="8">
        <f t="shared" si="131"/>
        <v>0.25</v>
      </c>
      <c r="S739" s="9">
        <f t="shared" si="132"/>
        <v>4.7812216753704445E-4</v>
      </c>
      <c r="T739" s="2" t="s">
        <v>25</v>
      </c>
      <c r="U739" s="2" t="s">
        <v>26</v>
      </c>
      <c r="V739" s="2" t="s">
        <v>6101</v>
      </c>
      <c r="W739" s="2" t="s">
        <v>16</v>
      </c>
      <c r="X739" s="2">
        <v>70</v>
      </c>
      <c r="Y739" s="2">
        <v>84</v>
      </c>
      <c r="Z739" s="2">
        <f t="shared" si="138"/>
        <v>14</v>
      </c>
    </row>
    <row r="740" spans="1:26" x14ac:dyDescent="0.25">
      <c r="A740" s="2" t="s">
        <v>2763</v>
      </c>
      <c r="B740" s="2">
        <v>202280739</v>
      </c>
      <c r="C740" s="3">
        <v>44823</v>
      </c>
      <c r="D740" s="2" t="s">
        <v>566</v>
      </c>
      <c r="E740" s="2" t="s">
        <v>24</v>
      </c>
      <c r="F740" s="2" t="s">
        <v>2764</v>
      </c>
      <c r="G740" s="10">
        <f t="shared" si="133"/>
        <v>3.625510095108233E-4</v>
      </c>
      <c r="H740" s="7">
        <v>80</v>
      </c>
      <c r="I740" s="7">
        <v>30</v>
      </c>
      <c r="J740" s="7">
        <v>50</v>
      </c>
      <c r="K740" s="7">
        <f t="shared" si="136"/>
        <v>20</v>
      </c>
      <c r="L740" s="12">
        <f t="shared" si="134"/>
        <v>30</v>
      </c>
      <c r="M740" s="8">
        <v>0.625</v>
      </c>
      <c r="N740" s="8">
        <f t="shared" si="135"/>
        <v>1</v>
      </c>
      <c r="O740" s="7">
        <f t="shared" si="129"/>
        <v>30</v>
      </c>
      <c r="P740" s="8">
        <v>0.625</v>
      </c>
      <c r="Q740" s="8">
        <f t="shared" si="130"/>
        <v>0.6</v>
      </c>
      <c r="R740" s="8">
        <f t="shared" si="131"/>
        <v>0.375</v>
      </c>
      <c r="S740" s="9">
        <f t="shared" si="132"/>
        <v>7.9687027922840741E-4</v>
      </c>
      <c r="T740" s="2" t="s">
        <v>53</v>
      </c>
      <c r="U740" s="2" t="s">
        <v>26</v>
      </c>
      <c r="V740" s="2" t="s">
        <v>6101</v>
      </c>
      <c r="W740" s="2" t="s">
        <v>329</v>
      </c>
      <c r="X740" s="2">
        <v>70</v>
      </c>
      <c r="Y740" s="2">
        <v>84</v>
      </c>
      <c r="Z740" s="2">
        <f t="shared" si="138"/>
        <v>14</v>
      </c>
    </row>
    <row r="741" spans="1:26" x14ac:dyDescent="0.25">
      <c r="A741" s="2" t="s">
        <v>2765</v>
      </c>
      <c r="B741" s="2">
        <v>202280740</v>
      </c>
      <c r="C741" s="3">
        <v>44823</v>
      </c>
      <c r="D741" s="2" t="s">
        <v>567</v>
      </c>
      <c r="E741" s="2" t="s">
        <v>14</v>
      </c>
      <c r="F741" s="2" t="s">
        <v>2766</v>
      </c>
      <c r="G741" s="10">
        <f t="shared" si="133"/>
        <v>6.7978314283279379E-5</v>
      </c>
      <c r="H741" s="7">
        <v>15</v>
      </c>
      <c r="I741" s="7">
        <v>4</v>
      </c>
      <c r="J741" s="7">
        <v>11</v>
      </c>
      <c r="K741" s="7">
        <f t="shared" si="136"/>
        <v>4.4000000000000004</v>
      </c>
      <c r="L741" s="12">
        <f t="shared" si="134"/>
        <v>6.6</v>
      </c>
      <c r="M741" s="8">
        <v>0.73333333333333328</v>
      </c>
      <c r="N741" s="8">
        <f t="shared" si="135"/>
        <v>1.65</v>
      </c>
      <c r="O741" s="7">
        <f t="shared" si="129"/>
        <v>6.6</v>
      </c>
      <c r="P741" s="8">
        <v>0.73333333333333328</v>
      </c>
      <c r="Q741" s="8">
        <f t="shared" si="130"/>
        <v>0.36363636363636365</v>
      </c>
      <c r="R741" s="8">
        <f t="shared" si="131"/>
        <v>0.26666666666666666</v>
      </c>
      <c r="S741" s="9">
        <f t="shared" si="132"/>
        <v>1.7531146143024963E-4</v>
      </c>
      <c r="T741" s="2" t="s">
        <v>25</v>
      </c>
      <c r="U741" s="2" t="s">
        <v>15</v>
      </c>
      <c r="V741" s="2" t="s">
        <v>6101</v>
      </c>
      <c r="W741" s="2" t="s">
        <v>16</v>
      </c>
      <c r="X741" s="2">
        <v>70</v>
      </c>
      <c r="Y741" s="2">
        <v>84</v>
      </c>
      <c r="Z741" s="2">
        <f t="shared" si="138"/>
        <v>14</v>
      </c>
    </row>
    <row r="742" spans="1:26" x14ac:dyDescent="0.25">
      <c r="A742" s="2" t="s">
        <v>2767</v>
      </c>
      <c r="B742" s="2">
        <v>202280741</v>
      </c>
      <c r="C742" s="3">
        <v>44823</v>
      </c>
      <c r="D742" s="2" t="s">
        <v>568</v>
      </c>
      <c r="E742" s="2" t="s">
        <v>29</v>
      </c>
      <c r="F742" s="2" t="s">
        <v>2768</v>
      </c>
      <c r="G742" s="10">
        <f t="shared" si="133"/>
        <v>1.0876530285324699E-4</v>
      </c>
      <c r="H742" s="7">
        <v>24</v>
      </c>
      <c r="I742" s="7">
        <v>18.8</v>
      </c>
      <c r="J742" s="7">
        <v>5.1999999999999993</v>
      </c>
      <c r="K742" s="7">
        <f t="shared" si="136"/>
        <v>2.0799999999999996</v>
      </c>
      <c r="L742" s="12">
        <f t="shared" si="134"/>
        <v>3.1199999999999997</v>
      </c>
      <c r="M742" s="8">
        <v>0.21666666666666665</v>
      </c>
      <c r="N742" s="8">
        <f t="shared" si="135"/>
        <v>0.1659574468085106</v>
      </c>
      <c r="O742" s="7">
        <f t="shared" si="129"/>
        <v>3.1199999999999997</v>
      </c>
      <c r="P742" s="8">
        <v>0.21666666666666665</v>
      </c>
      <c r="Q742" s="8">
        <f t="shared" si="130"/>
        <v>3.6153846153846159</v>
      </c>
      <c r="R742" s="8">
        <f t="shared" si="131"/>
        <v>0.78333333333333333</v>
      </c>
      <c r="S742" s="9">
        <f t="shared" si="132"/>
        <v>8.2874509039754352E-5</v>
      </c>
      <c r="T742" s="2" t="s">
        <v>99</v>
      </c>
      <c r="U742" s="2" t="s">
        <v>31</v>
      </c>
      <c r="V742" s="2" t="s">
        <v>6101</v>
      </c>
      <c r="W742" s="2" t="s">
        <v>16</v>
      </c>
      <c r="X742" s="2">
        <v>70</v>
      </c>
      <c r="Y742" s="2">
        <v>84</v>
      </c>
      <c r="Z742" s="2">
        <f t="shared" si="138"/>
        <v>14</v>
      </c>
    </row>
    <row r="743" spans="1:26" x14ac:dyDescent="0.25">
      <c r="A743" s="2" t="s">
        <v>2769</v>
      </c>
      <c r="B743" s="2">
        <v>202280742</v>
      </c>
      <c r="C743" s="3">
        <v>44823</v>
      </c>
      <c r="D743" s="2" t="s">
        <v>569</v>
      </c>
      <c r="E743" s="2" t="s">
        <v>43</v>
      </c>
      <c r="F743" s="2" t="s">
        <v>2770</v>
      </c>
      <c r="G743" s="10">
        <f t="shared" si="133"/>
        <v>4.8038008760184093E-3</v>
      </c>
      <c r="H743" s="7">
        <v>1060</v>
      </c>
      <c r="I743" s="7">
        <v>960</v>
      </c>
      <c r="J743" s="7">
        <v>100</v>
      </c>
      <c r="K743" s="7">
        <f t="shared" si="136"/>
        <v>40</v>
      </c>
      <c r="L743" s="12">
        <f t="shared" si="134"/>
        <v>60</v>
      </c>
      <c r="M743" s="8">
        <v>9.4339622641509441E-2</v>
      </c>
      <c r="N743" s="8">
        <f t="shared" si="135"/>
        <v>6.25E-2</v>
      </c>
      <c r="O743" s="7">
        <f t="shared" si="129"/>
        <v>60</v>
      </c>
      <c r="P743" s="8">
        <v>9.4339622641509441E-2</v>
      </c>
      <c r="Q743" s="8">
        <f t="shared" si="130"/>
        <v>9.6</v>
      </c>
      <c r="R743" s="8">
        <f t="shared" si="131"/>
        <v>0.90566037735849059</v>
      </c>
      <c r="S743" s="9">
        <f t="shared" si="132"/>
        <v>1.5937405584568148E-3</v>
      </c>
      <c r="T743" s="2" t="s">
        <v>19</v>
      </c>
      <c r="U743" s="2" t="s">
        <v>44</v>
      </c>
      <c r="V743" s="2" t="s">
        <v>6101</v>
      </c>
      <c r="W743" s="2" t="s">
        <v>16</v>
      </c>
      <c r="X743" s="2">
        <v>70</v>
      </c>
      <c r="Y743" s="2">
        <v>84</v>
      </c>
      <c r="Z743" s="2">
        <f t="shared" si="138"/>
        <v>14</v>
      </c>
    </row>
    <row r="744" spans="1:26" x14ac:dyDescent="0.25">
      <c r="A744" s="2" t="s">
        <v>2771</v>
      </c>
      <c r="B744" s="2">
        <v>202280743</v>
      </c>
      <c r="C744" s="3">
        <v>44823</v>
      </c>
      <c r="D744" s="2" t="s">
        <v>570</v>
      </c>
      <c r="E744" s="2" t="s">
        <v>29</v>
      </c>
      <c r="F744" s="2" t="s">
        <v>2772</v>
      </c>
      <c r="G744" s="10">
        <f t="shared" si="133"/>
        <v>9.0637752377705825E-5</v>
      </c>
      <c r="H744" s="7">
        <v>20</v>
      </c>
      <c r="I744" s="7">
        <v>10.120000000000001</v>
      </c>
      <c r="J744" s="7">
        <v>9.879999999999999</v>
      </c>
      <c r="K744" s="7">
        <f t="shared" si="136"/>
        <v>3.952</v>
      </c>
      <c r="L744" s="12">
        <f t="shared" si="134"/>
        <v>5.927999999999999</v>
      </c>
      <c r="M744" s="8">
        <v>0.49399999999999994</v>
      </c>
      <c r="N744" s="8">
        <f t="shared" si="135"/>
        <v>0.58577075098814213</v>
      </c>
      <c r="O744" s="7">
        <f t="shared" si="129"/>
        <v>5.927999999999999</v>
      </c>
      <c r="P744" s="8">
        <v>0.49399999999999994</v>
      </c>
      <c r="Q744" s="8">
        <f t="shared" si="130"/>
        <v>1.0242914979757087</v>
      </c>
      <c r="R744" s="8">
        <f t="shared" si="131"/>
        <v>0.50600000000000001</v>
      </c>
      <c r="S744" s="9">
        <f t="shared" si="132"/>
        <v>1.5746156717553328E-4</v>
      </c>
      <c r="T744" s="2" t="s">
        <v>33</v>
      </c>
      <c r="U744" s="2" t="s">
        <v>31</v>
      </c>
      <c r="V744" s="2" t="s">
        <v>6101</v>
      </c>
      <c r="W744" s="2" t="s">
        <v>16</v>
      </c>
      <c r="X744" s="2">
        <v>70</v>
      </c>
      <c r="Y744" s="2">
        <v>84</v>
      </c>
      <c r="Z744" s="2">
        <f t="shared" si="138"/>
        <v>14</v>
      </c>
    </row>
    <row r="745" spans="1:26" x14ac:dyDescent="0.25">
      <c r="A745" s="2" t="s">
        <v>2773</v>
      </c>
      <c r="B745" s="2">
        <v>202280744</v>
      </c>
      <c r="C745" s="3">
        <v>44823</v>
      </c>
      <c r="D745" s="2" t="s">
        <v>519</v>
      </c>
      <c r="E745" s="2" t="s">
        <v>29</v>
      </c>
      <c r="F745" s="2" t="s">
        <v>2774</v>
      </c>
      <c r="G745" s="10">
        <f t="shared" si="133"/>
        <v>2.5378570665757634E-4</v>
      </c>
      <c r="H745" s="7">
        <v>56</v>
      </c>
      <c r="I745" s="7">
        <v>51</v>
      </c>
      <c r="J745" s="7">
        <v>5</v>
      </c>
      <c r="K745" s="7">
        <f t="shared" si="136"/>
        <v>2</v>
      </c>
      <c r="L745" s="12">
        <f t="shared" si="134"/>
        <v>3</v>
      </c>
      <c r="M745" s="8">
        <v>8.9285714285714288E-2</v>
      </c>
      <c r="N745" s="8">
        <f t="shared" si="135"/>
        <v>5.8823529411764705E-2</v>
      </c>
      <c r="O745" s="7">
        <f t="shared" si="129"/>
        <v>3</v>
      </c>
      <c r="P745" s="8">
        <v>8.9285714285714288E-2</v>
      </c>
      <c r="Q745" s="8">
        <f t="shared" si="130"/>
        <v>10.199999999999999</v>
      </c>
      <c r="R745" s="8">
        <f t="shared" si="131"/>
        <v>0.9107142857142857</v>
      </c>
      <c r="S745" s="9">
        <f t="shared" si="132"/>
        <v>7.9687027922840741E-5</v>
      </c>
      <c r="T745" s="2" t="s">
        <v>30</v>
      </c>
      <c r="U745" s="2" t="s">
        <v>31</v>
      </c>
      <c r="V745" s="2" t="s">
        <v>6101</v>
      </c>
      <c r="W745" s="2" t="s">
        <v>16</v>
      </c>
      <c r="X745" s="2">
        <v>70</v>
      </c>
      <c r="Y745" s="2">
        <v>84</v>
      </c>
      <c r="Z745" s="2">
        <f t="shared" si="138"/>
        <v>14</v>
      </c>
    </row>
    <row r="746" spans="1:26" x14ac:dyDescent="0.25">
      <c r="A746" s="2" t="s">
        <v>2775</v>
      </c>
      <c r="B746" s="2">
        <v>202280745</v>
      </c>
      <c r="C746" s="3">
        <v>44823</v>
      </c>
      <c r="D746" s="2" t="s">
        <v>571</v>
      </c>
      <c r="E746" s="2" t="s">
        <v>21</v>
      </c>
      <c r="F746" s="2" t="s">
        <v>2776</v>
      </c>
      <c r="G746" s="10">
        <f t="shared" si="133"/>
        <v>3.1723213332197041E-4</v>
      </c>
      <c r="H746" s="7">
        <v>70</v>
      </c>
      <c r="I746" s="7">
        <v>20</v>
      </c>
      <c r="J746" s="7">
        <v>50</v>
      </c>
      <c r="K746" s="7">
        <f t="shared" si="136"/>
        <v>20</v>
      </c>
      <c r="L746" s="12">
        <f t="shared" si="134"/>
        <v>30</v>
      </c>
      <c r="M746" s="8">
        <v>0.7142857142857143</v>
      </c>
      <c r="N746" s="8">
        <f t="shared" si="135"/>
        <v>1.5</v>
      </c>
      <c r="O746" s="7">
        <f t="shared" si="129"/>
        <v>30</v>
      </c>
      <c r="P746" s="8">
        <v>0.7142857142857143</v>
      </c>
      <c r="Q746" s="8">
        <f t="shared" si="130"/>
        <v>0.4</v>
      </c>
      <c r="R746" s="8">
        <f t="shared" si="131"/>
        <v>0.2857142857142857</v>
      </c>
      <c r="S746" s="9">
        <f t="shared" si="132"/>
        <v>7.9687027922840741E-4</v>
      </c>
      <c r="T746" s="2" t="s">
        <v>6150</v>
      </c>
      <c r="U746" s="2" t="s">
        <v>22</v>
      </c>
      <c r="V746" s="2" t="s">
        <v>6101</v>
      </c>
      <c r="W746" s="2" t="s">
        <v>329</v>
      </c>
      <c r="X746" s="2">
        <v>70</v>
      </c>
      <c r="Y746" s="2">
        <v>84</v>
      </c>
      <c r="Z746" s="2">
        <f t="shared" si="138"/>
        <v>14</v>
      </c>
    </row>
    <row r="747" spans="1:26" x14ac:dyDescent="0.25">
      <c r="A747" s="2" t="s">
        <v>2777</v>
      </c>
      <c r="B747" s="2">
        <v>202280746</v>
      </c>
      <c r="C747" s="3">
        <v>44824</v>
      </c>
      <c r="D747" s="2" t="s">
        <v>572</v>
      </c>
      <c r="E747" s="2" t="s">
        <v>24</v>
      </c>
      <c r="F747" s="2" t="s">
        <v>2778</v>
      </c>
      <c r="G747" s="10">
        <f t="shared" si="133"/>
        <v>1.8127550475541165E-4</v>
      </c>
      <c r="H747" s="7">
        <v>40</v>
      </c>
      <c r="I747" s="7">
        <v>0</v>
      </c>
      <c r="J747" s="7">
        <v>40</v>
      </c>
      <c r="K747" s="7">
        <f t="shared" si="136"/>
        <v>16</v>
      </c>
      <c r="L747" s="12">
        <f t="shared" si="134"/>
        <v>24</v>
      </c>
      <c r="M747" s="8">
        <v>1</v>
      </c>
      <c r="N747" s="8" t="e">
        <f t="shared" si="135"/>
        <v>#DIV/0!</v>
      </c>
      <c r="O747" s="7">
        <f t="shared" si="129"/>
        <v>24</v>
      </c>
      <c r="P747" s="8">
        <v>1</v>
      </c>
      <c r="Q747" s="8">
        <f t="shared" si="130"/>
        <v>0</v>
      </c>
      <c r="R747" s="8">
        <f t="shared" si="131"/>
        <v>0</v>
      </c>
      <c r="S747" s="9">
        <f t="shared" si="132"/>
        <v>6.3749622338272593E-4</v>
      </c>
      <c r="T747" s="2" t="s">
        <v>573</v>
      </c>
      <c r="U747" s="2" t="s">
        <v>26</v>
      </c>
      <c r="V747" s="2" t="s">
        <v>6101</v>
      </c>
      <c r="W747" s="2" t="s">
        <v>329</v>
      </c>
      <c r="X747" s="2">
        <v>66</v>
      </c>
      <c r="Y747" s="2">
        <v>79</v>
      </c>
      <c r="Z747" s="2">
        <f t="shared" si="138"/>
        <v>13</v>
      </c>
    </row>
    <row r="748" spans="1:26" x14ac:dyDescent="0.25">
      <c r="A748" s="2" t="s">
        <v>2779</v>
      </c>
      <c r="B748" s="2">
        <v>202280747</v>
      </c>
      <c r="C748" s="3">
        <v>44824</v>
      </c>
      <c r="D748" s="2" t="s">
        <v>572</v>
      </c>
      <c r="E748" s="2" t="s">
        <v>24</v>
      </c>
      <c r="F748" s="2" t="s">
        <v>2780</v>
      </c>
      <c r="G748" s="10">
        <f t="shared" si="133"/>
        <v>1.8127550475541165E-4</v>
      </c>
      <c r="H748" s="7">
        <v>40</v>
      </c>
      <c r="I748" s="7">
        <v>0</v>
      </c>
      <c r="J748" s="7">
        <v>40</v>
      </c>
      <c r="K748" s="7">
        <f t="shared" si="136"/>
        <v>16</v>
      </c>
      <c r="L748" s="12">
        <f t="shared" si="134"/>
        <v>24</v>
      </c>
      <c r="M748" s="8">
        <v>1</v>
      </c>
      <c r="N748" s="8" t="e">
        <f t="shared" si="135"/>
        <v>#DIV/0!</v>
      </c>
      <c r="O748" s="7">
        <f t="shared" si="129"/>
        <v>24</v>
      </c>
      <c r="P748" s="8">
        <v>1</v>
      </c>
      <c r="Q748" s="8">
        <f t="shared" si="130"/>
        <v>0</v>
      </c>
      <c r="R748" s="8">
        <f t="shared" si="131"/>
        <v>0</v>
      </c>
      <c r="S748" s="9">
        <f t="shared" si="132"/>
        <v>6.3749622338272593E-4</v>
      </c>
      <c r="T748" s="2" t="s">
        <v>573</v>
      </c>
      <c r="U748" s="2" t="s">
        <v>26</v>
      </c>
      <c r="V748" s="2" t="s">
        <v>6101</v>
      </c>
      <c r="W748" s="2" t="s">
        <v>329</v>
      </c>
      <c r="X748" s="2">
        <v>66</v>
      </c>
      <c r="Y748" s="2">
        <v>79</v>
      </c>
      <c r="Z748" s="2">
        <f t="shared" ref="Z748:Z770" si="139">Y748-X748</f>
        <v>13</v>
      </c>
    </row>
    <row r="749" spans="1:26" x14ac:dyDescent="0.25">
      <c r="A749" s="2" t="s">
        <v>2781</v>
      </c>
      <c r="B749" s="2">
        <v>202280748</v>
      </c>
      <c r="C749" s="3">
        <v>44824</v>
      </c>
      <c r="D749" s="2" t="s">
        <v>574</v>
      </c>
      <c r="E749" s="2" t="s">
        <v>14</v>
      </c>
      <c r="F749" s="2" t="s">
        <v>2782</v>
      </c>
      <c r="G749" s="10">
        <f t="shared" si="133"/>
        <v>6.7978314283279379E-5</v>
      </c>
      <c r="H749" s="7">
        <v>15</v>
      </c>
      <c r="I749" s="7">
        <v>4</v>
      </c>
      <c r="J749" s="7">
        <v>11</v>
      </c>
      <c r="K749" s="7">
        <f t="shared" si="136"/>
        <v>4.4000000000000004</v>
      </c>
      <c r="L749" s="12">
        <f t="shared" si="134"/>
        <v>6.6</v>
      </c>
      <c r="M749" s="8">
        <v>0.73333333333333328</v>
      </c>
      <c r="N749" s="8">
        <f t="shared" si="135"/>
        <v>1.65</v>
      </c>
      <c r="O749" s="7">
        <f t="shared" si="129"/>
        <v>6.6</v>
      </c>
      <c r="P749" s="8">
        <v>0.73333333333333328</v>
      </c>
      <c r="Q749" s="8">
        <f t="shared" si="130"/>
        <v>0.36363636363636365</v>
      </c>
      <c r="R749" s="8">
        <f t="shared" si="131"/>
        <v>0.26666666666666666</v>
      </c>
      <c r="S749" s="9">
        <f t="shared" si="132"/>
        <v>1.7531146143024963E-4</v>
      </c>
      <c r="T749" s="2" t="s">
        <v>25</v>
      </c>
      <c r="U749" s="2" t="s">
        <v>15</v>
      </c>
      <c r="V749" s="2" t="s">
        <v>6101</v>
      </c>
      <c r="W749" s="2" t="s">
        <v>16</v>
      </c>
      <c r="X749" s="2">
        <v>66</v>
      </c>
      <c r="Y749" s="2">
        <v>79</v>
      </c>
      <c r="Z749" s="2">
        <f t="shared" si="139"/>
        <v>13</v>
      </c>
    </row>
    <row r="750" spans="1:26" x14ac:dyDescent="0.25">
      <c r="A750" s="2" t="s">
        <v>2783</v>
      </c>
      <c r="B750" s="2">
        <v>202280749</v>
      </c>
      <c r="C750" s="3">
        <v>44824</v>
      </c>
      <c r="D750" s="2" t="s">
        <v>575</v>
      </c>
      <c r="E750" s="2" t="s">
        <v>47</v>
      </c>
      <c r="F750" s="2" t="s">
        <v>2784</v>
      </c>
      <c r="G750" s="10">
        <f t="shared" si="133"/>
        <v>2.7191325713311751E-3</v>
      </c>
      <c r="H750" s="7">
        <v>600</v>
      </c>
      <c r="I750" s="7">
        <v>500</v>
      </c>
      <c r="J750" s="7">
        <v>100</v>
      </c>
      <c r="K750" s="7">
        <f t="shared" si="136"/>
        <v>40</v>
      </c>
      <c r="L750" s="12">
        <f t="shared" si="134"/>
        <v>60</v>
      </c>
      <c r="M750" s="8">
        <v>0.16666666666666666</v>
      </c>
      <c r="N750" s="8">
        <f t="shared" si="135"/>
        <v>0.12</v>
      </c>
      <c r="O750" s="7">
        <f t="shared" si="129"/>
        <v>60</v>
      </c>
      <c r="P750" s="8">
        <v>0.16666666666666666</v>
      </c>
      <c r="Q750" s="8">
        <f t="shared" si="130"/>
        <v>5</v>
      </c>
      <c r="R750" s="8">
        <f t="shared" si="131"/>
        <v>0.83333333333333337</v>
      </c>
      <c r="S750" s="9">
        <f t="shared" si="132"/>
        <v>1.5937405584568148E-3</v>
      </c>
      <c r="T750" s="2" t="s">
        <v>19</v>
      </c>
      <c r="U750" s="2" t="s">
        <v>6087</v>
      </c>
      <c r="V750" s="2" t="s">
        <v>6101</v>
      </c>
      <c r="W750" s="2" t="s">
        <v>16</v>
      </c>
      <c r="X750" s="2">
        <v>66</v>
      </c>
      <c r="Y750" s="2">
        <v>79</v>
      </c>
      <c r="Z750" s="2">
        <f t="shared" si="139"/>
        <v>13</v>
      </c>
    </row>
    <row r="751" spans="1:26" x14ac:dyDescent="0.25">
      <c r="A751" s="2" t="s">
        <v>2785</v>
      </c>
      <c r="B751" s="2">
        <v>202280750</v>
      </c>
      <c r="C751" s="3">
        <v>44824</v>
      </c>
      <c r="D751" s="2" t="s">
        <v>576</v>
      </c>
      <c r="E751" s="2" t="s">
        <v>14</v>
      </c>
      <c r="F751" s="2" t="s">
        <v>2786</v>
      </c>
      <c r="G751" s="10">
        <f t="shared" si="133"/>
        <v>2.2659438094426456E-5</v>
      </c>
      <c r="H751" s="7">
        <v>5</v>
      </c>
      <c r="I751" s="7">
        <v>2</v>
      </c>
      <c r="J751" s="7">
        <v>3</v>
      </c>
      <c r="K751" s="7">
        <f t="shared" si="136"/>
        <v>1.2000000000000002</v>
      </c>
      <c r="L751" s="12">
        <f t="shared" si="134"/>
        <v>1.7999999999999998</v>
      </c>
      <c r="M751" s="8">
        <v>0.6</v>
      </c>
      <c r="N751" s="8">
        <f t="shared" si="135"/>
        <v>0.89999999999999991</v>
      </c>
      <c r="O751" s="7">
        <f t="shared" si="129"/>
        <v>1.7999999999999998</v>
      </c>
      <c r="P751" s="8">
        <v>0.6</v>
      </c>
      <c r="Q751" s="8">
        <f t="shared" si="130"/>
        <v>0.66666666666666663</v>
      </c>
      <c r="R751" s="8">
        <f t="shared" si="131"/>
        <v>0.4</v>
      </c>
      <c r="S751" s="9">
        <f t="shared" si="132"/>
        <v>4.7812216753704445E-5</v>
      </c>
      <c r="T751" s="2" t="s">
        <v>6151</v>
      </c>
      <c r="U751" s="2" t="s">
        <v>15</v>
      </c>
      <c r="V751" s="2" t="s">
        <v>6101</v>
      </c>
      <c r="W751" s="2" t="s">
        <v>16</v>
      </c>
      <c r="X751" s="2">
        <v>66</v>
      </c>
      <c r="Y751" s="2">
        <v>79</v>
      </c>
      <c r="Z751" s="2">
        <f t="shared" si="139"/>
        <v>13</v>
      </c>
    </row>
    <row r="752" spans="1:26" x14ac:dyDescent="0.25">
      <c r="A752" s="2" t="s">
        <v>2787</v>
      </c>
      <c r="B752" s="2">
        <v>202280751</v>
      </c>
      <c r="C752" s="3">
        <v>44824</v>
      </c>
      <c r="D752" s="2" t="s">
        <v>577</v>
      </c>
      <c r="E752" s="2" t="s">
        <v>14</v>
      </c>
      <c r="F752" s="2" t="s">
        <v>2788</v>
      </c>
      <c r="G752" s="10">
        <f t="shared" si="133"/>
        <v>3.625510095108233E-4</v>
      </c>
      <c r="H752" s="7">
        <v>80</v>
      </c>
      <c r="I752" s="7">
        <v>20</v>
      </c>
      <c r="J752" s="7">
        <v>60</v>
      </c>
      <c r="K752" s="7">
        <f t="shared" si="136"/>
        <v>24</v>
      </c>
      <c r="L752" s="12">
        <f t="shared" si="134"/>
        <v>36</v>
      </c>
      <c r="M752" s="8">
        <v>0.75</v>
      </c>
      <c r="N752" s="8">
        <f t="shared" si="135"/>
        <v>1.8</v>
      </c>
      <c r="O752" s="7">
        <f t="shared" si="129"/>
        <v>36</v>
      </c>
      <c r="P752" s="8">
        <v>0.75</v>
      </c>
      <c r="Q752" s="8">
        <f t="shared" si="130"/>
        <v>0.33333333333333331</v>
      </c>
      <c r="R752" s="8">
        <f t="shared" si="131"/>
        <v>0.25</v>
      </c>
      <c r="S752" s="9">
        <f t="shared" si="132"/>
        <v>9.5624433507408889E-4</v>
      </c>
      <c r="T752" s="2" t="s">
        <v>25</v>
      </c>
      <c r="U752" s="2" t="s">
        <v>15</v>
      </c>
      <c r="V752" s="2" t="s">
        <v>6101</v>
      </c>
      <c r="W752" s="2" t="s">
        <v>16</v>
      </c>
      <c r="X752" s="2">
        <v>66</v>
      </c>
      <c r="Y752" s="2">
        <v>79</v>
      </c>
      <c r="Z752" s="2">
        <f t="shared" si="139"/>
        <v>13</v>
      </c>
    </row>
    <row r="753" spans="1:26" x14ac:dyDescent="0.25">
      <c r="A753" s="2" t="s">
        <v>2789</v>
      </c>
      <c r="B753" s="2">
        <v>202280752</v>
      </c>
      <c r="C753" s="3">
        <v>44824</v>
      </c>
      <c r="D753" s="2" t="s">
        <v>578</v>
      </c>
      <c r="E753" s="2" t="s">
        <v>29</v>
      </c>
      <c r="F753" s="2" t="s">
        <v>2790</v>
      </c>
      <c r="G753" s="10">
        <f t="shared" si="133"/>
        <v>6.5259181711948199E-4</v>
      </c>
      <c r="H753" s="7">
        <v>144</v>
      </c>
      <c r="I753" s="7">
        <v>132</v>
      </c>
      <c r="J753" s="7">
        <v>12</v>
      </c>
      <c r="K753" s="7">
        <f t="shared" si="136"/>
        <v>4.8000000000000007</v>
      </c>
      <c r="L753" s="12">
        <f t="shared" si="134"/>
        <v>7.1999999999999993</v>
      </c>
      <c r="M753" s="8">
        <v>8.3333333333333329E-2</v>
      </c>
      <c r="N753" s="8">
        <f t="shared" si="135"/>
        <v>5.4545454545454543E-2</v>
      </c>
      <c r="O753" s="7">
        <f t="shared" si="129"/>
        <v>7.1999999999999993</v>
      </c>
      <c r="P753" s="8">
        <v>8.3333333333333329E-2</v>
      </c>
      <c r="Q753" s="8">
        <f t="shared" si="130"/>
        <v>11</v>
      </c>
      <c r="R753" s="8">
        <f t="shared" si="131"/>
        <v>0.91666666666666663</v>
      </c>
      <c r="S753" s="9">
        <f t="shared" si="132"/>
        <v>1.9124886701481778E-4</v>
      </c>
      <c r="T753" s="2" t="s">
        <v>30</v>
      </c>
      <c r="U753" s="2" t="s">
        <v>31</v>
      </c>
      <c r="V753" s="2" t="s">
        <v>6101</v>
      </c>
      <c r="W753" s="2" t="s">
        <v>16</v>
      </c>
      <c r="X753" s="2">
        <v>66</v>
      </c>
      <c r="Y753" s="2">
        <v>79</v>
      </c>
      <c r="Z753" s="2">
        <f t="shared" si="139"/>
        <v>13</v>
      </c>
    </row>
    <row r="754" spans="1:26" x14ac:dyDescent="0.25">
      <c r="A754" s="2" t="s">
        <v>2791</v>
      </c>
      <c r="B754" s="2">
        <v>202280753</v>
      </c>
      <c r="C754" s="3">
        <v>44824</v>
      </c>
      <c r="D754" s="2" t="s">
        <v>579</v>
      </c>
      <c r="E754" s="2" t="s">
        <v>29</v>
      </c>
      <c r="F754" s="2" t="s">
        <v>2792</v>
      </c>
      <c r="G754" s="10">
        <f t="shared" si="133"/>
        <v>1.4048851618544403E-4</v>
      </c>
      <c r="H754" s="7">
        <v>31</v>
      </c>
      <c r="I754" s="7">
        <v>26.52</v>
      </c>
      <c r="J754" s="7">
        <v>4.4800000000000004</v>
      </c>
      <c r="K754" s="7">
        <f t="shared" si="136"/>
        <v>1.7920000000000003</v>
      </c>
      <c r="L754" s="12">
        <f t="shared" si="134"/>
        <v>2.6880000000000002</v>
      </c>
      <c r="M754" s="8">
        <v>0.14451612903225808</v>
      </c>
      <c r="N754" s="8">
        <f t="shared" si="135"/>
        <v>0.10135746606334843</v>
      </c>
      <c r="O754" s="7">
        <f t="shared" si="129"/>
        <v>2.6880000000000002</v>
      </c>
      <c r="P754" s="8">
        <v>0.14451612903225808</v>
      </c>
      <c r="Q754" s="8">
        <f t="shared" si="130"/>
        <v>5.9196428571428568</v>
      </c>
      <c r="R754" s="8">
        <f t="shared" si="131"/>
        <v>0.85548387096774192</v>
      </c>
      <c r="S754" s="9">
        <f t="shared" si="132"/>
        <v>7.1399577018865304E-5</v>
      </c>
      <c r="T754" s="2" t="s">
        <v>33</v>
      </c>
      <c r="U754" s="2" t="s">
        <v>31</v>
      </c>
      <c r="V754" s="2" t="s">
        <v>6101</v>
      </c>
      <c r="W754" s="2" t="s">
        <v>16</v>
      </c>
      <c r="X754" s="2">
        <v>66</v>
      </c>
      <c r="Y754" s="2">
        <v>79</v>
      </c>
      <c r="Z754" s="2">
        <f t="shared" si="139"/>
        <v>13</v>
      </c>
    </row>
    <row r="755" spans="1:26" x14ac:dyDescent="0.25">
      <c r="A755" s="2" t="s">
        <v>2793</v>
      </c>
      <c r="B755" s="2">
        <v>202280754</v>
      </c>
      <c r="C755" s="3">
        <v>44824</v>
      </c>
      <c r="D755" s="2" t="s">
        <v>580</v>
      </c>
      <c r="E755" s="2" t="s">
        <v>29</v>
      </c>
      <c r="F755" s="2" t="s">
        <v>2794</v>
      </c>
      <c r="G755" s="10">
        <f t="shared" si="133"/>
        <v>3.9880611046190566E-4</v>
      </c>
      <c r="H755" s="7">
        <v>88</v>
      </c>
      <c r="I755" s="7">
        <v>74.52</v>
      </c>
      <c r="J755" s="7">
        <v>13.480000000000004</v>
      </c>
      <c r="K755" s="7">
        <f t="shared" si="136"/>
        <v>5.3920000000000021</v>
      </c>
      <c r="L755" s="12">
        <f t="shared" si="134"/>
        <v>8.088000000000001</v>
      </c>
      <c r="M755" s="8">
        <v>0.15318181818181822</v>
      </c>
      <c r="N755" s="8">
        <f t="shared" si="135"/>
        <v>0.10853462157809986</v>
      </c>
      <c r="O755" s="7">
        <f t="shared" si="129"/>
        <v>8.088000000000001</v>
      </c>
      <c r="P755" s="8">
        <v>0.15318181818181822</v>
      </c>
      <c r="Q755" s="8">
        <f t="shared" si="130"/>
        <v>5.5281899109792265</v>
      </c>
      <c r="R755" s="8">
        <f t="shared" si="131"/>
        <v>0.8468181818181818</v>
      </c>
      <c r="S755" s="9">
        <f t="shared" si="132"/>
        <v>2.1483622727997871E-4</v>
      </c>
      <c r="T755" s="2" t="s">
        <v>33</v>
      </c>
      <c r="U755" s="2" t="s">
        <v>31</v>
      </c>
      <c r="V755" s="2" t="s">
        <v>6101</v>
      </c>
      <c r="W755" s="2" t="s">
        <v>16</v>
      </c>
      <c r="X755" s="2">
        <v>66</v>
      </c>
      <c r="Y755" s="2">
        <v>79</v>
      </c>
      <c r="Z755" s="2">
        <f t="shared" si="139"/>
        <v>13</v>
      </c>
    </row>
    <row r="756" spans="1:26" x14ac:dyDescent="0.25">
      <c r="A756" s="2" t="s">
        <v>2795</v>
      </c>
      <c r="B756" s="2">
        <v>202280755</v>
      </c>
      <c r="C756" s="3">
        <v>44824</v>
      </c>
      <c r="D756" s="2" t="s">
        <v>581</v>
      </c>
      <c r="E756" s="2" t="s">
        <v>21</v>
      </c>
      <c r="F756" s="2" t="s">
        <v>2796</v>
      </c>
      <c r="G756" s="10">
        <f t="shared" si="133"/>
        <v>1.3595662856655876E-4</v>
      </c>
      <c r="H756" s="7">
        <v>30</v>
      </c>
      <c r="I756" s="7">
        <v>0</v>
      </c>
      <c r="J756" s="7">
        <v>30</v>
      </c>
      <c r="K756" s="7">
        <f t="shared" si="136"/>
        <v>12</v>
      </c>
      <c r="L756" s="12">
        <f t="shared" si="134"/>
        <v>18</v>
      </c>
      <c r="M756" s="8">
        <v>1</v>
      </c>
      <c r="N756" s="8" t="e">
        <f t="shared" si="135"/>
        <v>#DIV/0!</v>
      </c>
      <c r="O756" s="7">
        <f t="shared" si="129"/>
        <v>18</v>
      </c>
      <c r="P756" s="8">
        <v>1</v>
      </c>
      <c r="Q756" s="8">
        <f t="shared" si="130"/>
        <v>0</v>
      </c>
      <c r="R756" s="8">
        <f t="shared" si="131"/>
        <v>0</v>
      </c>
      <c r="S756" s="9">
        <f t="shared" si="132"/>
        <v>4.7812216753704445E-4</v>
      </c>
      <c r="T756" s="2" t="s">
        <v>6150</v>
      </c>
      <c r="U756" s="2" t="s">
        <v>22</v>
      </c>
      <c r="V756" s="2" t="s">
        <v>6101</v>
      </c>
      <c r="W756" s="2" t="s">
        <v>16</v>
      </c>
      <c r="X756" s="2">
        <v>66</v>
      </c>
      <c r="Y756" s="2">
        <v>79</v>
      </c>
      <c r="Z756" s="2">
        <f t="shared" si="139"/>
        <v>13</v>
      </c>
    </row>
    <row r="757" spans="1:26" x14ac:dyDescent="0.25">
      <c r="A757" s="2" t="s">
        <v>2797</v>
      </c>
      <c r="B757" s="2">
        <v>202280756</v>
      </c>
      <c r="C757" s="3">
        <v>44824</v>
      </c>
      <c r="D757" s="2" t="s">
        <v>582</v>
      </c>
      <c r="E757" s="2" t="s">
        <v>29</v>
      </c>
      <c r="F757" s="2" t="s">
        <v>2798</v>
      </c>
      <c r="G757" s="10">
        <f t="shared" si="133"/>
        <v>2.8550891998977335E-4</v>
      </c>
      <c r="H757" s="7">
        <v>63</v>
      </c>
      <c r="I757" s="7">
        <v>47.52</v>
      </c>
      <c r="J757" s="7">
        <v>15.479999999999997</v>
      </c>
      <c r="K757" s="7">
        <f t="shared" si="136"/>
        <v>6.1919999999999993</v>
      </c>
      <c r="L757" s="12">
        <f t="shared" si="134"/>
        <v>9.2879999999999967</v>
      </c>
      <c r="M757" s="8">
        <v>0.24571428571428566</v>
      </c>
      <c r="N757" s="8">
        <f t="shared" si="135"/>
        <v>0.19545454545454538</v>
      </c>
      <c r="O757" s="7">
        <f t="shared" si="129"/>
        <v>9.2879999999999967</v>
      </c>
      <c r="P757" s="8">
        <v>0.24571428571428566</v>
      </c>
      <c r="Q757" s="8">
        <f t="shared" si="130"/>
        <v>3.0697674418604661</v>
      </c>
      <c r="R757" s="8">
        <f t="shared" si="131"/>
        <v>0.75428571428571434</v>
      </c>
      <c r="S757" s="9">
        <f t="shared" si="132"/>
        <v>2.4671103844911487E-4</v>
      </c>
      <c r="T757" s="2" t="s">
        <v>33</v>
      </c>
      <c r="U757" s="2" t="s">
        <v>31</v>
      </c>
      <c r="V757" s="2" t="s">
        <v>6101</v>
      </c>
      <c r="W757" s="2" t="s">
        <v>16</v>
      </c>
      <c r="X757" s="2">
        <v>66</v>
      </c>
      <c r="Y757" s="2">
        <v>79</v>
      </c>
      <c r="Z757" s="2">
        <f t="shared" si="139"/>
        <v>13</v>
      </c>
    </row>
    <row r="758" spans="1:26" x14ac:dyDescent="0.25">
      <c r="A758" s="2" t="s">
        <v>2799</v>
      </c>
      <c r="B758" s="2">
        <v>202280757</v>
      </c>
      <c r="C758" s="3">
        <v>44824</v>
      </c>
      <c r="D758" s="2" t="s">
        <v>583</v>
      </c>
      <c r="E758" s="2" t="s">
        <v>21</v>
      </c>
      <c r="F758" s="2" t="s">
        <v>2800</v>
      </c>
      <c r="G758" s="10">
        <f t="shared" si="133"/>
        <v>9.0637752377705825E-5</v>
      </c>
      <c r="H758" s="7">
        <v>20</v>
      </c>
      <c r="I758" s="7">
        <v>0</v>
      </c>
      <c r="J758" s="7">
        <v>20</v>
      </c>
      <c r="K758" s="7">
        <f t="shared" si="136"/>
        <v>8</v>
      </c>
      <c r="L758" s="12">
        <f t="shared" si="134"/>
        <v>12</v>
      </c>
      <c r="M758" s="8">
        <v>1</v>
      </c>
      <c r="N758" s="8" t="e">
        <f t="shared" si="135"/>
        <v>#DIV/0!</v>
      </c>
      <c r="O758" s="7">
        <f t="shared" si="129"/>
        <v>12</v>
      </c>
      <c r="P758" s="8">
        <v>1</v>
      </c>
      <c r="Q758" s="8">
        <f t="shared" si="130"/>
        <v>0</v>
      </c>
      <c r="R758" s="8">
        <f t="shared" si="131"/>
        <v>0</v>
      </c>
      <c r="S758" s="9">
        <f t="shared" si="132"/>
        <v>3.1874811169136296E-4</v>
      </c>
      <c r="T758" s="2" t="s">
        <v>6150</v>
      </c>
      <c r="U758" s="2" t="s">
        <v>22</v>
      </c>
      <c r="V758" s="2" t="s">
        <v>6101</v>
      </c>
      <c r="W758" s="2" t="s">
        <v>329</v>
      </c>
      <c r="X758" s="2">
        <v>66</v>
      </c>
      <c r="Y758" s="2">
        <v>79</v>
      </c>
      <c r="Z758" s="2">
        <f t="shared" si="139"/>
        <v>13</v>
      </c>
    </row>
    <row r="759" spans="1:26" x14ac:dyDescent="0.25">
      <c r="A759" s="2" t="s">
        <v>2801</v>
      </c>
      <c r="B759" s="2">
        <v>202280758</v>
      </c>
      <c r="C759" s="3">
        <v>44824</v>
      </c>
      <c r="D759" s="2" t="s">
        <v>465</v>
      </c>
      <c r="E759" s="2" t="s">
        <v>29</v>
      </c>
      <c r="F759" s="2" t="s">
        <v>2802</v>
      </c>
      <c r="G759" s="10">
        <f t="shared" si="133"/>
        <v>3.1723213332197041E-4</v>
      </c>
      <c r="H759" s="7">
        <v>70</v>
      </c>
      <c r="I759" s="7">
        <v>53.52</v>
      </c>
      <c r="J759" s="7">
        <v>16.479999999999997</v>
      </c>
      <c r="K759" s="7">
        <f t="shared" si="136"/>
        <v>6.5919999999999987</v>
      </c>
      <c r="L759" s="12">
        <f t="shared" si="134"/>
        <v>9.8879999999999981</v>
      </c>
      <c r="M759" s="8">
        <v>0.23542857142857138</v>
      </c>
      <c r="N759" s="8">
        <f t="shared" si="135"/>
        <v>0.18475336322869951</v>
      </c>
      <c r="O759" s="7">
        <f t="shared" si="129"/>
        <v>9.8879999999999981</v>
      </c>
      <c r="P759" s="8">
        <v>0.23542857142857138</v>
      </c>
      <c r="Q759" s="8">
        <f t="shared" si="130"/>
        <v>3.2475728155339816</v>
      </c>
      <c r="R759" s="8">
        <f t="shared" si="131"/>
        <v>0.76457142857142857</v>
      </c>
      <c r="S759" s="9">
        <f t="shared" si="132"/>
        <v>2.6264844403368302E-4</v>
      </c>
      <c r="T759" s="2" t="s">
        <v>33</v>
      </c>
      <c r="U759" s="2" t="s">
        <v>31</v>
      </c>
      <c r="V759" s="2" t="s">
        <v>6101</v>
      </c>
      <c r="W759" s="2" t="s">
        <v>16</v>
      </c>
      <c r="X759" s="2">
        <v>66</v>
      </c>
      <c r="Y759" s="2">
        <v>79</v>
      </c>
      <c r="Z759" s="2">
        <f t="shared" si="139"/>
        <v>13</v>
      </c>
    </row>
    <row r="760" spans="1:26" x14ac:dyDescent="0.25">
      <c r="A760" s="2" t="s">
        <v>2803</v>
      </c>
      <c r="B760" s="2">
        <v>202280759</v>
      </c>
      <c r="C760" s="3">
        <v>44824</v>
      </c>
      <c r="D760" s="2" t="s">
        <v>584</v>
      </c>
      <c r="E760" s="2" t="s">
        <v>14</v>
      </c>
      <c r="F760" s="2" t="s">
        <v>2804</v>
      </c>
      <c r="G760" s="10">
        <f t="shared" si="133"/>
        <v>9.0637752377705825E-5</v>
      </c>
      <c r="H760" s="7">
        <v>20</v>
      </c>
      <c r="I760" s="7">
        <v>7</v>
      </c>
      <c r="J760" s="7">
        <v>13</v>
      </c>
      <c r="K760" s="7">
        <f t="shared" si="136"/>
        <v>5.2</v>
      </c>
      <c r="L760" s="12">
        <f t="shared" si="134"/>
        <v>7.8</v>
      </c>
      <c r="M760" s="8">
        <v>0.65</v>
      </c>
      <c r="N760" s="8">
        <f t="shared" si="135"/>
        <v>1.1142857142857143</v>
      </c>
      <c r="O760" s="7">
        <f t="shared" si="129"/>
        <v>7.8</v>
      </c>
      <c r="P760" s="8">
        <v>0.65</v>
      </c>
      <c r="Q760" s="8">
        <f t="shared" si="130"/>
        <v>0.53846153846153844</v>
      </c>
      <c r="R760" s="8">
        <f t="shared" si="131"/>
        <v>0.35</v>
      </c>
      <c r="S760" s="9">
        <f t="shared" si="132"/>
        <v>2.0718627259938593E-4</v>
      </c>
      <c r="T760" s="2" t="s">
        <v>25</v>
      </c>
      <c r="U760" s="2" t="s">
        <v>15</v>
      </c>
      <c r="V760" s="2" t="s">
        <v>6101</v>
      </c>
      <c r="W760" s="2" t="s">
        <v>16</v>
      </c>
      <c r="X760" s="2">
        <v>66</v>
      </c>
      <c r="Y760" s="2">
        <v>79</v>
      </c>
      <c r="Z760" s="2">
        <f t="shared" si="139"/>
        <v>13</v>
      </c>
    </row>
    <row r="761" spans="1:26" x14ac:dyDescent="0.25">
      <c r="A761" s="2" t="s">
        <v>2805</v>
      </c>
      <c r="B761" s="2">
        <v>202280760</v>
      </c>
      <c r="C761" s="3">
        <v>44824</v>
      </c>
      <c r="D761" s="2" t="s">
        <v>409</v>
      </c>
      <c r="E761" s="2" t="s">
        <v>29</v>
      </c>
      <c r="F761" s="2" t="s">
        <v>2806</v>
      </c>
      <c r="G761" s="10">
        <f t="shared" si="133"/>
        <v>2.5378570665757634E-4</v>
      </c>
      <c r="H761" s="7">
        <v>56</v>
      </c>
      <c r="I761" s="7">
        <v>51</v>
      </c>
      <c r="J761" s="7">
        <v>5</v>
      </c>
      <c r="K761" s="7">
        <f t="shared" si="136"/>
        <v>2</v>
      </c>
      <c r="L761" s="12">
        <f t="shared" si="134"/>
        <v>3</v>
      </c>
      <c r="M761" s="8">
        <v>8.9285714285714288E-2</v>
      </c>
      <c r="N761" s="8">
        <f t="shared" si="135"/>
        <v>5.8823529411764705E-2</v>
      </c>
      <c r="O761" s="7">
        <f t="shared" si="129"/>
        <v>3</v>
      </c>
      <c r="P761" s="8">
        <v>8.9285714285714288E-2</v>
      </c>
      <c r="Q761" s="8">
        <f t="shared" si="130"/>
        <v>10.199999999999999</v>
      </c>
      <c r="R761" s="8">
        <f t="shared" si="131"/>
        <v>0.9107142857142857</v>
      </c>
      <c r="S761" s="9">
        <f t="shared" si="132"/>
        <v>7.9687027922840741E-5</v>
      </c>
      <c r="T761" s="2" t="s">
        <v>30</v>
      </c>
      <c r="U761" s="2" t="s">
        <v>31</v>
      </c>
      <c r="V761" s="2" t="s">
        <v>6101</v>
      </c>
      <c r="W761" s="2" t="s">
        <v>16</v>
      </c>
      <c r="X761" s="2">
        <v>66</v>
      </c>
      <c r="Y761" s="2">
        <v>79</v>
      </c>
      <c r="Z761" s="2">
        <f t="shared" si="139"/>
        <v>13</v>
      </c>
    </row>
    <row r="762" spans="1:26" x14ac:dyDescent="0.25">
      <c r="A762" s="2" t="s">
        <v>2807</v>
      </c>
      <c r="B762" s="2">
        <v>202280761</v>
      </c>
      <c r="C762" s="3">
        <v>44824</v>
      </c>
      <c r="D762" s="2" t="s">
        <v>127</v>
      </c>
      <c r="E762" s="2" t="s">
        <v>14</v>
      </c>
      <c r="F762" s="2" t="s">
        <v>2808</v>
      </c>
      <c r="G762" s="10">
        <f t="shared" si="133"/>
        <v>1.1329719047213228E-4</v>
      </c>
      <c r="H762" s="7">
        <v>25</v>
      </c>
      <c r="I762" s="7">
        <v>7</v>
      </c>
      <c r="J762" s="7">
        <v>18</v>
      </c>
      <c r="K762" s="7">
        <f t="shared" si="136"/>
        <v>7.2</v>
      </c>
      <c r="L762" s="12">
        <f t="shared" si="134"/>
        <v>10.8</v>
      </c>
      <c r="M762" s="8">
        <v>0.72</v>
      </c>
      <c r="N762" s="8">
        <f t="shared" si="135"/>
        <v>1.5428571428571429</v>
      </c>
      <c r="O762" s="7">
        <f t="shared" si="129"/>
        <v>10.8</v>
      </c>
      <c r="P762" s="8">
        <v>0.72</v>
      </c>
      <c r="Q762" s="8">
        <f t="shared" si="130"/>
        <v>0.3888888888888889</v>
      </c>
      <c r="R762" s="8">
        <f t="shared" si="131"/>
        <v>0.28000000000000003</v>
      </c>
      <c r="S762" s="9">
        <f t="shared" si="132"/>
        <v>2.8687330052222667E-4</v>
      </c>
      <c r="T762" s="2" t="s">
        <v>6151</v>
      </c>
      <c r="U762" s="2" t="s">
        <v>15</v>
      </c>
      <c r="V762" s="2" t="s">
        <v>6101</v>
      </c>
      <c r="W762" s="2" t="s">
        <v>16</v>
      </c>
      <c r="X762" s="2">
        <v>66</v>
      </c>
      <c r="Y762" s="2">
        <v>79</v>
      </c>
      <c r="Z762" s="2">
        <f t="shared" si="139"/>
        <v>13</v>
      </c>
    </row>
    <row r="763" spans="1:26" x14ac:dyDescent="0.25">
      <c r="A763" s="2" t="s">
        <v>2809</v>
      </c>
      <c r="B763" s="2">
        <v>202280762</v>
      </c>
      <c r="C763" s="3">
        <v>44824</v>
      </c>
      <c r="D763" s="2" t="s">
        <v>581</v>
      </c>
      <c r="E763" s="2" t="s">
        <v>21</v>
      </c>
      <c r="F763" s="2" t="s">
        <v>2810</v>
      </c>
      <c r="G763" s="10">
        <f t="shared" si="133"/>
        <v>2.2659438094426457E-4</v>
      </c>
      <c r="H763" s="7">
        <v>50</v>
      </c>
      <c r="I763" s="7">
        <v>0</v>
      </c>
      <c r="J763" s="7">
        <v>50</v>
      </c>
      <c r="K763" s="7">
        <f t="shared" si="136"/>
        <v>20</v>
      </c>
      <c r="L763" s="12">
        <f t="shared" si="134"/>
        <v>30</v>
      </c>
      <c r="M763" s="8">
        <v>1</v>
      </c>
      <c r="N763" s="8" t="e">
        <f t="shared" si="135"/>
        <v>#DIV/0!</v>
      </c>
      <c r="O763" s="7">
        <f t="shared" si="129"/>
        <v>30</v>
      </c>
      <c r="P763" s="8">
        <v>1</v>
      </c>
      <c r="Q763" s="8">
        <f t="shared" si="130"/>
        <v>0</v>
      </c>
      <c r="R763" s="8">
        <f t="shared" si="131"/>
        <v>0</v>
      </c>
      <c r="S763" s="9">
        <f t="shared" si="132"/>
        <v>7.9687027922840741E-4</v>
      </c>
      <c r="T763" s="2" t="s">
        <v>19</v>
      </c>
      <c r="U763" s="2" t="s">
        <v>22</v>
      </c>
      <c r="V763" s="2" t="s">
        <v>6101</v>
      </c>
      <c r="W763" s="2" t="s">
        <v>329</v>
      </c>
      <c r="X763" s="2">
        <v>66</v>
      </c>
      <c r="Y763" s="2">
        <v>79</v>
      </c>
      <c r="Z763" s="2">
        <f t="shared" si="139"/>
        <v>13</v>
      </c>
    </row>
    <row r="764" spans="1:26" x14ac:dyDescent="0.25">
      <c r="A764" s="2" t="s">
        <v>2811</v>
      </c>
      <c r="B764" s="2">
        <v>202280763</v>
      </c>
      <c r="C764" s="3">
        <v>44824</v>
      </c>
      <c r="D764" s="2" t="s">
        <v>585</v>
      </c>
      <c r="E764" s="2" t="s">
        <v>29</v>
      </c>
      <c r="F764" s="2" t="s">
        <v>2812</v>
      </c>
      <c r="G764" s="10">
        <f t="shared" si="133"/>
        <v>3.5801912189193801E-4</v>
      </c>
      <c r="H764" s="7">
        <v>79</v>
      </c>
      <c r="I764" s="7">
        <v>72</v>
      </c>
      <c r="J764" s="7">
        <v>7</v>
      </c>
      <c r="K764" s="7">
        <f t="shared" si="136"/>
        <v>2.8000000000000003</v>
      </c>
      <c r="L764" s="12">
        <f t="shared" si="134"/>
        <v>4.1999999999999993</v>
      </c>
      <c r="M764" s="8">
        <v>8.8607594936708861E-2</v>
      </c>
      <c r="N764" s="8">
        <f t="shared" si="135"/>
        <v>5.833333333333332E-2</v>
      </c>
      <c r="O764" s="7">
        <f t="shared" si="129"/>
        <v>4.1999999999999993</v>
      </c>
      <c r="P764" s="8">
        <v>8.8607594936708861E-2</v>
      </c>
      <c r="Q764" s="8">
        <f t="shared" si="130"/>
        <v>10.285714285714286</v>
      </c>
      <c r="R764" s="8">
        <f t="shared" si="131"/>
        <v>0.91139240506329111</v>
      </c>
      <c r="S764" s="9">
        <f t="shared" si="132"/>
        <v>1.1156183909197704E-4</v>
      </c>
      <c r="T764" s="2" t="s">
        <v>30</v>
      </c>
      <c r="U764" s="2" t="s">
        <v>31</v>
      </c>
      <c r="V764" s="2" t="s">
        <v>6101</v>
      </c>
      <c r="W764" s="2" t="s">
        <v>16</v>
      </c>
      <c r="X764" s="2">
        <v>66</v>
      </c>
      <c r="Y764" s="2">
        <v>79</v>
      </c>
      <c r="Z764" s="2">
        <f t="shared" si="139"/>
        <v>13</v>
      </c>
    </row>
    <row r="765" spans="1:26" x14ac:dyDescent="0.25">
      <c r="A765" s="2" t="s">
        <v>2813</v>
      </c>
      <c r="B765" s="2">
        <v>202280764</v>
      </c>
      <c r="C765" s="3">
        <v>44824</v>
      </c>
      <c r="D765" s="2" t="s">
        <v>17</v>
      </c>
      <c r="E765" s="2" t="s">
        <v>14</v>
      </c>
      <c r="F765" s="2" t="s">
        <v>2814</v>
      </c>
      <c r="G765" s="10">
        <f t="shared" si="133"/>
        <v>4.5318876188852913E-5</v>
      </c>
      <c r="H765" s="7">
        <v>10</v>
      </c>
      <c r="I765" s="7">
        <v>2</v>
      </c>
      <c r="J765" s="7">
        <v>8</v>
      </c>
      <c r="K765" s="7">
        <f t="shared" si="136"/>
        <v>3.2</v>
      </c>
      <c r="L765" s="12">
        <f t="shared" si="134"/>
        <v>4.8</v>
      </c>
      <c r="M765" s="8">
        <v>0.8</v>
      </c>
      <c r="N765" s="8">
        <f t="shared" si="135"/>
        <v>2.4</v>
      </c>
      <c r="O765" s="7">
        <f t="shared" si="129"/>
        <v>4.8</v>
      </c>
      <c r="P765" s="8">
        <v>0.8</v>
      </c>
      <c r="Q765" s="8">
        <f t="shared" si="130"/>
        <v>0.25</v>
      </c>
      <c r="R765" s="8">
        <f t="shared" si="131"/>
        <v>0.2</v>
      </c>
      <c r="S765" s="9">
        <f t="shared" si="132"/>
        <v>1.2749924467654519E-4</v>
      </c>
      <c r="T765" s="2" t="s">
        <v>6151</v>
      </c>
      <c r="U765" s="2" t="s">
        <v>15</v>
      </c>
      <c r="V765" s="2" t="s">
        <v>6101</v>
      </c>
      <c r="W765" s="2" t="s">
        <v>16</v>
      </c>
      <c r="X765" s="2">
        <v>66</v>
      </c>
      <c r="Y765" s="2">
        <v>79</v>
      </c>
      <c r="Z765" s="2">
        <f t="shared" si="139"/>
        <v>13</v>
      </c>
    </row>
    <row r="766" spans="1:26" x14ac:dyDescent="0.25">
      <c r="A766" s="2" t="s">
        <v>2815</v>
      </c>
      <c r="B766" s="2">
        <v>202280765</v>
      </c>
      <c r="C766" s="3">
        <v>44824</v>
      </c>
      <c r="D766" s="2" t="s">
        <v>586</v>
      </c>
      <c r="E766" s="2" t="s">
        <v>47</v>
      </c>
      <c r="F766" s="2" t="s">
        <v>2816</v>
      </c>
      <c r="G766" s="10">
        <f t="shared" si="133"/>
        <v>9.9701527615476417E-4</v>
      </c>
      <c r="H766" s="7">
        <v>220</v>
      </c>
      <c r="I766" s="7">
        <v>170</v>
      </c>
      <c r="J766" s="7">
        <v>50</v>
      </c>
      <c r="K766" s="7">
        <f t="shared" si="136"/>
        <v>20</v>
      </c>
      <c r="L766" s="12">
        <f t="shared" si="134"/>
        <v>30</v>
      </c>
      <c r="M766" s="8">
        <v>0.22727272727272727</v>
      </c>
      <c r="N766" s="8">
        <f t="shared" si="135"/>
        <v>0.17647058823529413</v>
      </c>
      <c r="O766" s="7">
        <f t="shared" si="129"/>
        <v>30</v>
      </c>
      <c r="P766" s="8">
        <v>0.22727272727272727</v>
      </c>
      <c r="Q766" s="8">
        <f t="shared" si="130"/>
        <v>3.4</v>
      </c>
      <c r="R766" s="8">
        <f t="shared" si="131"/>
        <v>0.77272727272727271</v>
      </c>
      <c r="S766" s="9">
        <f t="shared" si="132"/>
        <v>7.9687027922840741E-4</v>
      </c>
      <c r="T766" s="2" t="s">
        <v>19</v>
      </c>
      <c r="U766" s="2" t="s">
        <v>6087</v>
      </c>
      <c r="V766" s="2" t="s">
        <v>6101</v>
      </c>
      <c r="W766" s="2" t="s">
        <v>16</v>
      </c>
      <c r="X766" s="2">
        <v>66</v>
      </c>
      <c r="Y766" s="2">
        <v>79</v>
      </c>
      <c r="Z766" s="2">
        <f t="shared" si="139"/>
        <v>13</v>
      </c>
    </row>
    <row r="767" spans="1:26" x14ac:dyDescent="0.25">
      <c r="A767" s="2" t="s">
        <v>2817</v>
      </c>
      <c r="B767" s="2">
        <v>202280766</v>
      </c>
      <c r="C767" s="3">
        <v>44824</v>
      </c>
      <c r="D767" s="2" t="s">
        <v>587</v>
      </c>
      <c r="E767" s="2" t="s">
        <v>29</v>
      </c>
      <c r="F767" s="2" t="s">
        <v>2818</v>
      </c>
      <c r="G767" s="10">
        <f t="shared" si="133"/>
        <v>5.891453904550879E-5</v>
      </c>
      <c r="H767" s="7">
        <v>13</v>
      </c>
      <c r="I767" s="7">
        <v>0</v>
      </c>
      <c r="J767" s="7">
        <v>13</v>
      </c>
      <c r="K767" s="7">
        <f t="shared" si="136"/>
        <v>5.2</v>
      </c>
      <c r="L767" s="12">
        <f t="shared" si="134"/>
        <v>7.8</v>
      </c>
      <c r="M767" s="8">
        <v>1</v>
      </c>
      <c r="N767" s="8" t="e">
        <f t="shared" si="135"/>
        <v>#DIV/0!</v>
      </c>
      <c r="O767" s="7">
        <f t="shared" si="129"/>
        <v>7.8</v>
      </c>
      <c r="P767" s="8">
        <v>1</v>
      </c>
      <c r="Q767" s="8">
        <f t="shared" si="130"/>
        <v>0</v>
      </c>
      <c r="R767" s="8">
        <f t="shared" si="131"/>
        <v>0</v>
      </c>
      <c r="S767" s="9">
        <f t="shared" si="132"/>
        <v>2.0718627259938593E-4</v>
      </c>
      <c r="T767" s="2" t="s">
        <v>426</v>
      </c>
      <c r="U767" s="2" t="s">
        <v>31</v>
      </c>
      <c r="V767" s="2" t="s">
        <v>6101</v>
      </c>
      <c r="W767" s="2" t="s">
        <v>16</v>
      </c>
      <c r="X767" s="2">
        <v>66</v>
      </c>
      <c r="Y767" s="2">
        <v>79</v>
      </c>
      <c r="Z767" s="2">
        <f t="shared" si="139"/>
        <v>13</v>
      </c>
    </row>
    <row r="768" spans="1:26" x14ac:dyDescent="0.25">
      <c r="A768" s="2" t="s">
        <v>2819</v>
      </c>
      <c r="B768" s="2">
        <v>202280767</v>
      </c>
      <c r="C768" s="3">
        <v>44824</v>
      </c>
      <c r="D768" s="2" t="s">
        <v>588</v>
      </c>
      <c r="E768" s="2" t="s">
        <v>29</v>
      </c>
      <c r="F768" s="2" t="s">
        <v>2820</v>
      </c>
      <c r="G768" s="10">
        <f t="shared" si="133"/>
        <v>2.5378570665757634E-4</v>
      </c>
      <c r="H768" s="7">
        <v>56</v>
      </c>
      <c r="I768" s="7">
        <v>51</v>
      </c>
      <c r="J768" s="7">
        <v>5</v>
      </c>
      <c r="K768" s="7">
        <f t="shared" si="136"/>
        <v>2</v>
      </c>
      <c r="L768" s="12">
        <f t="shared" si="134"/>
        <v>3</v>
      </c>
      <c r="M768" s="8">
        <v>8.9285714285714288E-2</v>
      </c>
      <c r="N768" s="8">
        <f t="shared" si="135"/>
        <v>5.8823529411764705E-2</v>
      </c>
      <c r="O768" s="7">
        <f t="shared" si="129"/>
        <v>3</v>
      </c>
      <c r="P768" s="8">
        <v>8.9285714285714288E-2</v>
      </c>
      <c r="Q768" s="8">
        <f t="shared" si="130"/>
        <v>10.199999999999999</v>
      </c>
      <c r="R768" s="8">
        <f t="shared" si="131"/>
        <v>0.9107142857142857</v>
      </c>
      <c r="S768" s="9">
        <f t="shared" si="132"/>
        <v>7.9687027922840741E-5</v>
      </c>
      <c r="T768" s="2" t="s">
        <v>30</v>
      </c>
      <c r="U768" s="2" t="s">
        <v>31</v>
      </c>
      <c r="V768" s="2" t="s">
        <v>6101</v>
      </c>
      <c r="W768" s="2" t="s">
        <v>16</v>
      </c>
      <c r="X768" s="2">
        <v>66</v>
      </c>
      <c r="Y768" s="2">
        <v>79</v>
      </c>
      <c r="Z768" s="2">
        <f t="shared" si="139"/>
        <v>13</v>
      </c>
    </row>
    <row r="769" spans="1:26" x14ac:dyDescent="0.25">
      <c r="A769" s="2" t="s">
        <v>2821</v>
      </c>
      <c r="B769" s="2">
        <v>202280768</v>
      </c>
      <c r="C769" s="3">
        <v>44824</v>
      </c>
      <c r="D769" s="2" t="s">
        <v>187</v>
      </c>
      <c r="E769" s="2" t="s">
        <v>62</v>
      </c>
      <c r="F769" s="2" t="s">
        <v>2822</v>
      </c>
      <c r="G769" s="10">
        <f t="shared" si="133"/>
        <v>1.7221172951764109E-3</v>
      </c>
      <c r="H769" s="7">
        <v>380</v>
      </c>
      <c r="I769" s="7">
        <v>280</v>
      </c>
      <c r="J769" s="7">
        <v>100</v>
      </c>
      <c r="K769" s="7">
        <f t="shared" si="136"/>
        <v>40</v>
      </c>
      <c r="L769" s="12">
        <f t="shared" si="134"/>
        <v>60</v>
      </c>
      <c r="M769" s="8">
        <v>0.26315789473684209</v>
      </c>
      <c r="N769" s="8">
        <f t="shared" si="135"/>
        <v>0.21428571428571427</v>
      </c>
      <c r="O769" s="7">
        <f t="shared" si="129"/>
        <v>60</v>
      </c>
      <c r="P769" s="8">
        <v>0.26315789473684209</v>
      </c>
      <c r="Q769" s="8">
        <f t="shared" si="130"/>
        <v>2.8</v>
      </c>
      <c r="R769" s="8">
        <f t="shared" si="131"/>
        <v>0.73684210526315785</v>
      </c>
      <c r="S769" s="9">
        <f t="shared" si="132"/>
        <v>1.5937405584568148E-3</v>
      </c>
      <c r="T769" s="2" t="s">
        <v>63</v>
      </c>
      <c r="U769" s="2" t="s">
        <v>61</v>
      </c>
      <c r="V769" s="2" t="s">
        <v>6101</v>
      </c>
      <c r="W769" s="2" t="s">
        <v>329</v>
      </c>
      <c r="X769" s="2">
        <v>66</v>
      </c>
      <c r="Y769" s="2">
        <v>79</v>
      </c>
      <c r="Z769" s="2">
        <f t="shared" si="139"/>
        <v>13</v>
      </c>
    </row>
    <row r="770" spans="1:26" x14ac:dyDescent="0.25">
      <c r="A770" s="2" t="s">
        <v>2823</v>
      </c>
      <c r="B770" s="2">
        <v>202280769</v>
      </c>
      <c r="C770" s="3">
        <v>44825</v>
      </c>
      <c r="D770" s="2" t="s">
        <v>17</v>
      </c>
      <c r="E770" s="2" t="s">
        <v>14</v>
      </c>
      <c r="F770" s="2" t="s">
        <v>2824</v>
      </c>
      <c r="G770" s="10">
        <f t="shared" si="133"/>
        <v>1.3595662856655874E-5</v>
      </c>
      <c r="H770" s="7">
        <v>3</v>
      </c>
      <c r="I770" s="7">
        <v>2</v>
      </c>
      <c r="J770" s="7">
        <v>1</v>
      </c>
      <c r="K770" s="7">
        <f t="shared" si="136"/>
        <v>0.4</v>
      </c>
      <c r="L770" s="12">
        <f t="shared" si="134"/>
        <v>0.6</v>
      </c>
      <c r="M770" s="8">
        <v>0.33333333333333331</v>
      </c>
      <c r="N770" s="8">
        <f t="shared" si="135"/>
        <v>0.3</v>
      </c>
      <c r="O770" s="7">
        <f t="shared" ref="O770:O833" si="140">J770-K770</f>
        <v>0.6</v>
      </c>
      <c r="P770" s="8">
        <v>0.33333333333333331</v>
      </c>
      <c r="Q770" s="8">
        <f t="shared" ref="Q770:Q833" si="141">I770/J770</f>
        <v>2</v>
      </c>
      <c r="R770" s="8">
        <f t="shared" ref="R770:R833" si="142">I770/H770</f>
        <v>0.66666666666666663</v>
      </c>
      <c r="S770" s="9">
        <f t="shared" ref="S770:S833" si="143">J770/SUM($J$2:$J$2400)</f>
        <v>1.5937405584568148E-5</v>
      </c>
      <c r="T770" s="2" t="s">
        <v>6151</v>
      </c>
      <c r="U770" s="2" t="s">
        <v>15</v>
      </c>
      <c r="V770" s="2" t="s">
        <v>6101</v>
      </c>
      <c r="W770" s="2" t="s">
        <v>16</v>
      </c>
      <c r="X770" s="2">
        <v>63</v>
      </c>
      <c r="Y770" s="2">
        <v>81</v>
      </c>
      <c r="Z770" s="2">
        <f t="shared" si="139"/>
        <v>18</v>
      </c>
    </row>
    <row r="771" spans="1:26" x14ac:dyDescent="0.25">
      <c r="A771" s="2" t="s">
        <v>2825</v>
      </c>
      <c r="B771" s="2">
        <v>202280770</v>
      </c>
      <c r="C771" s="3">
        <v>44825</v>
      </c>
      <c r="D771" s="2" t="s">
        <v>328</v>
      </c>
      <c r="E771" s="2" t="s">
        <v>21</v>
      </c>
      <c r="F771" s="2" t="s">
        <v>2826</v>
      </c>
      <c r="G771" s="10">
        <f t="shared" ref="G771:G834" si="144">H771/SUM($H$2:$H$2400)</f>
        <v>9.0637752377705825E-6</v>
      </c>
      <c r="H771" s="7">
        <v>2</v>
      </c>
      <c r="I771" s="7">
        <v>0</v>
      </c>
      <c r="J771" s="7">
        <v>2</v>
      </c>
      <c r="K771" s="7">
        <f t="shared" si="136"/>
        <v>0.8</v>
      </c>
      <c r="L771" s="12">
        <f t="shared" ref="L771:L834" si="145">J771-K771</f>
        <v>1.2</v>
      </c>
      <c r="M771" s="8">
        <v>1</v>
      </c>
      <c r="N771" s="8" t="e">
        <f t="shared" ref="N771:N834" si="146">L771/I771</f>
        <v>#DIV/0!</v>
      </c>
      <c r="O771" s="7">
        <f t="shared" si="140"/>
        <v>1.2</v>
      </c>
      <c r="P771" s="8">
        <v>1</v>
      </c>
      <c r="Q771" s="8">
        <f t="shared" si="141"/>
        <v>0</v>
      </c>
      <c r="R771" s="8">
        <f t="shared" si="142"/>
        <v>0</v>
      </c>
      <c r="S771" s="9">
        <f t="shared" si="143"/>
        <v>3.1874811169136296E-5</v>
      </c>
      <c r="T771" s="2" t="s">
        <v>6150</v>
      </c>
      <c r="U771" s="2" t="s">
        <v>22</v>
      </c>
      <c r="V771" s="2" t="s">
        <v>6101</v>
      </c>
      <c r="W771" s="2" t="s">
        <v>329</v>
      </c>
      <c r="X771" s="2">
        <v>63</v>
      </c>
      <c r="Y771" s="2">
        <v>81</v>
      </c>
      <c r="Z771" s="2">
        <f t="shared" ref="Z771:Z805" si="147">Y771-X771</f>
        <v>18</v>
      </c>
    </row>
    <row r="772" spans="1:26" x14ac:dyDescent="0.25">
      <c r="A772" s="2" t="s">
        <v>2827</v>
      </c>
      <c r="B772" s="2">
        <v>202280771</v>
      </c>
      <c r="C772" s="3">
        <v>44825</v>
      </c>
      <c r="D772" s="2" t="s">
        <v>562</v>
      </c>
      <c r="E772" s="2" t="s">
        <v>29</v>
      </c>
      <c r="F772" s="2" t="s">
        <v>2828</v>
      </c>
      <c r="G772" s="10">
        <f t="shared" si="144"/>
        <v>2.4925381903869104E-4</v>
      </c>
      <c r="H772" s="7">
        <v>55</v>
      </c>
      <c r="I772" s="7">
        <v>51</v>
      </c>
      <c r="J772" s="7">
        <v>4</v>
      </c>
      <c r="K772" s="7">
        <f t="shared" ref="K772:K835" si="148">J772*0.4</f>
        <v>1.6</v>
      </c>
      <c r="L772" s="12">
        <f t="shared" si="145"/>
        <v>2.4</v>
      </c>
      <c r="M772" s="8">
        <v>7.2727272727272724E-2</v>
      </c>
      <c r="N772" s="8">
        <f t="shared" si="146"/>
        <v>4.7058823529411764E-2</v>
      </c>
      <c r="O772" s="7">
        <f t="shared" si="140"/>
        <v>2.4</v>
      </c>
      <c r="P772" s="8">
        <v>7.2727272727272724E-2</v>
      </c>
      <c r="Q772" s="8">
        <f t="shared" si="141"/>
        <v>12.75</v>
      </c>
      <c r="R772" s="8">
        <f t="shared" si="142"/>
        <v>0.92727272727272725</v>
      </c>
      <c r="S772" s="9">
        <f t="shared" si="143"/>
        <v>6.3749622338272593E-5</v>
      </c>
      <c r="T772" s="2" t="s">
        <v>30</v>
      </c>
      <c r="U772" s="2" t="s">
        <v>31</v>
      </c>
      <c r="V772" s="2" t="s">
        <v>6101</v>
      </c>
      <c r="W772" s="2" t="s">
        <v>16</v>
      </c>
      <c r="X772" s="2">
        <v>63</v>
      </c>
      <c r="Y772" s="2">
        <v>81</v>
      </c>
      <c r="Z772" s="2">
        <f t="shared" si="147"/>
        <v>18</v>
      </c>
    </row>
    <row r="773" spans="1:26" x14ac:dyDescent="0.25">
      <c r="A773" s="2" t="s">
        <v>2829</v>
      </c>
      <c r="B773" s="2">
        <v>202280772</v>
      </c>
      <c r="C773" s="3">
        <v>44825</v>
      </c>
      <c r="D773" s="2" t="s">
        <v>589</v>
      </c>
      <c r="E773" s="2" t="s">
        <v>24</v>
      </c>
      <c r="F773" s="2" t="s">
        <v>2830</v>
      </c>
      <c r="G773" s="10">
        <f t="shared" si="144"/>
        <v>3.625510095108233E-4</v>
      </c>
      <c r="H773" s="7">
        <v>80</v>
      </c>
      <c r="I773" s="7">
        <v>35</v>
      </c>
      <c r="J773" s="7">
        <v>45</v>
      </c>
      <c r="K773" s="7">
        <f t="shared" si="148"/>
        <v>18</v>
      </c>
      <c r="L773" s="12">
        <f t="shared" si="145"/>
        <v>27</v>
      </c>
      <c r="M773" s="8">
        <v>0.5625</v>
      </c>
      <c r="N773" s="8">
        <f t="shared" si="146"/>
        <v>0.77142857142857146</v>
      </c>
      <c r="O773" s="7">
        <f t="shared" si="140"/>
        <v>27</v>
      </c>
      <c r="P773" s="8">
        <v>0.5625</v>
      </c>
      <c r="Q773" s="8">
        <f t="shared" si="141"/>
        <v>0.77777777777777779</v>
      </c>
      <c r="R773" s="8">
        <f t="shared" si="142"/>
        <v>0.4375</v>
      </c>
      <c r="S773" s="9">
        <f t="shared" si="143"/>
        <v>7.1718325130556667E-4</v>
      </c>
      <c r="T773" s="2" t="s">
        <v>25</v>
      </c>
      <c r="U773" s="2" t="s">
        <v>26</v>
      </c>
      <c r="V773" s="2" t="s">
        <v>6101</v>
      </c>
      <c r="W773" s="2" t="s">
        <v>329</v>
      </c>
      <c r="X773" s="2">
        <v>63</v>
      </c>
      <c r="Y773" s="2">
        <v>81</v>
      </c>
      <c r="Z773" s="2">
        <f t="shared" si="147"/>
        <v>18</v>
      </c>
    </row>
    <row r="774" spans="1:26" x14ac:dyDescent="0.25">
      <c r="A774" s="2" t="s">
        <v>2831</v>
      </c>
      <c r="B774" s="2">
        <v>202280773</v>
      </c>
      <c r="C774" s="3">
        <v>44825</v>
      </c>
      <c r="D774" s="2" t="s">
        <v>409</v>
      </c>
      <c r="E774" s="2" t="s">
        <v>29</v>
      </c>
      <c r="F774" s="2" t="s">
        <v>2832</v>
      </c>
      <c r="G774" s="10">
        <f t="shared" si="144"/>
        <v>2.5378570665757634E-4</v>
      </c>
      <c r="H774" s="7">
        <v>56</v>
      </c>
      <c r="I774" s="7">
        <v>34</v>
      </c>
      <c r="J774" s="7">
        <v>22</v>
      </c>
      <c r="K774" s="7">
        <f t="shared" si="148"/>
        <v>8.8000000000000007</v>
      </c>
      <c r="L774" s="12">
        <f t="shared" si="145"/>
        <v>13.2</v>
      </c>
      <c r="M774" s="8">
        <v>0.39285714285714285</v>
      </c>
      <c r="N774" s="8">
        <f t="shared" si="146"/>
        <v>0.38823529411764701</v>
      </c>
      <c r="O774" s="7">
        <f t="shared" si="140"/>
        <v>13.2</v>
      </c>
      <c r="P774" s="8">
        <v>0.39285714285714285</v>
      </c>
      <c r="Q774" s="8">
        <f t="shared" si="141"/>
        <v>1.5454545454545454</v>
      </c>
      <c r="R774" s="8">
        <f t="shared" si="142"/>
        <v>0.6071428571428571</v>
      </c>
      <c r="S774" s="9">
        <f t="shared" si="143"/>
        <v>3.5062292286049926E-4</v>
      </c>
      <c r="T774" s="2" t="s">
        <v>30</v>
      </c>
      <c r="U774" s="2" t="s">
        <v>31</v>
      </c>
      <c r="V774" s="2" t="s">
        <v>6101</v>
      </c>
      <c r="W774" s="2" t="s">
        <v>16</v>
      </c>
      <c r="X774" s="2">
        <v>63</v>
      </c>
      <c r="Y774" s="2">
        <v>81</v>
      </c>
      <c r="Z774" s="2">
        <f t="shared" si="147"/>
        <v>18</v>
      </c>
    </row>
    <row r="775" spans="1:26" x14ac:dyDescent="0.25">
      <c r="A775" s="2" t="s">
        <v>2833</v>
      </c>
      <c r="B775" s="2">
        <v>202280774</v>
      </c>
      <c r="C775" s="3">
        <v>44825</v>
      </c>
      <c r="D775" s="2" t="s">
        <v>127</v>
      </c>
      <c r="E775" s="2" t="s">
        <v>14</v>
      </c>
      <c r="F775" s="2" t="s">
        <v>2834</v>
      </c>
      <c r="G775" s="10">
        <f t="shared" si="144"/>
        <v>9.0637752377705825E-5</v>
      </c>
      <c r="H775" s="7">
        <v>20</v>
      </c>
      <c r="I775" s="7">
        <v>5</v>
      </c>
      <c r="J775" s="7">
        <v>15</v>
      </c>
      <c r="K775" s="7">
        <f t="shared" si="148"/>
        <v>6</v>
      </c>
      <c r="L775" s="12">
        <f t="shared" si="145"/>
        <v>9</v>
      </c>
      <c r="M775" s="8">
        <v>0.75</v>
      </c>
      <c r="N775" s="8">
        <f t="shared" si="146"/>
        <v>1.8</v>
      </c>
      <c r="O775" s="7">
        <f t="shared" si="140"/>
        <v>9</v>
      </c>
      <c r="P775" s="8">
        <v>0.75</v>
      </c>
      <c r="Q775" s="8">
        <f t="shared" si="141"/>
        <v>0.33333333333333331</v>
      </c>
      <c r="R775" s="8">
        <f t="shared" si="142"/>
        <v>0.25</v>
      </c>
      <c r="S775" s="9">
        <f t="shared" si="143"/>
        <v>2.3906108376852222E-4</v>
      </c>
      <c r="T775" s="2" t="s">
        <v>25</v>
      </c>
      <c r="U775" s="2" t="s">
        <v>15</v>
      </c>
      <c r="V775" s="2" t="s">
        <v>6101</v>
      </c>
      <c r="W775" s="2" t="s">
        <v>16</v>
      </c>
      <c r="X775" s="2">
        <v>63</v>
      </c>
      <c r="Y775" s="2">
        <v>81</v>
      </c>
      <c r="Z775" s="2">
        <f t="shared" si="147"/>
        <v>18</v>
      </c>
    </row>
    <row r="776" spans="1:26" x14ac:dyDescent="0.25">
      <c r="A776" s="2" t="s">
        <v>2835</v>
      </c>
      <c r="B776" s="2">
        <v>202280775</v>
      </c>
      <c r="C776" s="3">
        <v>44825</v>
      </c>
      <c r="D776" s="2" t="s">
        <v>590</v>
      </c>
      <c r="E776" s="2" t="s">
        <v>47</v>
      </c>
      <c r="F776" s="2" t="s">
        <v>2836</v>
      </c>
      <c r="G776" s="10">
        <f t="shared" si="144"/>
        <v>8.6105864758820544E-4</v>
      </c>
      <c r="H776" s="7">
        <v>190</v>
      </c>
      <c r="I776" s="7">
        <v>100</v>
      </c>
      <c r="J776" s="7">
        <v>90</v>
      </c>
      <c r="K776" s="7">
        <f t="shared" si="148"/>
        <v>36</v>
      </c>
      <c r="L776" s="12">
        <f t="shared" si="145"/>
        <v>54</v>
      </c>
      <c r="M776" s="8">
        <v>0.47368421052631576</v>
      </c>
      <c r="N776" s="8">
        <f t="shared" si="146"/>
        <v>0.54</v>
      </c>
      <c r="O776" s="7">
        <f t="shared" si="140"/>
        <v>54</v>
      </c>
      <c r="P776" s="8">
        <v>0.47368421052631576</v>
      </c>
      <c r="Q776" s="8">
        <f t="shared" si="141"/>
        <v>1.1111111111111112</v>
      </c>
      <c r="R776" s="8">
        <f t="shared" si="142"/>
        <v>0.52631578947368418</v>
      </c>
      <c r="S776" s="9">
        <f t="shared" si="143"/>
        <v>1.4343665026111333E-3</v>
      </c>
      <c r="T776" s="2" t="s">
        <v>19</v>
      </c>
      <c r="U776" s="2" t="s">
        <v>6087</v>
      </c>
      <c r="V776" s="2" t="s">
        <v>6101</v>
      </c>
      <c r="W776" s="2" t="s">
        <v>16</v>
      </c>
      <c r="X776" s="2">
        <v>63</v>
      </c>
      <c r="Y776" s="2">
        <v>81</v>
      </c>
      <c r="Z776" s="2">
        <f t="shared" si="147"/>
        <v>18</v>
      </c>
    </row>
    <row r="777" spans="1:26" x14ac:dyDescent="0.25">
      <c r="A777" s="2" t="s">
        <v>2837</v>
      </c>
      <c r="B777" s="2">
        <v>202280776</v>
      </c>
      <c r="C777" s="3">
        <v>44825</v>
      </c>
      <c r="D777" s="2" t="s">
        <v>591</v>
      </c>
      <c r="E777" s="2" t="s">
        <v>29</v>
      </c>
      <c r="F777" s="2" t="s">
        <v>2838</v>
      </c>
      <c r="G777" s="10">
        <f t="shared" si="144"/>
        <v>9.9701527615476414E-5</v>
      </c>
      <c r="H777" s="7">
        <v>22</v>
      </c>
      <c r="I777" s="7">
        <v>21</v>
      </c>
      <c r="J777" s="7">
        <v>1</v>
      </c>
      <c r="K777" s="7">
        <f t="shared" si="148"/>
        <v>0.4</v>
      </c>
      <c r="L777" s="12">
        <f t="shared" si="145"/>
        <v>0.6</v>
      </c>
      <c r="M777" s="8">
        <v>4.5454545454545456E-2</v>
      </c>
      <c r="N777" s="8">
        <f t="shared" si="146"/>
        <v>2.8571428571428571E-2</v>
      </c>
      <c r="O777" s="7">
        <f t="shared" si="140"/>
        <v>0.6</v>
      </c>
      <c r="P777" s="8">
        <v>4.5454545454545456E-2</v>
      </c>
      <c r="Q777" s="8">
        <f t="shared" si="141"/>
        <v>21</v>
      </c>
      <c r="R777" s="8">
        <f t="shared" si="142"/>
        <v>0.95454545454545459</v>
      </c>
      <c r="S777" s="9">
        <f t="shared" si="143"/>
        <v>1.5937405584568148E-5</v>
      </c>
      <c r="T777" s="2" t="s">
        <v>30</v>
      </c>
      <c r="U777" s="2" t="s">
        <v>31</v>
      </c>
      <c r="V777" s="2" t="s">
        <v>6101</v>
      </c>
      <c r="W777" s="2" t="s">
        <v>16</v>
      </c>
      <c r="X777" s="2">
        <v>63</v>
      </c>
      <c r="Y777" s="2">
        <v>81</v>
      </c>
      <c r="Z777" s="2">
        <f t="shared" si="147"/>
        <v>18</v>
      </c>
    </row>
    <row r="778" spans="1:26" x14ac:dyDescent="0.25">
      <c r="A778" s="2" t="s">
        <v>2839</v>
      </c>
      <c r="B778" s="2">
        <v>202280777</v>
      </c>
      <c r="C778" s="3">
        <v>44825</v>
      </c>
      <c r="D778" s="2" t="s">
        <v>494</v>
      </c>
      <c r="E778" s="2" t="s">
        <v>29</v>
      </c>
      <c r="F778" s="2" t="s">
        <v>2840</v>
      </c>
      <c r="G778" s="10">
        <f t="shared" si="144"/>
        <v>9.516963999659112E-5</v>
      </c>
      <c r="H778" s="7">
        <v>21</v>
      </c>
      <c r="I778" s="7">
        <v>17.62</v>
      </c>
      <c r="J778" s="7">
        <v>3.379999999999999</v>
      </c>
      <c r="K778" s="7">
        <f t="shared" si="148"/>
        <v>1.3519999999999996</v>
      </c>
      <c r="L778" s="12">
        <f t="shared" si="145"/>
        <v>2.0279999999999996</v>
      </c>
      <c r="M778" s="8">
        <v>0.1609523809523809</v>
      </c>
      <c r="N778" s="8">
        <f t="shared" si="146"/>
        <v>0.11509648127128261</v>
      </c>
      <c r="O778" s="7">
        <f t="shared" si="140"/>
        <v>2.0279999999999996</v>
      </c>
      <c r="P778" s="8">
        <v>0.1609523809523809</v>
      </c>
      <c r="Q778" s="8">
        <f t="shared" si="141"/>
        <v>5.2130177514792919</v>
      </c>
      <c r="R778" s="8">
        <f t="shared" si="142"/>
        <v>0.83904761904761904</v>
      </c>
      <c r="S778" s="9">
        <f t="shared" si="143"/>
        <v>5.3868430875840324E-5</v>
      </c>
      <c r="T778" s="2" t="s">
        <v>33</v>
      </c>
      <c r="U778" s="2" t="s">
        <v>31</v>
      </c>
      <c r="V778" s="2" t="s">
        <v>6101</v>
      </c>
      <c r="W778" s="2" t="s">
        <v>16</v>
      </c>
      <c r="X778" s="2">
        <v>63</v>
      </c>
      <c r="Y778" s="2">
        <v>81</v>
      </c>
      <c r="Z778" s="2">
        <f t="shared" si="147"/>
        <v>18</v>
      </c>
    </row>
    <row r="779" spans="1:26" x14ac:dyDescent="0.25">
      <c r="A779" s="2" t="s">
        <v>2841</v>
      </c>
      <c r="B779" s="2">
        <v>202280778</v>
      </c>
      <c r="C779" s="3">
        <v>44825</v>
      </c>
      <c r="D779" s="2" t="s">
        <v>592</v>
      </c>
      <c r="E779" s="2" t="s">
        <v>14</v>
      </c>
      <c r="F779" s="2" t="s">
        <v>2842</v>
      </c>
      <c r="G779" s="10">
        <f t="shared" si="144"/>
        <v>4.5318876188852913E-5</v>
      </c>
      <c r="H779" s="7">
        <v>10</v>
      </c>
      <c r="I779" s="7">
        <v>2</v>
      </c>
      <c r="J779" s="7">
        <v>8</v>
      </c>
      <c r="K779" s="7">
        <f t="shared" si="148"/>
        <v>3.2</v>
      </c>
      <c r="L779" s="12">
        <f t="shared" si="145"/>
        <v>4.8</v>
      </c>
      <c r="M779" s="8">
        <v>0.8</v>
      </c>
      <c r="N779" s="8">
        <f t="shared" si="146"/>
        <v>2.4</v>
      </c>
      <c r="O779" s="7">
        <f t="shared" si="140"/>
        <v>4.8</v>
      </c>
      <c r="P779" s="8">
        <v>0.8</v>
      </c>
      <c r="Q779" s="8">
        <f t="shared" si="141"/>
        <v>0.25</v>
      </c>
      <c r="R779" s="8">
        <f t="shared" si="142"/>
        <v>0.2</v>
      </c>
      <c r="S779" s="9">
        <f t="shared" si="143"/>
        <v>1.2749924467654519E-4</v>
      </c>
      <c r="T779" s="2" t="s">
        <v>6151</v>
      </c>
      <c r="U779" s="2" t="s">
        <v>15</v>
      </c>
      <c r="V779" s="2" t="s">
        <v>6101</v>
      </c>
      <c r="W779" s="2" t="s">
        <v>16</v>
      </c>
      <c r="X779" s="2">
        <v>63</v>
      </c>
      <c r="Y779" s="2">
        <v>81</v>
      </c>
      <c r="Z779" s="2">
        <f t="shared" si="147"/>
        <v>18</v>
      </c>
    </row>
    <row r="780" spans="1:26" x14ac:dyDescent="0.25">
      <c r="A780" s="2" t="s">
        <v>2843</v>
      </c>
      <c r="B780" s="2">
        <v>202280779</v>
      </c>
      <c r="C780" s="3">
        <v>44825</v>
      </c>
      <c r="D780" s="2" t="s">
        <v>593</v>
      </c>
      <c r="E780" s="2" t="s">
        <v>14</v>
      </c>
      <c r="F780" s="2" t="s">
        <v>2844</v>
      </c>
      <c r="G780" s="10">
        <f t="shared" si="144"/>
        <v>3.1723213332197041E-4</v>
      </c>
      <c r="H780" s="7">
        <v>70</v>
      </c>
      <c r="I780" s="7">
        <v>21</v>
      </c>
      <c r="J780" s="7">
        <v>49</v>
      </c>
      <c r="K780" s="7">
        <f t="shared" si="148"/>
        <v>19.600000000000001</v>
      </c>
      <c r="L780" s="12">
        <f t="shared" si="145"/>
        <v>29.4</v>
      </c>
      <c r="M780" s="8">
        <v>0.7</v>
      </c>
      <c r="N780" s="8">
        <f t="shared" si="146"/>
        <v>1.4</v>
      </c>
      <c r="O780" s="7">
        <f t="shared" si="140"/>
        <v>29.4</v>
      </c>
      <c r="P780" s="8">
        <v>0.7</v>
      </c>
      <c r="Q780" s="8">
        <f t="shared" si="141"/>
        <v>0.42857142857142855</v>
      </c>
      <c r="R780" s="8">
        <f t="shared" si="142"/>
        <v>0.3</v>
      </c>
      <c r="S780" s="9">
        <f t="shared" si="143"/>
        <v>7.8093287364383926E-4</v>
      </c>
      <c r="T780" s="2" t="s">
        <v>6151</v>
      </c>
      <c r="U780" s="2" t="s">
        <v>15</v>
      </c>
      <c r="V780" s="2" t="s">
        <v>6101</v>
      </c>
      <c r="W780" s="2" t="s">
        <v>16</v>
      </c>
      <c r="X780" s="2">
        <v>63</v>
      </c>
      <c r="Y780" s="2">
        <v>81</v>
      </c>
      <c r="Z780" s="2">
        <f t="shared" si="147"/>
        <v>18</v>
      </c>
    </row>
    <row r="781" spans="1:26" x14ac:dyDescent="0.25">
      <c r="A781" s="2" t="s">
        <v>2845</v>
      </c>
      <c r="B781" s="2">
        <v>202280780</v>
      </c>
      <c r="C781" s="3">
        <v>44825</v>
      </c>
      <c r="D781" s="2" t="s">
        <v>594</v>
      </c>
      <c r="E781" s="2" t="s">
        <v>14</v>
      </c>
      <c r="F781" s="2" t="s">
        <v>2846</v>
      </c>
      <c r="G781" s="10">
        <f t="shared" si="144"/>
        <v>2.7191325713311748E-5</v>
      </c>
      <c r="H781" s="7">
        <v>6</v>
      </c>
      <c r="I781" s="7">
        <v>3</v>
      </c>
      <c r="J781" s="7">
        <v>3</v>
      </c>
      <c r="K781" s="7">
        <f t="shared" si="148"/>
        <v>1.2000000000000002</v>
      </c>
      <c r="L781" s="12">
        <f t="shared" si="145"/>
        <v>1.7999999999999998</v>
      </c>
      <c r="M781" s="8">
        <v>0.5</v>
      </c>
      <c r="N781" s="8">
        <f t="shared" si="146"/>
        <v>0.6</v>
      </c>
      <c r="O781" s="7">
        <f t="shared" si="140"/>
        <v>1.7999999999999998</v>
      </c>
      <c r="P781" s="8">
        <v>0.5</v>
      </c>
      <c r="Q781" s="8">
        <f t="shared" si="141"/>
        <v>1</v>
      </c>
      <c r="R781" s="8">
        <f t="shared" si="142"/>
        <v>0.5</v>
      </c>
      <c r="S781" s="9">
        <f t="shared" si="143"/>
        <v>4.7812216753704445E-5</v>
      </c>
      <c r="T781" s="2" t="s">
        <v>6151</v>
      </c>
      <c r="U781" s="2" t="s">
        <v>15</v>
      </c>
      <c r="V781" s="2" t="s">
        <v>6101</v>
      </c>
      <c r="W781" s="2" t="s">
        <v>16</v>
      </c>
      <c r="X781" s="2">
        <v>63</v>
      </c>
      <c r="Y781" s="2">
        <v>81</v>
      </c>
      <c r="Z781" s="2">
        <f t="shared" si="147"/>
        <v>18</v>
      </c>
    </row>
    <row r="782" spans="1:26" x14ac:dyDescent="0.25">
      <c r="A782" s="2" t="s">
        <v>2847</v>
      </c>
      <c r="B782" s="2">
        <v>202280781</v>
      </c>
      <c r="C782" s="3">
        <v>44825</v>
      </c>
      <c r="D782" s="2" t="s">
        <v>595</v>
      </c>
      <c r="E782" s="2" t="s">
        <v>29</v>
      </c>
      <c r="F782" s="2" t="s">
        <v>2848</v>
      </c>
      <c r="G782" s="10">
        <f t="shared" si="144"/>
        <v>1.586160666609852E-4</v>
      </c>
      <c r="H782" s="7">
        <v>35</v>
      </c>
      <c r="I782" s="7">
        <v>34</v>
      </c>
      <c r="J782" s="7">
        <v>1</v>
      </c>
      <c r="K782" s="7">
        <f t="shared" si="148"/>
        <v>0.4</v>
      </c>
      <c r="L782" s="12">
        <f t="shared" si="145"/>
        <v>0.6</v>
      </c>
      <c r="M782" s="8">
        <v>2.8571428571428571E-2</v>
      </c>
      <c r="N782" s="8">
        <f t="shared" si="146"/>
        <v>1.7647058823529412E-2</v>
      </c>
      <c r="O782" s="7">
        <f t="shared" si="140"/>
        <v>0.6</v>
      </c>
      <c r="P782" s="8">
        <v>2.8571428571428571E-2</v>
      </c>
      <c r="Q782" s="8">
        <f t="shared" si="141"/>
        <v>34</v>
      </c>
      <c r="R782" s="8">
        <f t="shared" si="142"/>
        <v>0.97142857142857142</v>
      </c>
      <c r="S782" s="9">
        <f t="shared" si="143"/>
        <v>1.5937405584568148E-5</v>
      </c>
      <c r="T782" s="2" t="s">
        <v>33</v>
      </c>
      <c r="U782" s="2" t="s">
        <v>31</v>
      </c>
      <c r="V782" s="2" t="s">
        <v>6101</v>
      </c>
      <c r="W782" s="2" t="s">
        <v>16</v>
      </c>
      <c r="X782" s="2">
        <v>63</v>
      </c>
      <c r="Y782" s="2">
        <v>81</v>
      </c>
      <c r="Z782" s="2">
        <f t="shared" si="147"/>
        <v>18</v>
      </c>
    </row>
    <row r="783" spans="1:26" x14ac:dyDescent="0.25">
      <c r="A783" s="2" t="s">
        <v>2849</v>
      </c>
      <c r="B783" s="2">
        <v>202280782</v>
      </c>
      <c r="C783" s="3">
        <v>44825</v>
      </c>
      <c r="D783" s="2" t="s">
        <v>596</v>
      </c>
      <c r="E783" s="2" t="s">
        <v>14</v>
      </c>
      <c r="F783" s="2" t="s">
        <v>2850</v>
      </c>
      <c r="G783" s="10">
        <f t="shared" si="144"/>
        <v>2.9457269522754393E-4</v>
      </c>
      <c r="H783" s="7">
        <v>65</v>
      </c>
      <c r="I783" s="7">
        <v>0</v>
      </c>
      <c r="J783" s="7">
        <v>65</v>
      </c>
      <c r="K783" s="7">
        <f t="shared" si="148"/>
        <v>26</v>
      </c>
      <c r="L783" s="12">
        <f t="shared" si="145"/>
        <v>39</v>
      </c>
      <c r="M783" s="8">
        <v>1</v>
      </c>
      <c r="N783" s="8" t="e">
        <f t="shared" si="146"/>
        <v>#DIV/0!</v>
      </c>
      <c r="O783" s="7">
        <f t="shared" si="140"/>
        <v>39</v>
      </c>
      <c r="P783" s="8">
        <v>1</v>
      </c>
      <c r="Q783" s="8">
        <f t="shared" si="141"/>
        <v>0</v>
      </c>
      <c r="R783" s="8">
        <f t="shared" si="142"/>
        <v>0</v>
      </c>
      <c r="S783" s="9">
        <f t="shared" si="143"/>
        <v>1.0359313629969295E-3</v>
      </c>
      <c r="T783" s="2" t="s">
        <v>6151</v>
      </c>
      <c r="U783" s="2" t="s">
        <v>15</v>
      </c>
      <c r="V783" s="2" t="s">
        <v>6101</v>
      </c>
      <c r="W783" s="2" t="s">
        <v>16</v>
      </c>
      <c r="X783" s="2">
        <v>63</v>
      </c>
      <c r="Y783" s="2">
        <v>81</v>
      </c>
      <c r="Z783" s="2">
        <f t="shared" si="147"/>
        <v>18</v>
      </c>
    </row>
    <row r="784" spans="1:26" x14ac:dyDescent="0.25">
      <c r="A784" s="2" t="s">
        <v>2851</v>
      </c>
      <c r="B784" s="2">
        <v>202280783</v>
      </c>
      <c r="C784" s="3">
        <v>44825</v>
      </c>
      <c r="D784" s="2" t="s">
        <v>127</v>
      </c>
      <c r="E784" s="2" t="s">
        <v>14</v>
      </c>
      <c r="F784" s="2" t="s">
        <v>2852</v>
      </c>
      <c r="G784" s="10">
        <f t="shared" si="144"/>
        <v>1.8127550475541165E-4</v>
      </c>
      <c r="H784" s="7">
        <v>40</v>
      </c>
      <c r="I784" s="7">
        <v>14</v>
      </c>
      <c r="J784" s="7">
        <v>26</v>
      </c>
      <c r="K784" s="7">
        <f t="shared" si="148"/>
        <v>10.4</v>
      </c>
      <c r="L784" s="12">
        <f t="shared" si="145"/>
        <v>15.6</v>
      </c>
      <c r="M784" s="8">
        <v>0.65</v>
      </c>
      <c r="N784" s="8">
        <f t="shared" si="146"/>
        <v>1.1142857142857143</v>
      </c>
      <c r="O784" s="7">
        <f t="shared" si="140"/>
        <v>15.6</v>
      </c>
      <c r="P784" s="8">
        <v>0.65</v>
      </c>
      <c r="Q784" s="8">
        <f t="shared" si="141"/>
        <v>0.53846153846153844</v>
      </c>
      <c r="R784" s="8">
        <f t="shared" si="142"/>
        <v>0.35</v>
      </c>
      <c r="S784" s="9">
        <f t="shared" si="143"/>
        <v>4.1437254519877185E-4</v>
      </c>
      <c r="T784" s="2" t="s">
        <v>6151</v>
      </c>
      <c r="U784" s="2" t="s">
        <v>15</v>
      </c>
      <c r="V784" s="2" t="s">
        <v>6101</v>
      </c>
      <c r="W784" s="2" t="s">
        <v>16</v>
      </c>
      <c r="X784" s="2">
        <v>63</v>
      </c>
      <c r="Y784" s="2">
        <v>81</v>
      </c>
      <c r="Z784" s="2">
        <f t="shared" si="147"/>
        <v>18</v>
      </c>
    </row>
    <row r="785" spans="1:26" x14ac:dyDescent="0.25">
      <c r="A785" s="2" t="s">
        <v>2853</v>
      </c>
      <c r="B785" s="2">
        <v>202280784</v>
      </c>
      <c r="C785" s="3">
        <v>44825</v>
      </c>
      <c r="D785" s="2" t="s">
        <v>597</v>
      </c>
      <c r="E785" s="2" t="s">
        <v>29</v>
      </c>
      <c r="F785" s="2" t="s">
        <v>2854</v>
      </c>
      <c r="G785" s="10">
        <f t="shared" si="144"/>
        <v>8.3839920949377897E-5</v>
      </c>
      <c r="H785" s="7">
        <v>18.5</v>
      </c>
      <c r="I785" s="7">
        <v>14.8</v>
      </c>
      <c r="J785" s="7">
        <v>3.6999999999999993</v>
      </c>
      <c r="K785" s="7">
        <f t="shared" si="148"/>
        <v>1.4799999999999998</v>
      </c>
      <c r="L785" s="12">
        <f t="shared" si="145"/>
        <v>2.2199999999999998</v>
      </c>
      <c r="M785" s="8">
        <v>0.19999999999999996</v>
      </c>
      <c r="N785" s="8">
        <f t="shared" si="146"/>
        <v>0.14999999999999997</v>
      </c>
      <c r="O785" s="7">
        <f t="shared" si="140"/>
        <v>2.2199999999999998</v>
      </c>
      <c r="P785" s="8">
        <v>0.19999999999999996</v>
      </c>
      <c r="Q785" s="8">
        <f t="shared" si="141"/>
        <v>4.0000000000000009</v>
      </c>
      <c r="R785" s="8">
        <f t="shared" si="142"/>
        <v>0.8</v>
      </c>
      <c r="S785" s="9">
        <f t="shared" si="143"/>
        <v>5.8968400662902136E-5</v>
      </c>
      <c r="T785" s="2" t="s">
        <v>30</v>
      </c>
      <c r="U785" s="2" t="s">
        <v>31</v>
      </c>
      <c r="V785" s="2" t="s">
        <v>6101</v>
      </c>
      <c r="W785" s="2" t="s">
        <v>16</v>
      </c>
      <c r="X785" s="2">
        <v>63</v>
      </c>
      <c r="Y785" s="2">
        <v>81</v>
      </c>
      <c r="Z785" s="2">
        <f t="shared" si="147"/>
        <v>18</v>
      </c>
    </row>
    <row r="786" spans="1:26" x14ac:dyDescent="0.25">
      <c r="A786" s="2" t="s">
        <v>2855</v>
      </c>
      <c r="B786" s="2">
        <v>202280785</v>
      </c>
      <c r="C786" s="3">
        <v>44825</v>
      </c>
      <c r="D786" s="2" t="s">
        <v>598</v>
      </c>
      <c r="E786" s="2" t="s">
        <v>29</v>
      </c>
      <c r="F786" s="2" t="s">
        <v>2856</v>
      </c>
      <c r="G786" s="10">
        <f t="shared" si="144"/>
        <v>7.0697446854610553E-4</v>
      </c>
      <c r="H786" s="7">
        <v>156</v>
      </c>
      <c r="I786" s="7">
        <v>141</v>
      </c>
      <c r="J786" s="7">
        <v>15</v>
      </c>
      <c r="K786" s="7">
        <f t="shared" si="148"/>
        <v>6</v>
      </c>
      <c r="L786" s="12">
        <f t="shared" si="145"/>
        <v>9</v>
      </c>
      <c r="M786" s="8">
        <v>9.6153846153846159E-2</v>
      </c>
      <c r="N786" s="8">
        <f t="shared" si="146"/>
        <v>6.3829787234042548E-2</v>
      </c>
      <c r="O786" s="7">
        <f t="shared" si="140"/>
        <v>9</v>
      </c>
      <c r="P786" s="8">
        <v>9.6153846153846159E-2</v>
      </c>
      <c r="Q786" s="8">
        <f t="shared" si="141"/>
        <v>9.4</v>
      </c>
      <c r="R786" s="8">
        <f t="shared" si="142"/>
        <v>0.90384615384615385</v>
      </c>
      <c r="S786" s="9">
        <f t="shared" si="143"/>
        <v>2.3906108376852222E-4</v>
      </c>
      <c r="T786" s="2" t="s">
        <v>30</v>
      </c>
      <c r="U786" s="2" t="s">
        <v>31</v>
      </c>
      <c r="V786" s="2" t="s">
        <v>6101</v>
      </c>
      <c r="W786" s="2" t="s">
        <v>16</v>
      </c>
      <c r="X786" s="2">
        <v>63</v>
      </c>
      <c r="Y786" s="2">
        <v>81</v>
      </c>
      <c r="Z786" s="2">
        <f t="shared" si="147"/>
        <v>18</v>
      </c>
    </row>
    <row r="787" spans="1:26" x14ac:dyDescent="0.25">
      <c r="A787" s="2" t="s">
        <v>2857</v>
      </c>
      <c r="B787" s="2">
        <v>202280786</v>
      </c>
      <c r="C787" s="3">
        <v>44825</v>
      </c>
      <c r="D787" s="2" t="s">
        <v>599</v>
      </c>
      <c r="E787" s="2" t="s">
        <v>29</v>
      </c>
      <c r="F787" s="2" t="s">
        <v>2858</v>
      </c>
      <c r="G787" s="10">
        <f t="shared" si="144"/>
        <v>8.2933543425600838E-4</v>
      </c>
      <c r="H787" s="7">
        <v>183</v>
      </c>
      <c r="I787" s="7">
        <v>155.4</v>
      </c>
      <c r="J787" s="7">
        <v>27.599999999999994</v>
      </c>
      <c r="K787" s="7">
        <f t="shared" si="148"/>
        <v>11.04</v>
      </c>
      <c r="L787" s="12">
        <f t="shared" si="145"/>
        <v>16.559999999999995</v>
      </c>
      <c r="M787" s="8">
        <v>0.1508196721311475</v>
      </c>
      <c r="N787" s="8">
        <f t="shared" si="146"/>
        <v>0.10656370656370653</v>
      </c>
      <c r="O787" s="7">
        <f t="shared" si="140"/>
        <v>16.559999999999995</v>
      </c>
      <c r="P787" s="8">
        <v>0.1508196721311475</v>
      </c>
      <c r="Q787" s="8">
        <f t="shared" si="141"/>
        <v>5.6304347826086971</v>
      </c>
      <c r="R787" s="8">
        <f t="shared" si="142"/>
        <v>0.84918032786885245</v>
      </c>
      <c r="S787" s="9">
        <f t="shared" si="143"/>
        <v>4.3987239413408079E-4</v>
      </c>
      <c r="T787" s="2" t="s">
        <v>30</v>
      </c>
      <c r="U787" s="2" t="s">
        <v>31</v>
      </c>
      <c r="V787" s="2" t="s">
        <v>6101</v>
      </c>
      <c r="W787" s="2" t="s">
        <v>16</v>
      </c>
      <c r="X787" s="2">
        <v>63</v>
      </c>
      <c r="Y787" s="2">
        <v>81</v>
      </c>
      <c r="Z787" s="2">
        <f t="shared" si="147"/>
        <v>18</v>
      </c>
    </row>
    <row r="788" spans="1:26" x14ac:dyDescent="0.25">
      <c r="A788" s="2" t="s">
        <v>2859</v>
      </c>
      <c r="B788" s="2">
        <v>202280787</v>
      </c>
      <c r="C788" s="3">
        <v>44825</v>
      </c>
      <c r="D788" s="2" t="s">
        <v>600</v>
      </c>
      <c r="E788" s="2" t="s">
        <v>29</v>
      </c>
      <c r="F788" s="2" t="s">
        <v>2860</v>
      </c>
      <c r="G788" s="10">
        <f t="shared" si="144"/>
        <v>5.4382651426623495E-5</v>
      </c>
      <c r="H788" s="7">
        <v>12</v>
      </c>
      <c r="I788" s="7">
        <v>9.1999999999999993</v>
      </c>
      <c r="J788" s="7">
        <v>2.8000000000000007</v>
      </c>
      <c r="K788" s="7">
        <f t="shared" si="148"/>
        <v>1.1200000000000003</v>
      </c>
      <c r="L788" s="12">
        <f t="shared" si="145"/>
        <v>1.6800000000000004</v>
      </c>
      <c r="M788" s="8">
        <v>0.23333333333333339</v>
      </c>
      <c r="N788" s="8">
        <f t="shared" si="146"/>
        <v>0.18260869565217397</v>
      </c>
      <c r="O788" s="7">
        <f t="shared" si="140"/>
        <v>1.6800000000000004</v>
      </c>
      <c r="P788" s="8">
        <v>0.23333333333333339</v>
      </c>
      <c r="Q788" s="8">
        <f t="shared" si="141"/>
        <v>3.2857142857142847</v>
      </c>
      <c r="R788" s="8">
        <f t="shared" si="142"/>
        <v>0.76666666666666661</v>
      </c>
      <c r="S788" s="9">
        <f t="shared" si="143"/>
        <v>4.4624735636790827E-5</v>
      </c>
      <c r="T788" s="2" t="s">
        <v>99</v>
      </c>
      <c r="U788" s="2" t="s">
        <v>31</v>
      </c>
      <c r="V788" s="2" t="s">
        <v>6101</v>
      </c>
      <c r="W788" s="2" t="s">
        <v>16</v>
      </c>
      <c r="X788" s="2">
        <v>63</v>
      </c>
      <c r="Y788" s="2">
        <v>81</v>
      </c>
      <c r="Z788" s="2">
        <f t="shared" si="147"/>
        <v>18</v>
      </c>
    </row>
    <row r="789" spans="1:26" x14ac:dyDescent="0.25">
      <c r="A789" s="2" t="s">
        <v>2861</v>
      </c>
      <c r="B789" s="2">
        <v>202280788</v>
      </c>
      <c r="C789" s="3">
        <v>44825</v>
      </c>
      <c r="D789" s="2" t="s">
        <v>601</v>
      </c>
      <c r="E789" s="2" t="s">
        <v>29</v>
      </c>
      <c r="F789" s="2" t="s">
        <v>2862</v>
      </c>
      <c r="G789" s="10">
        <f t="shared" si="144"/>
        <v>1.4502040380432932E-4</v>
      </c>
      <c r="H789" s="7">
        <v>32</v>
      </c>
      <c r="I789" s="7">
        <v>28.2</v>
      </c>
      <c r="J789" s="7">
        <v>3.8000000000000007</v>
      </c>
      <c r="K789" s="7">
        <f t="shared" si="148"/>
        <v>1.5200000000000005</v>
      </c>
      <c r="L789" s="12">
        <f t="shared" si="145"/>
        <v>2.2800000000000002</v>
      </c>
      <c r="M789" s="8">
        <v>0.11875000000000002</v>
      </c>
      <c r="N789" s="8">
        <f t="shared" si="146"/>
        <v>8.085106382978724E-2</v>
      </c>
      <c r="O789" s="7">
        <f t="shared" si="140"/>
        <v>2.2800000000000002</v>
      </c>
      <c r="P789" s="8">
        <v>0.11875000000000002</v>
      </c>
      <c r="Q789" s="8">
        <f t="shared" si="141"/>
        <v>7.421052631578946</v>
      </c>
      <c r="R789" s="8">
        <f t="shared" si="142"/>
        <v>0.88124999999999998</v>
      </c>
      <c r="S789" s="9">
        <f t="shared" si="143"/>
        <v>6.0562141221358975E-5</v>
      </c>
      <c r="T789" s="2" t="s">
        <v>56</v>
      </c>
      <c r="U789" s="2" t="s">
        <v>31</v>
      </c>
      <c r="V789" s="2" t="s">
        <v>6101</v>
      </c>
      <c r="W789" s="2" t="s">
        <v>16</v>
      </c>
      <c r="X789" s="2">
        <v>63</v>
      </c>
      <c r="Y789" s="2">
        <v>81</v>
      </c>
      <c r="Z789" s="2">
        <f t="shared" si="147"/>
        <v>18</v>
      </c>
    </row>
    <row r="790" spans="1:26" x14ac:dyDescent="0.25">
      <c r="A790" s="2" t="s">
        <v>2863</v>
      </c>
      <c r="B790" s="2">
        <v>202280789</v>
      </c>
      <c r="C790" s="3">
        <v>44825</v>
      </c>
      <c r="D790" s="2" t="s">
        <v>435</v>
      </c>
      <c r="E790" s="2" t="s">
        <v>14</v>
      </c>
      <c r="F790" s="2" t="s">
        <v>2864</v>
      </c>
      <c r="G790" s="10">
        <f t="shared" si="144"/>
        <v>4.5318876188852913E-5</v>
      </c>
      <c r="H790" s="7">
        <v>10</v>
      </c>
      <c r="I790" s="7">
        <v>4</v>
      </c>
      <c r="J790" s="7">
        <v>6</v>
      </c>
      <c r="K790" s="7">
        <f t="shared" si="148"/>
        <v>2.4000000000000004</v>
      </c>
      <c r="L790" s="12">
        <f t="shared" si="145"/>
        <v>3.5999999999999996</v>
      </c>
      <c r="M790" s="8">
        <v>0.6</v>
      </c>
      <c r="N790" s="8">
        <f t="shared" si="146"/>
        <v>0.89999999999999991</v>
      </c>
      <c r="O790" s="7">
        <f t="shared" si="140"/>
        <v>3.5999999999999996</v>
      </c>
      <c r="P790" s="8">
        <v>0.6</v>
      </c>
      <c r="Q790" s="8">
        <f t="shared" si="141"/>
        <v>0.66666666666666663</v>
      </c>
      <c r="R790" s="8">
        <f t="shared" si="142"/>
        <v>0.4</v>
      </c>
      <c r="S790" s="9">
        <f t="shared" si="143"/>
        <v>9.5624433507408889E-5</v>
      </c>
      <c r="T790" s="2" t="s">
        <v>6151</v>
      </c>
      <c r="U790" s="2" t="s">
        <v>15</v>
      </c>
      <c r="V790" s="2" t="s">
        <v>6101</v>
      </c>
      <c r="W790" s="2" t="s">
        <v>16</v>
      </c>
      <c r="X790" s="2">
        <v>63</v>
      </c>
      <c r="Y790" s="2">
        <v>81</v>
      </c>
      <c r="Z790" s="2">
        <f t="shared" si="147"/>
        <v>18</v>
      </c>
    </row>
    <row r="791" spans="1:26" x14ac:dyDescent="0.25">
      <c r="A791" s="2" t="s">
        <v>2865</v>
      </c>
      <c r="B791" s="2">
        <v>202280790</v>
      </c>
      <c r="C791" s="3">
        <v>44825</v>
      </c>
      <c r="D791" s="2" t="s">
        <v>602</v>
      </c>
      <c r="E791" s="2" t="s">
        <v>24</v>
      </c>
      <c r="F791" s="2" t="s">
        <v>2866</v>
      </c>
      <c r="G791" s="10">
        <f t="shared" si="144"/>
        <v>2.2659438094426457E-4</v>
      </c>
      <c r="H791" s="7">
        <v>50</v>
      </c>
      <c r="I791" s="7">
        <v>10</v>
      </c>
      <c r="J791" s="7">
        <v>40</v>
      </c>
      <c r="K791" s="7">
        <f t="shared" si="148"/>
        <v>16</v>
      </c>
      <c r="L791" s="12">
        <f t="shared" si="145"/>
        <v>24</v>
      </c>
      <c r="M791" s="8">
        <v>0.8</v>
      </c>
      <c r="N791" s="8">
        <f t="shared" si="146"/>
        <v>2.4</v>
      </c>
      <c r="O791" s="7">
        <f t="shared" si="140"/>
        <v>24</v>
      </c>
      <c r="P791" s="8">
        <v>0.8</v>
      </c>
      <c r="Q791" s="8">
        <f t="shared" si="141"/>
        <v>0.25</v>
      </c>
      <c r="R791" s="8">
        <f t="shared" si="142"/>
        <v>0.2</v>
      </c>
      <c r="S791" s="9">
        <f t="shared" si="143"/>
        <v>6.3749622338272593E-4</v>
      </c>
      <c r="T791" s="2" t="s">
        <v>285</v>
      </c>
      <c r="U791" s="2" t="s">
        <v>26</v>
      </c>
      <c r="V791" s="2" t="s">
        <v>6101</v>
      </c>
      <c r="W791" s="2" t="s">
        <v>329</v>
      </c>
      <c r="X791" s="2">
        <v>63</v>
      </c>
      <c r="Y791" s="2">
        <v>81</v>
      </c>
      <c r="Z791" s="2">
        <f t="shared" si="147"/>
        <v>18</v>
      </c>
    </row>
    <row r="792" spans="1:26" x14ac:dyDescent="0.25">
      <c r="A792" s="2" t="s">
        <v>2867</v>
      </c>
      <c r="B792" s="2">
        <v>202280791</v>
      </c>
      <c r="C792" s="3">
        <v>44825</v>
      </c>
      <c r="D792" s="2" t="s">
        <v>603</v>
      </c>
      <c r="E792" s="2" t="s">
        <v>14</v>
      </c>
      <c r="F792" s="2" t="s">
        <v>2868</v>
      </c>
      <c r="G792" s="10">
        <f t="shared" si="144"/>
        <v>4.5318876188852913E-5</v>
      </c>
      <c r="H792" s="7">
        <v>10</v>
      </c>
      <c r="I792" s="7">
        <v>4</v>
      </c>
      <c r="J792" s="7">
        <v>6</v>
      </c>
      <c r="K792" s="7">
        <f t="shared" si="148"/>
        <v>2.4000000000000004</v>
      </c>
      <c r="L792" s="12">
        <f t="shared" si="145"/>
        <v>3.5999999999999996</v>
      </c>
      <c r="M792" s="8">
        <v>0.6</v>
      </c>
      <c r="N792" s="8">
        <f t="shared" si="146"/>
        <v>0.89999999999999991</v>
      </c>
      <c r="O792" s="7">
        <f t="shared" si="140"/>
        <v>3.5999999999999996</v>
      </c>
      <c r="P792" s="8">
        <v>0.6</v>
      </c>
      <c r="Q792" s="8">
        <f t="shared" si="141"/>
        <v>0.66666666666666663</v>
      </c>
      <c r="R792" s="8">
        <f t="shared" si="142"/>
        <v>0.4</v>
      </c>
      <c r="S792" s="9">
        <f t="shared" si="143"/>
        <v>9.5624433507408889E-5</v>
      </c>
      <c r="T792" s="2" t="s">
        <v>6151</v>
      </c>
      <c r="U792" s="2" t="s">
        <v>15</v>
      </c>
      <c r="V792" s="2" t="s">
        <v>6101</v>
      </c>
      <c r="W792" s="2" t="s">
        <v>16</v>
      </c>
      <c r="X792" s="2">
        <v>63</v>
      </c>
      <c r="Y792" s="2">
        <v>81</v>
      </c>
      <c r="Z792" s="2">
        <f t="shared" si="147"/>
        <v>18</v>
      </c>
    </row>
    <row r="793" spans="1:26" x14ac:dyDescent="0.25">
      <c r="A793" s="2" t="s">
        <v>2869</v>
      </c>
      <c r="B793" s="2">
        <v>202280792</v>
      </c>
      <c r="C793" s="3">
        <v>44825</v>
      </c>
      <c r="D793" s="2" t="s">
        <v>604</v>
      </c>
      <c r="E793" s="2" t="s">
        <v>24</v>
      </c>
      <c r="F793" s="2" t="s">
        <v>2870</v>
      </c>
      <c r="G793" s="10">
        <f t="shared" si="144"/>
        <v>2.2659438094426457E-4</v>
      </c>
      <c r="H793" s="7">
        <v>50</v>
      </c>
      <c r="I793" s="7">
        <v>15</v>
      </c>
      <c r="J793" s="7">
        <v>35</v>
      </c>
      <c r="K793" s="7">
        <f t="shared" si="148"/>
        <v>14</v>
      </c>
      <c r="L793" s="12">
        <f t="shared" si="145"/>
        <v>21</v>
      </c>
      <c r="M793" s="8">
        <v>0.7</v>
      </c>
      <c r="N793" s="8">
        <f t="shared" si="146"/>
        <v>1.4</v>
      </c>
      <c r="O793" s="7">
        <f t="shared" si="140"/>
        <v>21</v>
      </c>
      <c r="P793" s="8">
        <v>0.7</v>
      </c>
      <c r="Q793" s="8">
        <f t="shared" si="141"/>
        <v>0.42857142857142855</v>
      </c>
      <c r="R793" s="8">
        <f t="shared" si="142"/>
        <v>0.3</v>
      </c>
      <c r="S793" s="9">
        <f t="shared" si="143"/>
        <v>5.5780919545988519E-4</v>
      </c>
      <c r="T793" s="2" t="s">
        <v>25</v>
      </c>
      <c r="U793" s="2" t="s">
        <v>26</v>
      </c>
      <c r="V793" s="2" t="s">
        <v>6101</v>
      </c>
      <c r="W793" s="2" t="s">
        <v>329</v>
      </c>
      <c r="X793" s="2">
        <v>63</v>
      </c>
      <c r="Y793" s="2">
        <v>81</v>
      </c>
      <c r="Z793" s="2">
        <f t="shared" si="147"/>
        <v>18</v>
      </c>
    </row>
    <row r="794" spans="1:26" x14ac:dyDescent="0.25">
      <c r="A794" s="2" t="s">
        <v>2871</v>
      </c>
      <c r="B794" s="2">
        <v>202280793</v>
      </c>
      <c r="C794" s="3">
        <v>44825</v>
      </c>
      <c r="D794" s="2" t="s">
        <v>605</v>
      </c>
      <c r="E794" s="2" t="s">
        <v>29</v>
      </c>
      <c r="F794" s="2" t="s">
        <v>2872</v>
      </c>
      <c r="G794" s="10">
        <f t="shared" si="144"/>
        <v>2.4925381903869104E-4</v>
      </c>
      <c r="H794" s="7">
        <v>55</v>
      </c>
      <c r="I794" s="7">
        <v>47.52</v>
      </c>
      <c r="J794" s="7">
        <v>7.4799999999999969</v>
      </c>
      <c r="K794" s="7">
        <f t="shared" si="148"/>
        <v>2.9919999999999991</v>
      </c>
      <c r="L794" s="12">
        <f t="shared" si="145"/>
        <v>4.4879999999999978</v>
      </c>
      <c r="M794" s="8">
        <v>0.13599999999999995</v>
      </c>
      <c r="N794" s="8">
        <f t="shared" si="146"/>
        <v>9.4444444444444386E-2</v>
      </c>
      <c r="O794" s="7">
        <f t="shared" si="140"/>
        <v>4.4879999999999978</v>
      </c>
      <c r="P794" s="8">
        <v>0.13599999999999995</v>
      </c>
      <c r="Q794" s="8">
        <f t="shared" si="141"/>
        <v>6.3529411764705914</v>
      </c>
      <c r="R794" s="8">
        <f t="shared" si="142"/>
        <v>0.8640000000000001</v>
      </c>
      <c r="S794" s="9">
        <f t="shared" si="143"/>
        <v>1.1921179377256969E-4</v>
      </c>
      <c r="T794" s="2" t="s">
        <v>33</v>
      </c>
      <c r="U794" s="2" t="s">
        <v>31</v>
      </c>
      <c r="V794" s="2" t="s">
        <v>6101</v>
      </c>
      <c r="W794" s="2" t="s">
        <v>16</v>
      </c>
      <c r="X794" s="2">
        <v>63</v>
      </c>
      <c r="Y794" s="2">
        <v>81</v>
      </c>
      <c r="Z794" s="2">
        <f t="shared" si="147"/>
        <v>18</v>
      </c>
    </row>
    <row r="795" spans="1:26" x14ac:dyDescent="0.25">
      <c r="A795" s="2" t="s">
        <v>2873</v>
      </c>
      <c r="B795" s="2">
        <v>202280794</v>
      </c>
      <c r="C795" s="3">
        <v>44825</v>
      </c>
      <c r="D795" s="2" t="s">
        <v>606</v>
      </c>
      <c r="E795" s="2" t="s">
        <v>47</v>
      </c>
      <c r="F795" s="2" t="s">
        <v>2874</v>
      </c>
      <c r="G795" s="10">
        <f t="shared" si="144"/>
        <v>6.5712370473836731E-3</v>
      </c>
      <c r="H795" s="7">
        <v>1450</v>
      </c>
      <c r="I795" s="7">
        <v>1299</v>
      </c>
      <c r="J795" s="7">
        <v>151</v>
      </c>
      <c r="K795" s="7">
        <f t="shared" si="148"/>
        <v>60.400000000000006</v>
      </c>
      <c r="L795" s="12">
        <f t="shared" si="145"/>
        <v>90.6</v>
      </c>
      <c r="M795" s="8">
        <v>0.10413793103448275</v>
      </c>
      <c r="N795" s="8">
        <f t="shared" si="146"/>
        <v>6.9745958429561203E-2</v>
      </c>
      <c r="O795" s="7">
        <f t="shared" si="140"/>
        <v>90.6</v>
      </c>
      <c r="P795" s="8">
        <v>0.10413793103448275</v>
      </c>
      <c r="Q795" s="8">
        <f t="shared" si="141"/>
        <v>8.6026490066225172</v>
      </c>
      <c r="R795" s="8">
        <f t="shared" si="142"/>
        <v>0.89586206896551723</v>
      </c>
      <c r="S795" s="9">
        <f t="shared" si="143"/>
        <v>2.4065482432697903E-3</v>
      </c>
      <c r="T795" s="2" t="s">
        <v>19</v>
      </c>
      <c r="U795" s="2" t="s">
        <v>6087</v>
      </c>
      <c r="V795" s="2" t="s">
        <v>6101</v>
      </c>
      <c r="W795" s="2" t="s">
        <v>16</v>
      </c>
      <c r="X795" s="2">
        <v>63</v>
      </c>
      <c r="Y795" s="2">
        <v>81</v>
      </c>
      <c r="Z795" s="2">
        <f t="shared" si="147"/>
        <v>18</v>
      </c>
    </row>
    <row r="796" spans="1:26" x14ac:dyDescent="0.25">
      <c r="A796" s="2" t="s">
        <v>2875</v>
      </c>
      <c r="B796" s="2">
        <v>202280795</v>
      </c>
      <c r="C796" s="3">
        <v>44825</v>
      </c>
      <c r="D796" s="2" t="s">
        <v>607</v>
      </c>
      <c r="E796" s="2" t="s">
        <v>29</v>
      </c>
      <c r="F796" s="2" t="s">
        <v>2876</v>
      </c>
      <c r="G796" s="10">
        <f t="shared" si="144"/>
        <v>1.2689285332878817E-4</v>
      </c>
      <c r="H796" s="7">
        <v>28</v>
      </c>
      <c r="I796" s="7">
        <v>15.6</v>
      </c>
      <c r="J796" s="7">
        <v>12.4</v>
      </c>
      <c r="K796" s="7">
        <f t="shared" si="148"/>
        <v>4.9600000000000009</v>
      </c>
      <c r="L796" s="12">
        <f t="shared" si="145"/>
        <v>7.4399999999999995</v>
      </c>
      <c r="M796" s="8">
        <v>0.44285714285714289</v>
      </c>
      <c r="N796" s="8">
        <f t="shared" si="146"/>
        <v>0.47692307692307689</v>
      </c>
      <c r="O796" s="7">
        <f t="shared" si="140"/>
        <v>7.4399999999999995</v>
      </c>
      <c r="P796" s="8">
        <v>0.44285714285714289</v>
      </c>
      <c r="Q796" s="8">
        <f t="shared" si="141"/>
        <v>1.2580645161290323</v>
      </c>
      <c r="R796" s="8">
        <f t="shared" si="142"/>
        <v>0.55714285714285716</v>
      </c>
      <c r="S796" s="9">
        <f t="shared" si="143"/>
        <v>1.9762382924864503E-4</v>
      </c>
      <c r="T796" s="2" t="s">
        <v>99</v>
      </c>
      <c r="U796" s="2" t="s">
        <v>31</v>
      </c>
      <c r="V796" s="2" t="s">
        <v>6101</v>
      </c>
      <c r="W796" s="2" t="s">
        <v>16</v>
      </c>
      <c r="X796" s="2">
        <v>63</v>
      </c>
      <c r="Y796" s="2">
        <v>81</v>
      </c>
      <c r="Z796" s="2">
        <f t="shared" si="147"/>
        <v>18</v>
      </c>
    </row>
    <row r="797" spans="1:26" x14ac:dyDescent="0.25">
      <c r="A797" s="2" t="s">
        <v>2877</v>
      </c>
      <c r="B797" s="2">
        <v>202280796</v>
      </c>
      <c r="C797" s="3">
        <v>44825</v>
      </c>
      <c r="D797" s="2" t="s">
        <v>608</v>
      </c>
      <c r="E797" s="2" t="s">
        <v>29</v>
      </c>
      <c r="F797" s="2" t="s">
        <v>2878</v>
      </c>
      <c r="G797" s="10">
        <f t="shared" si="144"/>
        <v>1.8127550475541166E-3</v>
      </c>
      <c r="H797" s="7">
        <v>400</v>
      </c>
      <c r="I797" s="7">
        <v>355</v>
      </c>
      <c r="J797" s="7">
        <v>45</v>
      </c>
      <c r="K797" s="7">
        <f t="shared" si="148"/>
        <v>18</v>
      </c>
      <c r="L797" s="12">
        <f t="shared" si="145"/>
        <v>27</v>
      </c>
      <c r="M797" s="8">
        <v>0.1125</v>
      </c>
      <c r="N797" s="8">
        <f t="shared" si="146"/>
        <v>7.605633802816901E-2</v>
      </c>
      <c r="O797" s="7">
        <f t="shared" si="140"/>
        <v>27</v>
      </c>
      <c r="P797" s="8">
        <v>0.1125</v>
      </c>
      <c r="Q797" s="8">
        <f t="shared" si="141"/>
        <v>7.8888888888888893</v>
      </c>
      <c r="R797" s="8">
        <f t="shared" si="142"/>
        <v>0.88749999999999996</v>
      </c>
      <c r="S797" s="9">
        <f t="shared" si="143"/>
        <v>7.1718325130556667E-4</v>
      </c>
      <c r="T797" s="2" t="s">
        <v>56</v>
      </c>
      <c r="U797" s="2" t="s">
        <v>31</v>
      </c>
      <c r="V797" s="2" t="s">
        <v>6101</v>
      </c>
      <c r="W797" s="2" t="s">
        <v>16</v>
      </c>
      <c r="X797" s="2">
        <v>63</v>
      </c>
      <c r="Y797" s="2">
        <v>81</v>
      </c>
      <c r="Z797" s="2">
        <f t="shared" si="147"/>
        <v>18</v>
      </c>
    </row>
    <row r="798" spans="1:26" x14ac:dyDescent="0.25">
      <c r="A798" s="2" t="s">
        <v>2879</v>
      </c>
      <c r="B798" s="2">
        <v>202280797</v>
      </c>
      <c r="C798" s="3">
        <v>44825</v>
      </c>
      <c r="D798" s="2" t="s">
        <v>609</v>
      </c>
      <c r="E798" s="2" t="s">
        <v>14</v>
      </c>
      <c r="F798" s="2" t="s">
        <v>2880</v>
      </c>
      <c r="G798" s="10">
        <f t="shared" si="144"/>
        <v>6.7978314283279379E-5</v>
      </c>
      <c r="H798" s="7">
        <v>15</v>
      </c>
      <c r="I798" s="7">
        <v>5</v>
      </c>
      <c r="J798" s="7">
        <v>10</v>
      </c>
      <c r="K798" s="7">
        <f t="shared" si="148"/>
        <v>4</v>
      </c>
      <c r="L798" s="12">
        <f t="shared" si="145"/>
        <v>6</v>
      </c>
      <c r="M798" s="8">
        <v>0.66666666666666663</v>
      </c>
      <c r="N798" s="8">
        <f t="shared" si="146"/>
        <v>1.2</v>
      </c>
      <c r="O798" s="7">
        <f t="shared" si="140"/>
        <v>6</v>
      </c>
      <c r="P798" s="8">
        <v>0.66666666666666663</v>
      </c>
      <c r="Q798" s="8">
        <f t="shared" si="141"/>
        <v>0.5</v>
      </c>
      <c r="R798" s="8">
        <f t="shared" si="142"/>
        <v>0.33333333333333331</v>
      </c>
      <c r="S798" s="9">
        <f t="shared" si="143"/>
        <v>1.5937405584568148E-4</v>
      </c>
      <c r="T798" s="2" t="s">
        <v>6151</v>
      </c>
      <c r="U798" s="2" t="s">
        <v>15</v>
      </c>
      <c r="V798" s="2" t="s">
        <v>6101</v>
      </c>
      <c r="W798" s="2" t="s">
        <v>16</v>
      </c>
      <c r="X798" s="2">
        <v>63</v>
      </c>
      <c r="Y798" s="2">
        <v>81</v>
      </c>
      <c r="Z798" s="2">
        <f t="shared" si="147"/>
        <v>18</v>
      </c>
    </row>
    <row r="799" spans="1:26" x14ac:dyDescent="0.25">
      <c r="A799" s="2" t="s">
        <v>2881</v>
      </c>
      <c r="B799" s="2">
        <v>202280798</v>
      </c>
      <c r="C799" s="3">
        <v>44825</v>
      </c>
      <c r="D799" s="2" t="s">
        <v>610</v>
      </c>
      <c r="E799" s="2" t="s">
        <v>14</v>
      </c>
      <c r="F799" s="2" t="s">
        <v>2882</v>
      </c>
      <c r="G799" s="10">
        <f t="shared" si="144"/>
        <v>9.516963999659112E-5</v>
      </c>
      <c r="H799" s="7">
        <v>21</v>
      </c>
      <c r="I799" s="7">
        <v>17.62</v>
      </c>
      <c r="J799" s="7">
        <v>3.379999999999999</v>
      </c>
      <c r="K799" s="7">
        <f t="shared" si="148"/>
        <v>1.3519999999999996</v>
      </c>
      <c r="L799" s="12">
        <f t="shared" si="145"/>
        <v>2.0279999999999996</v>
      </c>
      <c r="M799" s="8">
        <v>0.1609523809523809</v>
      </c>
      <c r="N799" s="8">
        <f t="shared" si="146"/>
        <v>0.11509648127128261</v>
      </c>
      <c r="O799" s="7">
        <f t="shared" si="140"/>
        <v>2.0279999999999996</v>
      </c>
      <c r="P799" s="8">
        <v>0.1609523809523809</v>
      </c>
      <c r="Q799" s="8">
        <f t="shared" si="141"/>
        <v>5.2130177514792919</v>
      </c>
      <c r="R799" s="8">
        <f t="shared" si="142"/>
        <v>0.83904761904761904</v>
      </c>
      <c r="S799" s="9">
        <f t="shared" si="143"/>
        <v>5.3868430875840324E-5</v>
      </c>
      <c r="T799" s="2" t="s">
        <v>6151</v>
      </c>
      <c r="U799" s="2" t="s">
        <v>15</v>
      </c>
      <c r="V799" s="2" t="s">
        <v>6101</v>
      </c>
      <c r="W799" s="2" t="s">
        <v>16</v>
      </c>
      <c r="X799" s="2">
        <v>63</v>
      </c>
      <c r="Y799" s="2">
        <v>81</v>
      </c>
      <c r="Z799" s="2">
        <f t="shared" si="147"/>
        <v>18</v>
      </c>
    </row>
    <row r="800" spans="1:26" x14ac:dyDescent="0.25">
      <c r="A800" s="2" t="s">
        <v>2883</v>
      </c>
      <c r="B800" s="2">
        <v>202280799</v>
      </c>
      <c r="C800" s="3">
        <v>44825</v>
      </c>
      <c r="D800" s="2" t="s">
        <v>428</v>
      </c>
      <c r="E800" s="2" t="s">
        <v>24</v>
      </c>
      <c r="F800" s="2" t="s">
        <v>2884</v>
      </c>
      <c r="G800" s="10">
        <f t="shared" si="144"/>
        <v>5.2116707617180856E-4</v>
      </c>
      <c r="H800" s="7">
        <v>115</v>
      </c>
      <c r="I800" s="7">
        <v>0</v>
      </c>
      <c r="J800" s="7">
        <v>115</v>
      </c>
      <c r="K800" s="7">
        <f t="shared" si="148"/>
        <v>46</v>
      </c>
      <c r="L800" s="12">
        <f t="shared" si="145"/>
        <v>69</v>
      </c>
      <c r="M800" s="8">
        <v>1</v>
      </c>
      <c r="N800" s="8" t="e">
        <f t="shared" si="146"/>
        <v>#DIV/0!</v>
      </c>
      <c r="O800" s="7">
        <f t="shared" si="140"/>
        <v>69</v>
      </c>
      <c r="P800" s="8">
        <v>1</v>
      </c>
      <c r="Q800" s="8">
        <f t="shared" si="141"/>
        <v>0</v>
      </c>
      <c r="R800" s="8">
        <f t="shared" si="142"/>
        <v>0</v>
      </c>
      <c r="S800" s="9">
        <f t="shared" si="143"/>
        <v>1.8328016422253369E-3</v>
      </c>
      <c r="T800" s="2" t="s">
        <v>19</v>
      </c>
      <c r="U800" s="2" t="s">
        <v>26</v>
      </c>
      <c r="V800" s="2" t="s">
        <v>6101</v>
      </c>
      <c r="W800" s="2" t="s">
        <v>329</v>
      </c>
      <c r="X800" s="2">
        <v>63</v>
      </c>
      <c r="Y800" s="2">
        <v>81</v>
      </c>
      <c r="Z800" s="2">
        <f t="shared" si="147"/>
        <v>18</v>
      </c>
    </row>
    <row r="801" spans="1:26" x14ac:dyDescent="0.25">
      <c r="A801" s="2" t="s">
        <v>2885</v>
      </c>
      <c r="B801" s="2">
        <v>202280800</v>
      </c>
      <c r="C801" s="3">
        <v>44825</v>
      </c>
      <c r="D801" s="2" t="s">
        <v>611</v>
      </c>
      <c r="E801" s="2" t="s">
        <v>47</v>
      </c>
      <c r="F801" s="2" t="s">
        <v>2886</v>
      </c>
      <c r="G801" s="10">
        <f t="shared" si="144"/>
        <v>1.8127550475541166E-3</v>
      </c>
      <c r="H801" s="7">
        <v>400</v>
      </c>
      <c r="I801" s="7">
        <v>330</v>
      </c>
      <c r="J801" s="7">
        <v>70</v>
      </c>
      <c r="K801" s="7">
        <f t="shared" si="148"/>
        <v>28</v>
      </c>
      <c r="L801" s="12">
        <f t="shared" si="145"/>
        <v>42</v>
      </c>
      <c r="M801" s="8">
        <v>0.17499999999999999</v>
      </c>
      <c r="N801" s="8">
        <f t="shared" si="146"/>
        <v>0.12727272727272726</v>
      </c>
      <c r="O801" s="7">
        <f t="shared" si="140"/>
        <v>42</v>
      </c>
      <c r="P801" s="8">
        <v>0.17499999999999999</v>
      </c>
      <c r="Q801" s="8">
        <f t="shared" si="141"/>
        <v>4.7142857142857144</v>
      </c>
      <c r="R801" s="8">
        <f t="shared" si="142"/>
        <v>0.82499999999999996</v>
      </c>
      <c r="S801" s="9">
        <f t="shared" si="143"/>
        <v>1.1156183909197704E-3</v>
      </c>
      <c r="T801" s="2" t="s">
        <v>19</v>
      </c>
      <c r="U801" s="2" t="s">
        <v>6087</v>
      </c>
      <c r="V801" s="2" t="s">
        <v>6101</v>
      </c>
      <c r="W801" s="2" t="s">
        <v>16</v>
      </c>
      <c r="X801" s="2">
        <v>63</v>
      </c>
      <c r="Y801" s="2">
        <v>81</v>
      </c>
      <c r="Z801" s="2">
        <f t="shared" si="147"/>
        <v>18</v>
      </c>
    </row>
    <row r="802" spans="1:26" x14ac:dyDescent="0.25">
      <c r="A802" s="2" t="s">
        <v>2887</v>
      </c>
      <c r="B802" s="2">
        <v>202280801</v>
      </c>
      <c r="C802" s="3">
        <v>44825</v>
      </c>
      <c r="D802" s="2" t="s">
        <v>612</v>
      </c>
      <c r="E802" s="2" t="s">
        <v>14</v>
      </c>
      <c r="F802" s="2" t="s">
        <v>2888</v>
      </c>
      <c r="G802" s="10">
        <f t="shared" si="144"/>
        <v>1.8127550475541165E-4</v>
      </c>
      <c r="H802" s="7">
        <v>40</v>
      </c>
      <c r="I802" s="7">
        <v>10</v>
      </c>
      <c r="J802" s="7">
        <v>30</v>
      </c>
      <c r="K802" s="7">
        <f t="shared" si="148"/>
        <v>12</v>
      </c>
      <c r="L802" s="12">
        <f t="shared" si="145"/>
        <v>18</v>
      </c>
      <c r="M802" s="8">
        <v>0.75</v>
      </c>
      <c r="N802" s="8">
        <f t="shared" si="146"/>
        <v>1.8</v>
      </c>
      <c r="O802" s="7">
        <f t="shared" si="140"/>
        <v>18</v>
      </c>
      <c r="P802" s="8">
        <v>0.75</v>
      </c>
      <c r="Q802" s="8">
        <f t="shared" si="141"/>
        <v>0.33333333333333331</v>
      </c>
      <c r="R802" s="8">
        <f t="shared" si="142"/>
        <v>0.25</v>
      </c>
      <c r="S802" s="9">
        <f t="shared" si="143"/>
        <v>4.7812216753704445E-4</v>
      </c>
      <c r="T802" s="2" t="s">
        <v>6151</v>
      </c>
      <c r="U802" s="2" t="s">
        <v>15</v>
      </c>
      <c r="V802" s="2" t="s">
        <v>6101</v>
      </c>
      <c r="W802" s="2" t="s">
        <v>16</v>
      </c>
      <c r="X802" s="2">
        <v>63</v>
      </c>
      <c r="Y802" s="2">
        <v>81</v>
      </c>
      <c r="Z802" s="2">
        <f t="shared" si="147"/>
        <v>18</v>
      </c>
    </row>
    <row r="803" spans="1:26" x14ac:dyDescent="0.25">
      <c r="A803" s="2" t="s">
        <v>2889</v>
      </c>
      <c r="B803" s="2">
        <v>202280802</v>
      </c>
      <c r="C803" s="3">
        <v>44825</v>
      </c>
      <c r="D803" s="2" t="s">
        <v>258</v>
      </c>
      <c r="E803" s="2" t="s">
        <v>14</v>
      </c>
      <c r="F803" s="2" t="s">
        <v>2890</v>
      </c>
      <c r="G803" s="10">
        <f t="shared" si="144"/>
        <v>4.5318876188852913E-5</v>
      </c>
      <c r="H803" s="7">
        <v>10</v>
      </c>
      <c r="I803" s="7">
        <v>2</v>
      </c>
      <c r="J803" s="7">
        <v>8</v>
      </c>
      <c r="K803" s="7">
        <f t="shared" si="148"/>
        <v>3.2</v>
      </c>
      <c r="L803" s="12">
        <f t="shared" si="145"/>
        <v>4.8</v>
      </c>
      <c r="M803" s="8">
        <v>0.8</v>
      </c>
      <c r="N803" s="8">
        <f t="shared" si="146"/>
        <v>2.4</v>
      </c>
      <c r="O803" s="7">
        <f t="shared" si="140"/>
        <v>4.8</v>
      </c>
      <c r="P803" s="8">
        <v>0.8</v>
      </c>
      <c r="Q803" s="8">
        <f t="shared" si="141"/>
        <v>0.25</v>
      </c>
      <c r="R803" s="8">
        <f t="shared" si="142"/>
        <v>0.2</v>
      </c>
      <c r="S803" s="9">
        <f t="shared" si="143"/>
        <v>1.2749924467654519E-4</v>
      </c>
      <c r="T803" s="2" t="s">
        <v>6151</v>
      </c>
      <c r="U803" s="2" t="s">
        <v>15</v>
      </c>
      <c r="V803" s="2" t="s">
        <v>6101</v>
      </c>
      <c r="W803" s="2" t="s">
        <v>16</v>
      </c>
      <c r="X803" s="2">
        <v>63</v>
      </c>
      <c r="Y803" s="2">
        <v>81</v>
      </c>
      <c r="Z803" s="2">
        <f t="shared" si="147"/>
        <v>18</v>
      </c>
    </row>
    <row r="804" spans="1:26" x14ac:dyDescent="0.25">
      <c r="A804" s="2" t="s">
        <v>2891</v>
      </c>
      <c r="B804" s="2">
        <v>202280803</v>
      </c>
      <c r="C804" s="3">
        <v>44825</v>
      </c>
      <c r="D804" s="2" t="s">
        <v>238</v>
      </c>
      <c r="E804" s="2" t="s">
        <v>14</v>
      </c>
      <c r="F804" s="2" t="s">
        <v>2892</v>
      </c>
      <c r="G804" s="10">
        <f t="shared" si="144"/>
        <v>6.7978314283279379E-5</v>
      </c>
      <c r="H804" s="7">
        <v>15</v>
      </c>
      <c r="I804" s="7">
        <v>8</v>
      </c>
      <c r="J804" s="7">
        <v>7</v>
      </c>
      <c r="K804" s="7">
        <f t="shared" si="148"/>
        <v>2.8000000000000003</v>
      </c>
      <c r="L804" s="12">
        <f t="shared" si="145"/>
        <v>4.1999999999999993</v>
      </c>
      <c r="M804" s="8">
        <v>0.46666666666666667</v>
      </c>
      <c r="N804" s="8">
        <f t="shared" si="146"/>
        <v>0.52499999999999991</v>
      </c>
      <c r="O804" s="7">
        <f t="shared" si="140"/>
        <v>4.1999999999999993</v>
      </c>
      <c r="P804" s="8">
        <v>0.46666666666666667</v>
      </c>
      <c r="Q804" s="8">
        <f t="shared" si="141"/>
        <v>1.1428571428571428</v>
      </c>
      <c r="R804" s="8">
        <f t="shared" si="142"/>
        <v>0.53333333333333333</v>
      </c>
      <c r="S804" s="9">
        <f t="shared" si="143"/>
        <v>1.1156183909197704E-4</v>
      </c>
      <c r="T804" s="2" t="s">
        <v>6151</v>
      </c>
      <c r="U804" s="2" t="s">
        <v>15</v>
      </c>
      <c r="V804" s="2" t="s">
        <v>6101</v>
      </c>
      <c r="W804" s="2" t="s">
        <v>16</v>
      </c>
      <c r="X804" s="2">
        <v>63</v>
      </c>
      <c r="Y804" s="2">
        <v>81</v>
      </c>
      <c r="Z804" s="2">
        <f t="shared" si="147"/>
        <v>18</v>
      </c>
    </row>
    <row r="805" spans="1:26" x14ac:dyDescent="0.25">
      <c r="A805" s="2" t="s">
        <v>2893</v>
      </c>
      <c r="B805" s="2">
        <v>202280804</v>
      </c>
      <c r="C805" s="3">
        <v>44826</v>
      </c>
      <c r="D805" s="2" t="s">
        <v>328</v>
      </c>
      <c r="E805" s="2" t="s">
        <v>21</v>
      </c>
      <c r="F805" s="2" t="s">
        <v>2894</v>
      </c>
      <c r="G805" s="10">
        <f t="shared" si="144"/>
        <v>9.0637752377705825E-6</v>
      </c>
      <c r="H805" s="7">
        <v>2</v>
      </c>
      <c r="I805" s="7">
        <v>0</v>
      </c>
      <c r="J805" s="7">
        <v>2</v>
      </c>
      <c r="K805" s="7">
        <f t="shared" si="148"/>
        <v>0.8</v>
      </c>
      <c r="L805" s="12">
        <f t="shared" si="145"/>
        <v>1.2</v>
      </c>
      <c r="M805" s="8">
        <v>1</v>
      </c>
      <c r="N805" s="8" t="e">
        <f t="shared" si="146"/>
        <v>#DIV/0!</v>
      </c>
      <c r="O805" s="7">
        <f t="shared" si="140"/>
        <v>1.2</v>
      </c>
      <c r="P805" s="8">
        <v>1</v>
      </c>
      <c r="Q805" s="8">
        <f t="shared" si="141"/>
        <v>0</v>
      </c>
      <c r="R805" s="8">
        <f t="shared" si="142"/>
        <v>0</v>
      </c>
      <c r="S805" s="9">
        <f t="shared" si="143"/>
        <v>3.1874811169136296E-5</v>
      </c>
      <c r="T805" s="2" t="s">
        <v>6150</v>
      </c>
      <c r="U805" s="2" t="s">
        <v>22</v>
      </c>
      <c r="V805" s="2" t="s">
        <v>6101</v>
      </c>
      <c r="W805" s="2" t="s">
        <v>16</v>
      </c>
      <c r="X805" s="2">
        <v>57</v>
      </c>
      <c r="Y805" s="2">
        <v>73</v>
      </c>
      <c r="Z805" s="2">
        <f t="shared" si="147"/>
        <v>16</v>
      </c>
    </row>
    <row r="806" spans="1:26" x14ac:dyDescent="0.25">
      <c r="A806" s="2" t="s">
        <v>2895</v>
      </c>
      <c r="B806" s="2">
        <v>202280805</v>
      </c>
      <c r="C806" s="3">
        <v>44826</v>
      </c>
      <c r="D806" s="2" t="s">
        <v>613</v>
      </c>
      <c r="E806" s="2" t="s">
        <v>14</v>
      </c>
      <c r="F806" s="2" t="s">
        <v>2896</v>
      </c>
      <c r="G806" s="10">
        <f t="shared" si="144"/>
        <v>1.8127550475541165E-4</v>
      </c>
      <c r="H806" s="7">
        <v>40</v>
      </c>
      <c r="I806" s="7">
        <v>15</v>
      </c>
      <c r="J806" s="7">
        <v>25</v>
      </c>
      <c r="K806" s="7">
        <f t="shared" si="148"/>
        <v>10</v>
      </c>
      <c r="L806" s="12">
        <f t="shared" si="145"/>
        <v>15</v>
      </c>
      <c r="M806" s="8">
        <v>0.625</v>
      </c>
      <c r="N806" s="8">
        <f t="shared" si="146"/>
        <v>1</v>
      </c>
      <c r="O806" s="7">
        <f t="shared" si="140"/>
        <v>15</v>
      </c>
      <c r="P806" s="8">
        <v>0.625</v>
      </c>
      <c r="Q806" s="8">
        <f t="shared" si="141"/>
        <v>0.6</v>
      </c>
      <c r="R806" s="8">
        <f t="shared" si="142"/>
        <v>0.375</v>
      </c>
      <c r="S806" s="9">
        <f t="shared" si="143"/>
        <v>3.9843513961420371E-4</v>
      </c>
      <c r="T806" s="2" t="s">
        <v>6151</v>
      </c>
      <c r="U806" s="2" t="s">
        <v>15</v>
      </c>
      <c r="V806" s="2" t="s">
        <v>6101</v>
      </c>
      <c r="W806" s="2" t="s">
        <v>16</v>
      </c>
      <c r="X806" s="2">
        <v>57</v>
      </c>
      <c r="Y806" s="2">
        <v>73</v>
      </c>
      <c r="Z806" s="2">
        <f t="shared" ref="Z806:Z823" si="149">Y806-X806</f>
        <v>16</v>
      </c>
    </row>
    <row r="807" spans="1:26" x14ac:dyDescent="0.25">
      <c r="A807" s="2" t="s">
        <v>2897</v>
      </c>
      <c r="B807" s="2">
        <v>202280806</v>
      </c>
      <c r="C807" s="3">
        <v>44826</v>
      </c>
      <c r="D807" s="2" t="s">
        <v>614</v>
      </c>
      <c r="E807" s="2" t="s">
        <v>29</v>
      </c>
      <c r="F807" s="2" t="s">
        <v>2898</v>
      </c>
      <c r="G807" s="10">
        <f t="shared" si="144"/>
        <v>3.9880611046190566E-4</v>
      </c>
      <c r="H807" s="7">
        <v>88</v>
      </c>
      <c r="I807" s="7">
        <v>74.52</v>
      </c>
      <c r="J807" s="7">
        <v>13.480000000000004</v>
      </c>
      <c r="K807" s="7">
        <f t="shared" si="148"/>
        <v>5.3920000000000021</v>
      </c>
      <c r="L807" s="12">
        <f t="shared" si="145"/>
        <v>8.088000000000001</v>
      </c>
      <c r="M807" s="8">
        <v>0.15318181818181822</v>
      </c>
      <c r="N807" s="8">
        <f t="shared" si="146"/>
        <v>0.10853462157809986</v>
      </c>
      <c r="O807" s="7">
        <f t="shared" si="140"/>
        <v>8.088000000000001</v>
      </c>
      <c r="P807" s="8">
        <v>0.15318181818181822</v>
      </c>
      <c r="Q807" s="8">
        <f t="shared" si="141"/>
        <v>5.5281899109792265</v>
      </c>
      <c r="R807" s="8">
        <f t="shared" si="142"/>
        <v>0.8468181818181818</v>
      </c>
      <c r="S807" s="9">
        <f t="shared" si="143"/>
        <v>2.1483622727997871E-4</v>
      </c>
      <c r="T807" s="2" t="s">
        <v>33</v>
      </c>
      <c r="U807" s="2" t="s">
        <v>31</v>
      </c>
      <c r="V807" s="2" t="s">
        <v>6101</v>
      </c>
      <c r="W807" s="2" t="s">
        <v>16</v>
      </c>
      <c r="X807" s="2">
        <v>57</v>
      </c>
      <c r="Y807" s="2">
        <v>73</v>
      </c>
      <c r="Z807" s="2">
        <f t="shared" si="149"/>
        <v>16</v>
      </c>
    </row>
    <row r="808" spans="1:26" x14ac:dyDescent="0.25">
      <c r="A808" s="2" t="s">
        <v>2899</v>
      </c>
      <c r="B808" s="2">
        <v>202280807</v>
      </c>
      <c r="C808" s="3">
        <v>44826</v>
      </c>
      <c r="D808" s="2" t="s">
        <v>615</v>
      </c>
      <c r="E808" s="2" t="s">
        <v>29</v>
      </c>
      <c r="F808" s="2" t="s">
        <v>2900</v>
      </c>
      <c r="G808" s="10">
        <f t="shared" si="144"/>
        <v>9.0637752377705828E-4</v>
      </c>
      <c r="H808" s="7">
        <v>200</v>
      </c>
      <c r="I808" s="7">
        <v>172.05</v>
      </c>
      <c r="J808" s="7">
        <v>27.949999999999989</v>
      </c>
      <c r="K808" s="7">
        <f t="shared" si="148"/>
        <v>11.179999999999996</v>
      </c>
      <c r="L808" s="12">
        <f t="shared" si="145"/>
        <v>16.769999999999992</v>
      </c>
      <c r="M808" s="8">
        <v>0.13974999999999993</v>
      </c>
      <c r="N808" s="8">
        <f t="shared" si="146"/>
        <v>9.747166521360065E-2</v>
      </c>
      <c r="O808" s="7">
        <f t="shared" si="140"/>
        <v>16.769999999999992</v>
      </c>
      <c r="P808" s="8">
        <v>0.13974999999999993</v>
      </c>
      <c r="Q808" s="8">
        <f t="shared" si="141"/>
        <v>6.1556350626118101</v>
      </c>
      <c r="R808" s="8">
        <f t="shared" si="142"/>
        <v>0.86025000000000007</v>
      </c>
      <c r="S808" s="9">
        <f t="shared" si="143"/>
        <v>4.4545048608867957E-4</v>
      </c>
      <c r="T808" s="2" t="s">
        <v>33</v>
      </c>
      <c r="U808" s="2" t="s">
        <v>31</v>
      </c>
      <c r="V808" s="2" t="s">
        <v>6101</v>
      </c>
      <c r="W808" s="2" t="s">
        <v>16</v>
      </c>
      <c r="X808" s="2">
        <v>57</v>
      </c>
      <c r="Y808" s="2">
        <v>73</v>
      </c>
      <c r="Z808" s="2">
        <f t="shared" si="149"/>
        <v>16</v>
      </c>
    </row>
    <row r="809" spans="1:26" x14ac:dyDescent="0.25">
      <c r="A809" s="2" t="s">
        <v>2901</v>
      </c>
      <c r="B809" s="2">
        <v>202280808</v>
      </c>
      <c r="C809" s="3">
        <v>44826</v>
      </c>
      <c r="D809" s="2" t="s">
        <v>262</v>
      </c>
      <c r="E809" s="2" t="s">
        <v>29</v>
      </c>
      <c r="F809" s="2" t="s">
        <v>2902</v>
      </c>
      <c r="G809" s="10">
        <f t="shared" si="144"/>
        <v>1.586160666609852E-4</v>
      </c>
      <c r="H809" s="7">
        <v>35</v>
      </c>
      <c r="I809" s="7">
        <v>30.52</v>
      </c>
      <c r="J809" s="7">
        <v>4.4800000000000004</v>
      </c>
      <c r="K809" s="7">
        <f t="shared" si="148"/>
        <v>1.7920000000000003</v>
      </c>
      <c r="L809" s="12">
        <f t="shared" si="145"/>
        <v>2.6880000000000002</v>
      </c>
      <c r="M809" s="8">
        <v>0.128</v>
      </c>
      <c r="N809" s="8">
        <f t="shared" si="146"/>
        <v>8.8073394495412849E-2</v>
      </c>
      <c r="O809" s="7">
        <f t="shared" si="140"/>
        <v>2.6880000000000002</v>
      </c>
      <c r="P809" s="8">
        <v>0.128</v>
      </c>
      <c r="Q809" s="8">
        <f t="shared" si="141"/>
        <v>6.8124999999999991</v>
      </c>
      <c r="R809" s="8">
        <f t="shared" si="142"/>
        <v>0.872</v>
      </c>
      <c r="S809" s="9">
        <f t="shared" si="143"/>
        <v>7.1399577018865304E-5</v>
      </c>
      <c r="T809" s="2" t="s">
        <v>33</v>
      </c>
      <c r="U809" s="2" t="s">
        <v>31</v>
      </c>
      <c r="V809" s="2" t="s">
        <v>6101</v>
      </c>
      <c r="W809" s="2" t="s">
        <v>16</v>
      </c>
      <c r="X809" s="2">
        <v>57</v>
      </c>
      <c r="Y809" s="2">
        <v>73</v>
      </c>
      <c r="Z809" s="2">
        <f t="shared" si="149"/>
        <v>16</v>
      </c>
    </row>
    <row r="810" spans="1:26" x14ac:dyDescent="0.25">
      <c r="A810" s="2" t="s">
        <v>2903</v>
      </c>
      <c r="B810" s="2">
        <v>202280809</v>
      </c>
      <c r="C810" s="3">
        <v>44826</v>
      </c>
      <c r="D810" s="2" t="s">
        <v>616</v>
      </c>
      <c r="E810" s="2" t="s">
        <v>14</v>
      </c>
      <c r="F810" s="2" t="s">
        <v>2904</v>
      </c>
      <c r="G810" s="10">
        <f t="shared" si="144"/>
        <v>4.5318876188852913E-5</v>
      </c>
      <c r="H810" s="7">
        <v>10</v>
      </c>
      <c r="I810" s="7">
        <v>2</v>
      </c>
      <c r="J810" s="7">
        <v>8</v>
      </c>
      <c r="K810" s="7">
        <f t="shared" si="148"/>
        <v>3.2</v>
      </c>
      <c r="L810" s="12">
        <f t="shared" si="145"/>
        <v>4.8</v>
      </c>
      <c r="M810" s="8">
        <v>0.8</v>
      </c>
      <c r="N810" s="8">
        <f t="shared" si="146"/>
        <v>2.4</v>
      </c>
      <c r="O810" s="7">
        <f t="shared" si="140"/>
        <v>4.8</v>
      </c>
      <c r="P810" s="8">
        <v>0.8</v>
      </c>
      <c r="Q810" s="8">
        <f t="shared" si="141"/>
        <v>0.25</v>
      </c>
      <c r="R810" s="8">
        <f t="shared" si="142"/>
        <v>0.2</v>
      </c>
      <c r="S810" s="9">
        <f t="shared" si="143"/>
        <v>1.2749924467654519E-4</v>
      </c>
      <c r="T810" s="2" t="s">
        <v>6151</v>
      </c>
      <c r="U810" s="2" t="s">
        <v>15</v>
      </c>
      <c r="V810" s="2" t="s">
        <v>6101</v>
      </c>
      <c r="W810" s="2" t="s">
        <v>16</v>
      </c>
      <c r="X810" s="2">
        <v>57</v>
      </c>
      <c r="Y810" s="2">
        <v>73</v>
      </c>
      <c r="Z810" s="2">
        <f t="shared" si="149"/>
        <v>16</v>
      </c>
    </row>
    <row r="811" spans="1:26" x14ac:dyDescent="0.25">
      <c r="A811" s="2" t="s">
        <v>2905</v>
      </c>
      <c r="B811" s="2">
        <v>202280810</v>
      </c>
      <c r="C811" s="3">
        <v>44826</v>
      </c>
      <c r="D811" s="2" t="s">
        <v>617</v>
      </c>
      <c r="E811" s="2" t="s">
        <v>29</v>
      </c>
      <c r="F811" s="2" t="s">
        <v>2906</v>
      </c>
      <c r="G811" s="10">
        <f t="shared" si="144"/>
        <v>2.0846683046872342E-4</v>
      </c>
      <c r="H811" s="7">
        <v>46</v>
      </c>
      <c r="I811" s="7">
        <v>42</v>
      </c>
      <c r="J811" s="7">
        <v>4</v>
      </c>
      <c r="K811" s="7">
        <f t="shared" si="148"/>
        <v>1.6</v>
      </c>
      <c r="L811" s="12">
        <f t="shared" si="145"/>
        <v>2.4</v>
      </c>
      <c r="M811" s="8">
        <v>8.6956521739130432E-2</v>
      </c>
      <c r="N811" s="8">
        <f t="shared" si="146"/>
        <v>5.7142857142857141E-2</v>
      </c>
      <c r="O811" s="7">
        <f t="shared" si="140"/>
        <v>2.4</v>
      </c>
      <c r="P811" s="8">
        <v>8.6956521739130432E-2</v>
      </c>
      <c r="Q811" s="8">
        <f t="shared" si="141"/>
        <v>10.5</v>
      </c>
      <c r="R811" s="8">
        <f t="shared" si="142"/>
        <v>0.91304347826086951</v>
      </c>
      <c r="S811" s="9">
        <f t="shared" si="143"/>
        <v>6.3749622338272593E-5</v>
      </c>
      <c r="T811" s="2" t="s">
        <v>30</v>
      </c>
      <c r="U811" s="2" t="s">
        <v>31</v>
      </c>
      <c r="V811" s="2" t="s">
        <v>6101</v>
      </c>
      <c r="W811" s="2" t="s">
        <v>16</v>
      </c>
      <c r="X811" s="2">
        <v>57</v>
      </c>
      <c r="Y811" s="2">
        <v>73</v>
      </c>
      <c r="Z811" s="2">
        <f t="shared" si="149"/>
        <v>16</v>
      </c>
    </row>
    <row r="812" spans="1:26" x14ac:dyDescent="0.25">
      <c r="A812" s="2" t="s">
        <v>2907</v>
      </c>
      <c r="B812" s="2">
        <v>202280811</v>
      </c>
      <c r="C812" s="3">
        <v>44826</v>
      </c>
      <c r="D812" s="2" t="s">
        <v>618</v>
      </c>
      <c r="E812" s="2" t="s">
        <v>21</v>
      </c>
      <c r="F812" s="2" t="s">
        <v>2908</v>
      </c>
      <c r="G812" s="10">
        <f t="shared" si="144"/>
        <v>1.3595662856655876E-4</v>
      </c>
      <c r="H812" s="7">
        <v>30</v>
      </c>
      <c r="I812" s="7">
        <v>0</v>
      </c>
      <c r="J812" s="7">
        <v>30</v>
      </c>
      <c r="K812" s="7">
        <f t="shared" si="148"/>
        <v>12</v>
      </c>
      <c r="L812" s="12">
        <f t="shared" si="145"/>
        <v>18</v>
      </c>
      <c r="M812" s="8">
        <v>1</v>
      </c>
      <c r="N812" s="8" t="e">
        <f t="shared" si="146"/>
        <v>#DIV/0!</v>
      </c>
      <c r="O812" s="7">
        <f t="shared" si="140"/>
        <v>18</v>
      </c>
      <c r="P812" s="8">
        <v>1</v>
      </c>
      <c r="Q812" s="8">
        <f t="shared" si="141"/>
        <v>0</v>
      </c>
      <c r="R812" s="8">
        <f t="shared" si="142"/>
        <v>0</v>
      </c>
      <c r="S812" s="9">
        <f t="shared" si="143"/>
        <v>4.7812216753704445E-4</v>
      </c>
      <c r="T812" s="2" t="s">
        <v>6150</v>
      </c>
      <c r="U812" s="2" t="s">
        <v>22</v>
      </c>
      <c r="V812" s="2" t="s">
        <v>6101</v>
      </c>
      <c r="W812" s="2" t="s">
        <v>16</v>
      </c>
      <c r="X812" s="2">
        <v>57</v>
      </c>
      <c r="Y812" s="2">
        <v>73</v>
      </c>
      <c r="Z812" s="2">
        <f t="shared" si="149"/>
        <v>16</v>
      </c>
    </row>
    <row r="813" spans="1:26" x14ac:dyDescent="0.25">
      <c r="A813" s="2" t="s">
        <v>2909</v>
      </c>
      <c r="B813" s="2">
        <v>202280812</v>
      </c>
      <c r="C813" s="3">
        <v>44826</v>
      </c>
      <c r="D813" s="2" t="s">
        <v>619</v>
      </c>
      <c r="E813" s="2" t="s">
        <v>43</v>
      </c>
      <c r="F813" s="2" t="s">
        <v>2910</v>
      </c>
      <c r="G813" s="10">
        <f t="shared" si="144"/>
        <v>5.9820916569285846E-3</v>
      </c>
      <c r="H813" s="7">
        <v>1320</v>
      </c>
      <c r="I813" s="7">
        <v>1209</v>
      </c>
      <c r="J813" s="7">
        <v>111</v>
      </c>
      <c r="K813" s="7">
        <f t="shared" si="148"/>
        <v>44.400000000000006</v>
      </c>
      <c r="L813" s="12">
        <f t="shared" si="145"/>
        <v>66.599999999999994</v>
      </c>
      <c r="M813" s="8">
        <v>8.4090909090909091E-2</v>
      </c>
      <c r="N813" s="8">
        <f t="shared" si="146"/>
        <v>5.5086848635235726E-2</v>
      </c>
      <c r="O813" s="7">
        <f t="shared" si="140"/>
        <v>66.599999999999994</v>
      </c>
      <c r="P813" s="8">
        <v>8.4090909090909091E-2</v>
      </c>
      <c r="Q813" s="8">
        <f t="shared" si="141"/>
        <v>10.891891891891891</v>
      </c>
      <c r="R813" s="8">
        <f t="shared" si="142"/>
        <v>0.91590909090909089</v>
      </c>
      <c r="S813" s="9">
        <f t="shared" si="143"/>
        <v>1.7690520198870643E-3</v>
      </c>
      <c r="T813" s="2" t="s">
        <v>19</v>
      </c>
      <c r="U813" s="2" t="s">
        <v>44</v>
      </c>
      <c r="V813" s="2" t="s">
        <v>6101</v>
      </c>
      <c r="W813" s="2" t="s">
        <v>16</v>
      </c>
      <c r="X813" s="2">
        <v>57</v>
      </c>
      <c r="Y813" s="2">
        <v>73</v>
      </c>
      <c r="Z813" s="2">
        <f t="shared" si="149"/>
        <v>16</v>
      </c>
    </row>
    <row r="814" spans="1:26" x14ac:dyDescent="0.25">
      <c r="A814" s="2" t="s">
        <v>2911</v>
      </c>
      <c r="B814" s="2">
        <v>202280813</v>
      </c>
      <c r="C814" s="3">
        <v>44826</v>
      </c>
      <c r="D814" s="2" t="s">
        <v>620</v>
      </c>
      <c r="E814" s="2" t="s">
        <v>29</v>
      </c>
      <c r="F814" s="2" t="s">
        <v>2912</v>
      </c>
      <c r="G814" s="10">
        <f t="shared" si="144"/>
        <v>2.129987180876087E-3</v>
      </c>
      <c r="H814" s="7">
        <v>470</v>
      </c>
      <c r="I814" s="7">
        <v>450</v>
      </c>
      <c r="J814" s="7">
        <v>20</v>
      </c>
      <c r="K814" s="7">
        <f t="shared" si="148"/>
        <v>8</v>
      </c>
      <c r="L814" s="12">
        <f t="shared" si="145"/>
        <v>12</v>
      </c>
      <c r="M814" s="8">
        <v>4.2553191489361701E-2</v>
      </c>
      <c r="N814" s="8">
        <f t="shared" si="146"/>
        <v>2.6666666666666668E-2</v>
      </c>
      <c r="O814" s="7">
        <f t="shared" si="140"/>
        <v>12</v>
      </c>
      <c r="P814" s="8">
        <v>4.2553191489361701E-2</v>
      </c>
      <c r="Q814" s="8">
        <f t="shared" si="141"/>
        <v>22.5</v>
      </c>
      <c r="R814" s="8">
        <f t="shared" si="142"/>
        <v>0.95744680851063835</v>
      </c>
      <c r="S814" s="9">
        <f t="shared" si="143"/>
        <v>3.1874811169136296E-4</v>
      </c>
      <c r="T814" s="2" t="s">
        <v>30</v>
      </c>
      <c r="U814" s="2" t="s">
        <v>31</v>
      </c>
      <c r="V814" s="2" t="s">
        <v>6101</v>
      </c>
      <c r="W814" s="2" t="s">
        <v>16</v>
      </c>
      <c r="X814" s="2">
        <v>57</v>
      </c>
      <c r="Y814" s="2">
        <v>73</v>
      </c>
      <c r="Z814" s="2">
        <f t="shared" si="149"/>
        <v>16</v>
      </c>
    </row>
    <row r="815" spans="1:26" x14ac:dyDescent="0.25">
      <c r="A815" s="2" t="s">
        <v>2913</v>
      </c>
      <c r="B815" s="2">
        <v>202280814</v>
      </c>
      <c r="C815" s="3">
        <v>44826</v>
      </c>
      <c r="D815" s="2" t="s">
        <v>71</v>
      </c>
      <c r="E815" s="2" t="s">
        <v>29</v>
      </c>
      <c r="F815" s="2" t="s">
        <v>2914</v>
      </c>
      <c r="G815" s="10">
        <f t="shared" si="144"/>
        <v>1.4502040380432932E-3</v>
      </c>
      <c r="H815" s="7">
        <v>320</v>
      </c>
      <c r="I815" s="7">
        <v>276</v>
      </c>
      <c r="J815" s="7">
        <v>44</v>
      </c>
      <c r="K815" s="7">
        <f t="shared" si="148"/>
        <v>17.600000000000001</v>
      </c>
      <c r="L815" s="12">
        <f t="shared" si="145"/>
        <v>26.4</v>
      </c>
      <c r="M815" s="8">
        <v>0.13750000000000001</v>
      </c>
      <c r="N815" s="8">
        <f t="shared" si="146"/>
        <v>9.5652173913043467E-2</v>
      </c>
      <c r="O815" s="7">
        <f t="shared" si="140"/>
        <v>26.4</v>
      </c>
      <c r="P815" s="8">
        <v>0.13750000000000001</v>
      </c>
      <c r="Q815" s="8">
        <f t="shared" si="141"/>
        <v>6.2727272727272725</v>
      </c>
      <c r="R815" s="8">
        <f t="shared" si="142"/>
        <v>0.86250000000000004</v>
      </c>
      <c r="S815" s="9">
        <f t="shared" si="143"/>
        <v>7.0124584572099852E-4</v>
      </c>
      <c r="T815" s="2" t="s">
        <v>30</v>
      </c>
      <c r="U815" s="2" t="s">
        <v>31</v>
      </c>
      <c r="V815" s="2" t="s">
        <v>6101</v>
      </c>
      <c r="W815" s="2" t="s">
        <v>16</v>
      </c>
      <c r="X815" s="2">
        <v>57</v>
      </c>
      <c r="Y815" s="2">
        <v>73</v>
      </c>
      <c r="Z815" s="2">
        <f t="shared" si="149"/>
        <v>16</v>
      </c>
    </row>
    <row r="816" spans="1:26" x14ac:dyDescent="0.25">
      <c r="A816" s="2" t="s">
        <v>2915</v>
      </c>
      <c r="B816" s="2">
        <v>202280815</v>
      </c>
      <c r="C816" s="3">
        <v>44826</v>
      </c>
      <c r="D816" s="2" t="s">
        <v>621</v>
      </c>
      <c r="E816" s="2" t="s">
        <v>47</v>
      </c>
      <c r="F816" s="2" t="s">
        <v>2916</v>
      </c>
      <c r="G816" s="10">
        <f t="shared" si="144"/>
        <v>9.0637752377705828E-4</v>
      </c>
      <c r="H816" s="7">
        <v>200</v>
      </c>
      <c r="I816" s="7">
        <v>120</v>
      </c>
      <c r="J816" s="7">
        <v>80</v>
      </c>
      <c r="K816" s="7">
        <f t="shared" si="148"/>
        <v>32</v>
      </c>
      <c r="L816" s="12">
        <f t="shared" si="145"/>
        <v>48</v>
      </c>
      <c r="M816" s="8">
        <v>0.4</v>
      </c>
      <c r="N816" s="8">
        <f t="shared" si="146"/>
        <v>0.4</v>
      </c>
      <c r="O816" s="7">
        <f t="shared" si="140"/>
        <v>48</v>
      </c>
      <c r="P816" s="8">
        <v>0.4</v>
      </c>
      <c r="Q816" s="8">
        <f t="shared" si="141"/>
        <v>1.5</v>
      </c>
      <c r="R816" s="8">
        <f t="shared" si="142"/>
        <v>0.6</v>
      </c>
      <c r="S816" s="9">
        <f t="shared" si="143"/>
        <v>1.2749924467654519E-3</v>
      </c>
      <c r="T816" s="2" t="s">
        <v>19</v>
      </c>
      <c r="U816" s="2" t="s">
        <v>6087</v>
      </c>
      <c r="V816" s="2" t="s">
        <v>6101</v>
      </c>
      <c r="W816" s="2" t="s">
        <v>16</v>
      </c>
      <c r="X816" s="2">
        <v>57</v>
      </c>
      <c r="Y816" s="2">
        <v>73</v>
      </c>
      <c r="Z816" s="2">
        <f t="shared" si="149"/>
        <v>16</v>
      </c>
    </row>
    <row r="817" spans="1:26" x14ac:dyDescent="0.25">
      <c r="A817" s="2" t="s">
        <v>2917</v>
      </c>
      <c r="B817" s="2">
        <v>202280816</v>
      </c>
      <c r="C817" s="3">
        <v>44826</v>
      </c>
      <c r="D817" s="2" t="s">
        <v>622</v>
      </c>
      <c r="E817" s="2" t="s">
        <v>29</v>
      </c>
      <c r="F817" s="2" t="s">
        <v>2918</v>
      </c>
      <c r="G817" s="10">
        <f t="shared" si="144"/>
        <v>8.3839920949377897E-5</v>
      </c>
      <c r="H817" s="7">
        <v>18.5</v>
      </c>
      <c r="I817" s="7">
        <v>16</v>
      </c>
      <c r="J817" s="7">
        <v>2.5</v>
      </c>
      <c r="K817" s="7">
        <f t="shared" si="148"/>
        <v>1</v>
      </c>
      <c r="L817" s="12">
        <f t="shared" si="145"/>
        <v>1.5</v>
      </c>
      <c r="M817" s="8">
        <v>0.13513513513513514</v>
      </c>
      <c r="N817" s="8">
        <f t="shared" si="146"/>
        <v>9.375E-2</v>
      </c>
      <c r="O817" s="7">
        <f t="shared" si="140"/>
        <v>1.5</v>
      </c>
      <c r="P817" s="8">
        <v>0.13513513513513514</v>
      </c>
      <c r="Q817" s="8">
        <f t="shared" si="141"/>
        <v>6.4</v>
      </c>
      <c r="R817" s="8">
        <f t="shared" si="142"/>
        <v>0.86486486486486491</v>
      </c>
      <c r="S817" s="9">
        <f t="shared" si="143"/>
        <v>3.9843513961420371E-5</v>
      </c>
      <c r="T817" s="2" t="s">
        <v>30</v>
      </c>
      <c r="U817" s="2" t="s">
        <v>31</v>
      </c>
      <c r="V817" s="2" t="s">
        <v>6101</v>
      </c>
      <c r="W817" s="2" t="s">
        <v>16</v>
      </c>
      <c r="X817" s="2">
        <v>57</v>
      </c>
      <c r="Y817" s="2">
        <v>73</v>
      </c>
      <c r="Z817" s="2">
        <f t="shared" si="149"/>
        <v>16</v>
      </c>
    </row>
    <row r="818" spans="1:26" x14ac:dyDescent="0.25">
      <c r="A818" s="2" t="s">
        <v>2919</v>
      </c>
      <c r="B818" s="2">
        <v>202280817</v>
      </c>
      <c r="C818" s="3">
        <v>44826</v>
      </c>
      <c r="D818" s="2" t="s">
        <v>623</v>
      </c>
      <c r="E818" s="2" t="s">
        <v>14</v>
      </c>
      <c r="F818" s="2" t="s">
        <v>2920</v>
      </c>
      <c r="G818" s="10">
        <f t="shared" si="144"/>
        <v>4.5318876188852913E-5</v>
      </c>
      <c r="H818" s="7">
        <v>10</v>
      </c>
      <c r="I818" s="7">
        <v>2</v>
      </c>
      <c r="J818" s="7">
        <v>8</v>
      </c>
      <c r="K818" s="7">
        <f t="shared" si="148"/>
        <v>3.2</v>
      </c>
      <c r="L818" s="12">
        <f t="shared" si="145"/>
        <v>4.8</v>
      </c>
      <c r="M818" s="8">
        <v>0.8</v>
      </c>
      <c r="N818" s="8">
        <f t="shared" si="146"/>
        <v>2.4</v>
      </c>
      <c r="O818" s="7">
        <f t="shared" si="140"/>
        <v>4.8</v>
      </c>
      <c r="P818" s="8">
        <v>0.8</v>
      </c>
      <c r="Q818" s="8">
        <f t="shared" si="141"/>
        <v>0.25</v>
      </c>
      <c r="R818" s="8">
        <f t="shared" si="142"/>
        <v>0.2</v>
      </c>
      <c r="S818" s="9">
        <f t="shared" si="143"/>
        <v>1.2749924467654519E-4</v>
      </c>
      <c r="T818" s="2" t="s">
        <v>6151</v>
      </c>
      <c r="U818" s="2" t="s">
        <v>15</v>
      </c>
      <c r="V818" s="2" t="s">
        <v>6101</v>
      </c>
      <c r="W818" s="2" t="s">
        <v>16</v>
      </c>
      <c r="X818" s="2">
        <v>57</v>
      </c>
      <c r="Y818" s="2">
        <v>73</v>
      </c>
      <c r="Z818" s="2">
        <f t="shared" si="149"/>
        <v>16</v>
      </c>
    </row>
    <row r="819" spans="1:26" x14ac:dyDescent="0.25">
      <c r="A819" s="2" t="s">
        <v>2921</v>
      </c>
      <c r="B819" s="2">
        <v>202280818</v>
      </c>
      <c r="C819" s="3">
        <v>44826</v>
      </c>
      <c r="D819" s="2" t="s">
        <v>624</v>
      </c>
      <c r="E819" s="2" t="s">
        <v>29</v>
      </c>
      <c r="F819" s="2" t="s">
        <v>2922</v>
      </c>
      <c r="G819" s="10">
        <f t="shared" si="144"/>
        <v>4.5318876188852914E-4</v>
      </c>
      <c r="H819" s="7">
        <v>100</v>
      </c>
      <c r="I819" s="7">
        <v>42</v>
      </c>
      <c r="J819" s="7">
        <v>56</v>
      </c>
      <c r="K819" s="7">
        <f t="shared" si="148"/>
        <v>22.400000000000002</v>
      </c>
      <c r="L819" s="12">
        <f t="shared" si="145"/>
        <v>33.599999999999994</v>
      </c>
      <c r="M819" s="8">
        <v>0.56000000000000005</v>
      </c>
      <c r="N819" s="8">
        <f t="shared" si="146"/>
        <v>0.79999999999999982</v>
      </c>
      <c r="O819" s="7">
        <f t="shared" si="140"/>
        <v>33.599999999999994</v>
      </c>
      <c r="P819" s="8">
        <v>0.56000000000000005</v>
      </c>
      <c r="Q819" s="8">
        <f t="shared" si="141"/>
        <v>0.75</v>
      </c>
      <c r="R819" s="8">
        <f t="shared" si="142"/>
        <v>0.42</v>
      </c>
      <c r="S819" s="9">
        <f t="shared" si="143"/>
        <v>8.924947127358163E-4</v>
      </c>
      <c r="T819" s="2" t="s">
        <v>99</v>
      </c>
      <c r="U819" s="2" t="s">
        <v>31</v>
      </c>
      <c r="V819" s="2" t="s">
        <v>6101</v>
      </c>
      <c r="W819" s="2" t="s">
        <v>16</v>
      </c>
      <c r="X819" s="2">
        <v>57</v>
      </c>
      <c r="Y819" s="2">
        <v>73</v>
      </c>
      <c r="Z819" s="2">
        <f t="shared" si="149"/>
        <v>16</v>
      </c>
    </row>
    <row r="820" spans="1:26" x14ac:dyDescent="0.25">
      <c r="A820" s="2" t="s">
        <v>2923</v>
      </c>
      <c r="B820" s="2">
        <v>202280819</v>
      </c>
      <c r="C820" s="3">
        <v>44826</v>
      </c>
      <c r="D820" s="2" t="s">
        <v>625</v>
      </c>
      <c r="E820" s="2" t="s">
        <v>29</v>
      </c>
      <c r="F820" s="2" t="s">
        <v>2924</v>
      </c>
      <c r="G820" s="10">
        <f t="shared" si="144"/>
        <v>1.1420356799590934E-3</v>
      </c>
      <c r="H820" s="7">
        <v>252</v>
      </c>
      <c r="I820" s="7">
        <v>228</v>
      </c>
      <c r="J820" s="7">
        <v>24</v>
      </c>
      <c r="K820" s="7">
        <f t="shared" si="148"/>
        <v>9.6000000000000014</v>
      </c>
      <c r="L820" s="12">
        <f t="shared" si="145"/>
        <v>14.399999999999999</v>
      </c>
      <c r="M820" s="8">
        <v>9.5238095238095233E-2</v>
      </c>
      <c r="N820" s="8">
        <f t="shared" si="146"/>
        <v>6.3157894736842093E-2</v>
      </c>
      <c r="O820" s="7">
        <f t="shared" si="140"/>
        <v>14.399999999999999</v>
      </c>
      <c r="P820" s="8">
        <v>9.5238095238095233E-2</v>
      </c>
      <c r="Q820" s="8">
        <f t="shared" si="141"/>
        <v>9.5</v>
      </c>
      <c r="R820" s="8">
        <f t="shared" si="142"/>
        <v>0.90476190476190477</v>
      </c>
      <c r="S820" s="9">
        <f t="shared" si="143"/>
        <v>3.8249773402963556E-4</v>
      </c>
      <c r="T820" s="2" t="s">
        <v>56</v>
      </c>
      <c r="U820" s="2" t="s">
        <v>31</v>
      </c>
      <c r="V820" s="2" t="s">
        <v>6101</v>
      </c>
      <c r="W820" s="2" t="s">
        <v>16</v>
      </c>
      <c r="X820" s="2">
        <v>57</v>
      </c>
      <c r="Y820" s="2">
        <v>73</v>
      </c>
      <c r="Z820" s="2">
        <f t="shared" si="149"/>
        <v>16</v>
      </c>
    </row>
    <row r="821" spans="1:26" x14ac:dyDescent="0.25">
      <c r="A821" s="2" t="s">
        <v>2925</v>
      </c>
      <c r="B821" s="2">
        <v>202280820</v>
      </c>
      <c r="C821" s="3">
        <v>44826</v>
      </c>
      <c r="D821" s="2" t="s">
        <v>616</v>
      </c>
      <c r="E821" s="2" t="s">
        <v>14</v>
      </c>
      <c r="F821" s="2" t="s">
        <v>2926</v>
      </c>
      <c r="G821" s="10">
        <f t="shared" si="144"/>
        <v>9.0637752377705825E-5</v>
      </c>
      <c r="H821" s="7">
        <v>20</v>
      </c>
      <c r="I821" s="7">
        <v>6</v>
      </c>
      <c r="J821" s="7">
        <v>14</v>
      </c>
      <c r="K821" s="7">
        <f t="shared" si="148"/>
        <v>5.6000000000000005</v>
      </c>
      <c r="L821" s="12">
        <f t="shared" si="145"/>
        <v>8.3999999999999986</v>
      </c>
      <c r="M821" s="8">
        <v>0.7</v>
      </c>
      <c r="N821" s="8">
        <f t="shared" si="146"/>
        <v>1.3999999999999997</v>
      </c>
      <c r="O821" s="7">
        <f t="shared" si="140"/>
        <v>8.3999999999999986</v>
      </c>
      <c r="P821" s="8">
        <v>0.7</v>
      </c>
      <c r="Q821" s="8">
        <f t="shared" si="141"/>
        <v>0.42857142857142855</v>
      </c>
      <c r="R821" s="8">
        <f t="shared" si="142"/>
        <v>0.3</v>
      </c>
      <c r="S821" s="9">
        <f t="shared" si="143"/>
        <v>2.2312367818395407E-4</v>
      </c>
      <c r="T821" s="2" t="s">
        <v>6151</v>
      </c>
      <c r="U821" s="2" t="s">
        <v>15</v>
      </c>
      <c r="V821" s="2" t="s">
        <v>6101</v>
      </c>
      <c r="W821" s="2" t="s">
        <v>16</v>
      </c>
      <c r="X821" s="2">
        <v>57</v>
      </c>
      <c r="Y821" s="2">
        <v>73</v>
      </c>
      <c r="Z821" s="2">
        <f t="shared" si="149"/>
        <v>16</v>
      </c>
    </row>
    <row r="822" spans="1:26" x14ac:dyDescent="0.25">
      <c r="A822" s="2" t="s">
        <v>2927</v>
      </c>
      <c r="B822" s="2">
        <v>202280821</v>
      </c>
      <c r="C822" s="3">
        <v>44826</v>
      </c>
      <c r="D822" s="2" t="s">
        <v>626</v>
      </c>
      <c r="E822" s="2" t="s">
        <v>43</v>
      </c>
      <c r="F822" s="2" t="s">
        <v>2928</v>
      </c>
      <c r="G822" s="10">
        <f t="shared" si="144"/>
        <v>5.3023085140957915E-3</v>
      </c>
      <c r="H822" s="7">
        <v>1170</v>
      </c>
      <c r="I822" s="7">
        <v>1099</v>
      </c>
      <c r="J822" s="7">
        <v>71</v>
      </c>
      <c r="K822" s="7">
        <f t="shared" si="148"/>
        <v>28.400000000000002</v>
      </c>
      <c r="L822" s="12">
        <f t="shared" si="145"/>
        <v>42.599999999999994</v>
      </c>
      <c r="M822" s="8">
        <v>6.0683760683760683E-2</v>
      </c>
      <c r="N822" s="8">
        <f t="shared" si="146"/>
        <v>3.8762511373976336E-2</v>
      </c>
      <c r="O822" s="7">
        <f t="shared" si="140"/>
        <v>42.599999999999994</v>
      </c>
      <c r="P822" s="8">
        <v>6.0683760683760683E-2</v>
      </c>
      <c r="Q822" s="8">
        <f t="shared" si="141"/>
        <v>15.47887323943662</v>
      </c>
      <c r="R822" s="8">
        <f t="shared" si="142"/>
        <v>0.93931623931623931</v>
      </c>
      <c r="S822" s="9">
        <f t="shared" si="143"/>
        <v>1.1315557965043384E-3</v>
      </c>
      <c r="T822" s="2" t="s">
        <v>573</v>
      </c>
      <c r="U822" s="2" t="s">
        <v>44</v>
      </c>
      <c r="V822" s="2" t="s">
        <v>6101</v>
      </c>
      <c r="W822" s="2" t="s">
        <v>16</v>
      </c>
      <c r="X822" s="2">
        <v>57</v>
      </c>
      <c r="Y822" s="2">
        <v>73</v>
      </c>
      <c r="Z822" s="2">
        <f t="shared" si="149"/>
        <v>16</v>
      </c>
    </row>
    <row r="823" spans="1:26" x14ac:dyDescent="0.25">
      <c r="A823" s="2" t="s">
        <v>2929</v>
      </c>
      <c r="B823" s="2">
        <v>202280822</v>
      </c>
      <c r="C823" s="3">
        <v>44827</v>
      </c>
      <c r="D823" s="2" t="s">
        <v>572</v>
      </c>
      <c r="E823" s="2" t="s">
        <v>24</v>
      </c>
      <c r="F823" s="2" t="s">
        <v>2930</v>
      </c>
      <c r="G823" s="10">
        <f t="shared" si="144"/>
        <v>1.8127550475541165E-4</v>
      </c>
      <c r="H823" s="7">
        <v>40</v>
      </c>
      <c r="I823" s="7">
        <v>0</v>
      </c>
      <c r="J823" s="7">
        <v>40</v>
      </c>
      <c r="K823" s="7">
        <f t="shared" si="148"/>
        <v>16</v>
      </c>
      <c r="L823" s="12">
        <f t="shared" si="145"/>
        <v>24</v>
      </c>
      <c r="M823" s="8">
        <v>1</v>
      </c>
      <c r="N823" s="8" t="e">
        <f t="shared" si="146"/>
        <v>#DIV/0!</v>
      </c>
      <c r="O823" s="7">
        <f t="shared" si="140"/>
        <v>24</v>
      </c>
      <c r="P823" s="8">
        <v>1</v>
      </c>
      <c r="Q823" s="8">
        <f t="shared" si="141"/>
        <v>0</v>
      </c>
      <c r="R823" s="8">
        <f t="shared" si="142"/>
        <v>0</v>
      </c>
      <c r="S823" s="9">
        <f t="shared" si="143"/>
        <v>6.3749622338272593E-4</v>
      </c>
      <c r="T823" s="2" t="s">
        <v>573</v>
      </c>
      <c r="U823" s="2" t="s">
        <v>26</v>
      </c>
      <c r="V823" s="2" t="s">
        <v>6101</v>
      </c>
      <c r="W823" s="2" t="s">
        <v>16</v>
      </c>
      <c r="X823" s="2">
        <v>52</v>
      </c>
      <c r="Y823" s="2">
        <v>63</v>
      </c>
      <c r="Z823" s="2">
        <f t="shared" si="149"/>
        <v>11</v>
      </c>
    </row>
    <row r="824" spans="1:26" x14ac:dyDescent="0.25">
      <c r="A824" s="2" t="s">
        <v>2931</v>
      </c>
      <c r="B824" s="2">
        <v>202280823</v>
      </c>
      <c r="C824" s="3">
        <v>44827</v>
      </c>
      <c r="D824" s="2" t="s">
        <v>572</v>
      </c>
      <c r="E824" s="2" t="s">
        <v>24</v>
      </c>
      <c r="F824" s="2" t="s">
        <v>2932</v>
      </c>
      <c r="G824" s="10">
        <f t="shared" si="144"/>
        <v>1.8127550475541165E-4</v>
      </c>
      <c r="H824" s="7">
        <v>40</v>
      </c>
      <c r="I824" s="7">
        <v>0</v>
      </c>
      <c r="J824" s="7">
        <v>40</v>
      </c>
      <c r="K824" s="7">
        <f t="shared" si="148"/>
        <v>16</v>
      </c>
      <c r="L824" s="12">
        <f t="shared" si="145"/>
        <v>24</v>
      </c>
      <c r="M824" s="8">
        <v>1</v>
      </c>
      <c r="N824" s="8" t="e">
        <f t="shared" si="146"/>
        <v>#DIV/0!</v>
      </c>
      <c r="O824" s="7">
        <f t="shared" si="140"/>
        <v>24</v>
      </c>
      <c r="P824" s="8">
        <v>1</v>
      </c>
      <c r="Q824" s="8">
        <f t="shared" si="141"/>
        <v>0</v>
      </c>
      <c r="R824" s="8">
        <f t="shared" si="142"/>
        <v>0</v>
      </c>
      <c r="S824" s="9">
        <f t="shared" si="143"/>
        <v>6.3749622338272593E-4</v>
      </c>
      <c r="T824" s="2" t="s">
        <v>573</v>
      </c>
      <c r="U824" s="2" t="s">
        <v>26</v>
      </c>
      <c r="V824" s="2" t="s">
        <v>6101</v>
      </c>
      <c r="W824" s="2" t="s">
        <v>329</v>
      </c>
      <c r="X824" s="2">
        <v>52</v>
      </c>
      <c r="Y824" s="2">
        <v>63</v>
      </c>
      <c r="Z824" s="2">
        <f t="shared" ref="Z824:Z853" si="150">Y824-X824</f>
        <v>11</v>
      </c>
    </row>
    <row r="825" spans="1:26" x14ac:dyDescent="0.25">
      <c r="A825" s="2" t="s">
        <v>2933</v>
      </c>
      <c r="B825" s="2">
        <v>202280824</v>
      </c>
      <c r="C825" s="3">
        <v>44827</v>
      </c>
      <c r="D825" s="2" t="s">
        <v>574</v>
      </c>
      <c r="E825" s="2" t="s">
        <v>14</v>
      </c>
      <c r="F825" s="2" t="s">
        <v>2934</v>
      </c>
      <c r="G825" s="10">
        <f t="shared" si="144"/>
        <v>6.7978314283279379E-5</v>
      </c>
      <c r="H825" s="7">
        <v>15</v>
      </c>
      <c r="I825" s="7">
        <v>4</v>
      </c>
      <c r="J825" s="7">
        <v>11</v>
      </c>
      <c r="K825" s="7">
        <f t="shared" si="148"/>
        <v>4.4000000000000004</v>
      </c>
      <c r="L825" s="12">
        <f t="shared" si="145"/>
        <v>6.6</v>
      </c>
      <c r="M825" s="8">
        <v>0.73333333333333328</v>
      </c>
      <c r="N825" s="8">
        <f t="shared" si="146"/>
        <v>1.65</v>
      </c>
      <c r="O825" s="7">
        <f t="shared" si="140"/>
        <v>6.6</v>
      </c>
      <c r="P825" s="8">
        <v>0.73333333333333328</v>
      </c>
      <c r="Q825" s="8">
        <f t="shared" si="141"/>
        <v>0.36363636363636365</v>
      </c>
      <c r="R825" s="8">
        <f t="shared" si="142"/>
        <v>0.26666666666666666</v>
      </c>
      <c r="S825" s="9">
        <f t="shared" si="143"/>
        <v>1.7531146143024963E-4</v>
      </c>
      <c r="T825" s="2" t="s">
        <v>25</v>
      </c>
      <c r="U825" s="2" t="s">
        <v>15</v>
      </c>
      <c r="V825" s="2" t="s">
        <v>6101</v>
      </c>
      <c r="W825" s="2" t="s">
        <v>16</v>
      </c>
      <c r="X825" s="2">
        <v>52</v>
      </c>
      <c r="Y825" s="2">
        <v>63</v>
      </c>
      <c r="Z825" s="2">
        <f t="shared" si="150"/>
        <v>11</v>
      </c>
    </row>
    <row r="826" spans="1:26" x14ac:dyDescent="0.25">
      <c r="A826" s="2" t="s">
        <v>2935</v>
      </c>
      <c r="B826" s="2">
        <v>202280825</v>
      </c>
      <c r="C826" s="3">
        <v>44827</v>
      </c>
      <c r="D826" s="2" t="s">
        <v>575</v>
      </c>
      <c r="E826" s="2" t="s">
        <v>47</v>
      </c>
      <c r="F826" s="2" t="s">
        <v>2936</v>
      </c>
      <c r="G826" s="10">
        <f t="shared" si="144"/>
        <v>2.7191325713311751E-3</v>
      </c>
      <c r="H826" s="7">
        <v>600</v>
      </c>
      <c r="I826" s="7">
        <v>500</v>
      </c>
      <c r="J826" s="7">
        <v>100</v>
      </c>
      <c r="K826" s="7">
        <f t="shared" si="148"/>
        <v>40</v>
      </c>
      <c r="L826" s="12">
        <f t="shared" si="145"/>
        <v>60</v>
      </c>
      <c r="M826" s="8">
        <v>0.16666666666666666</v>
      </c>
      <c r="N826" s="8">
        <f t="shared" si="146"/>
        <v>0.12</v>
      </c>
      <c r="O826" s="7">
        <f t="shared" si="140"/>
        <v>60</v>
      </c>
      <c r="P826" s="8">
        <v>0.16666666666666666</v>
      </c>
      <c r="Q826" s="8">
        <f t="shared" si="141"/>
        <v>5</v>
      </c>
      <c r="R826" s="8">
        <f t="shared" si="142"/>
        <v>0.83333333333333337</v>
      </c>
      <c r="S826" s="9">
        <f t="shared" si="143"/>
        <v>1.5937405584568148E-3</v>
      </c>
      <c r="T826" s="2" t="s">
        <v>19</v>
      </c>
      <c r="U826" s="2" t="s">
        <v>6087</v>
      </c>
      <c r="V826" s="2" t="s">
        <v>6101</v>
      </c>
      <c r="W826" s="2" t="s">
        <v>16</v>
      </c>
      <c r="X826" s="2">
        <v>52</v>
      </c>
      <c r="Y826" s="2">
        <v>63</v>
      </c>
      <c r="Z826" s="2">
        <f t="shared" si="150"/>
        <v>11</v>
      </c>
    </row>
    <row r="827" spans="1:26" x14ac:dyDescent="0.25">
      <c r="A827" s="2" t="s">
        <v>2937</v>
      </c>
      <c r="B827" s="2">
        <v>202280826</v>
      </c>
      <c r="C827" s="3">
        <v>44827</v>
      </c>
      <c r="D827" s="2" t="s">
        <v>576</v>
      </c>
      <c r="E827" s="2" t="s">
        <v>14</v>
      </c>
      <c r="F827" s="2" t="s">
        <v>2938</v>
      </c>
      <c r="G827" s="10">
        <f t="shared" si="144"/>
        <v>2.2659438094426456E-5</v>
      </c>
      <c r="H827" s="7">
        <v>5</v>
      </c>
      <c r="I827" s="7">
        <v>2</v>
      </c>
      <c r="J827" s="7">
        <v>3</v>
      </c>
      <c r="K827" s="7">
        <f t="shared" si="148"/>
        <v>1.2000000000000002</v>
      </c>
      <c r="L827" s="12">
        <f t="shared" si="145"/>
        <v>1.7999999999999998</v>
      </c>
      <c r="M827" s="8">
        <v>0.6</v>
      </c>
      <c r="N827" s="8">
        <f t="shared" si="146"/>
        <v>0.89999999999999991</v>
      </c>
      <c r="O827" s="7">
        <f t="shared" si="140"/>
        <v>1.7999999999999998</v>
      </c>
      <c r="P827" s="8">
        <v>0.6</v>
      </c>
      <c r="Q827" s="8">
        <f t="shared" si="141"/>
        <v>0.66666666666666663</v>
      </c>
      <c r="R827" s="8">
        <f t="shared" si="142"/>
        <v>0.4</v>
      </c>
      <c r="S827" s="9">
        <f t="shared" si="143"/>
        <v>4.7812216753704445E-5</v>
      </c>
      <c r="T827" s="2" t="s">
        <v>6151</v>
      </c>
      <c r="U827" s="2" t="s">
        <v>15</v>
      </c>
      <c r="V827" s="2" t="s">
        <v>6101</v>
      </c>
      <c r="W827" s="2" t="s">
        <v>16</v>
      </c>
      <c r="X827" s="2">
        <v>52</v>
      </c>
      <c r="Y827" s="2">
        <v>63</v>
      </c>
      <c r="Z827" s="2">
        <f t="shared" si="150"/>
        <v>11</v>
      </c>
    </row>
    <row r="828" spans="1:26" x14ac:dyDescent="0.25">
      <c r="A828" s="2" t="s">
        <v>2939</v>
      </c>
      <c r="B828" s="2">
        <v>202280827</v>
      </c>
      <c r="C828" s="3">
        <v>44827</v>
      </c>
      <c r="D828" s="2" t="s">
        <v>577</v>
      </c>
      <c r="E828" s="2" t="s">
        <v>14</v>
      </c>
      <c r="F828" s="2" t="s">
        <v>2940</v>
      </c>
      <c r="G828" s="10">
        <f t="shared" si="144"/>
        <v>3.625510095108233E-4</v>
      </c>
      <c r="H828" s="7">
        <v>80</v>
      </c>
      <c r="I828" s="7">
        <v>20</v>
      </c>
      <c r="J828" s="7">
        <v>60</v>
      </c>
      <c r="K828" s="7">
        <f t="shared" si="148"/>
        <v>24</v>
      </c>
      <c r="L828" s="12">
        <f t="shared" si="145"/>
        <v>36</v>
      </c>
      <c r="M828" s="8">
        <v>0.75</v>
      </c>
      <c r="N828" s="8">
        <f t="shared" si="146"/>
        <v>1.8</v>
      </c>
      <c r="O828" s="7">
        <f t="shared" si="140"/>
        <v>36</v>
      </c>
      <c r="P828" s="8">
        <v>0.75</v>
      </c>
      <c r="Q828" s="8">
        <f t="shared" si="141"/>
        <v>0.33333333333333331</v>
      </c>
      <c r="R828" s="8">
        <f t="shared" si="142"/>
        <v>0.25</v>
      </c>
      <c r="S828" s="9">
        <f t="shared" si="143"/>
        <v>9.5624433507408889E-4</v>
      </c>
      <c r="T828" s="2" t="s">
        <v>25</v>
      </c>
      <c r="U828" s="2" t="s">
        <v>15</v>
      </c>
      <c r="V828" s="2" t="s">
        <v>6101</v>
      </c>
      <c r="W828" s="2" t="s">
        <v>16</v>
      </c>
      <c r="X828" s="2">
        <v>52</v>
      </c>
      <c r="Y828" s="2">
        <v>63</v>
      </c>
      <c r="Z828" s="2">
        <f t="shared" si="150"/>
        <v>11</v>
      </c>
    </row>
    <row r="829" spans="1:26" x14ac:dyDescent="0.25">
      <c r="A829" s="2" t="s">
        <v>2941</v>
      </c>
      <c r="B829" s="2">
        <v>202280828</v>
      </c>
      <c r="C829" s="3">
        <v>44827</v>
      </c>
      <c r="D829" s="2" t="s">
        <v>578</v>
      </c>
      <c r="E829" s="2" t="s">
        <v>29</v>
      </c>
      <c r="F829" s="2" t="s">
        <v>2942</v>
      </c>
      <c r="G829" s="10">
        <f t="shared" si="144"/>
        <v>6.5259181711948199E-4</v>
      </c>
      <c r="H829" s="7">
        <v>144</v>
      </c>
      <c r="I829" s="7">
        <v>132</v>
      </c>
      <c r="J829" s="7">
        <v>12</v>
      </c>
      <c r="K829" s="7">
        <f t="shared" si="148"/>
        <v>4.8000000000000007</v>
      </c>
      <c r="L829" s="12">
        <f t="shared" si="145"/>
        <v>7.1999999999999993</v>
      </c>
      <c r="M829" s="8">
        <v>8.3333333333333329E-2</v>
      </c>
      <c r="N829" s="8">
        <f t="shared" si="146"/>
        <v>5.4545454545454543E-2</v>
      </c>
      <c r="O829" s="7">
        <f t="shared" si="140"/>
        <v>7.1999999999999993</v>
      </c>
      <c r="P829" s="8">
        <v>8.3333333333333329E-2</v>
      </c>
      <c r="Q829" s="8">
        <f t="shared" si="141"/>
        <v>11</v>
      </c>
      <c r="R829" s="8">
        <f t="shared" si="142"/>
        <v>0.91666666666666663</v>
      </c>
      <c r="S829" s="9">
        <f t="shared" si="143"/>
        <v>1.9124886701481778E-4</v>
      </c>
      <c r="T829" s="2" t="s">
        <v>30</v>
      </c>
      <c r="U829" s="2" t="s">
        <v>31</v>
      </c>
      <c r="V829" s="2" t="s">
        <v>6101</v>
      </c>
      <c r="W829" s="2" t="s">
        <v>16</v>
      </c>
      <c r="X829" s="2">
        <v>52</v>
      </c>
      <c r="Y829" s="2">
        <v>63</v>
      </c>
      <c r="Z829" s="2">
        <f t="shared" si="150"/>
        <v>11</v>
      </c>
    </row>
    <row r="830" spans="1:26" x14ac:dyDescent="0.25">
      <c r="A830" s="2" t="s">
        <v>2943</v>
      </c>
      <c r="B830" s="2">
        <v>202280829</v>
      </c>
      <c r="C830" s="3">
        <v>44827</v>
      </c>
      <c r="D830" s="2" t="s">
        <v>579</v>
      </c>
      <c r="E830" s="2" t="s">
        <v>29</v>
      </c>
      <c r="F830" s="2" t="s">
        <v>2944</v>
      </c>
      <c r="G830" s="10">
        <f t="shared" si="144"/>
        <v>1.4048851618544403E-4</v>
      </c>
      <c r="H830" s="7">
        <v>31</v>
      </c>
      <c r="I830" s="7">
        <v>26.52</v>
      </c>
      <c r="J830" s="7">
        <v>4.4800000000000004</v>
      </c>
      <c r="K830" s="7">
        <f t="shared" si="148"/>
        <v>1.7920000000000003</v>
      </c>
      <c r="L830" s="12">
        <f t="shared" si="145"/>
        <v>2.6880000000000002</v>
      </c>
      <c r="M830" s="8">
        <v>0.14451612903225808</v>
      </c>
      <c r="N830" s="8">
        <f t="shared" si="146"/>
        <v>0.10135746606334843</v>
      </c>
      <c r="O830" s="7">
        <f t="shared" si="140"/>
        <v>2.6880000000000002</v>
      </c>
      <c r="P830" s="8">
        <v>0.14451612903225808</v>
      </c>
      <c r="Q830" s="8">
        <f t="shared" si="141"/>
        <v>5.9196428571428568</v>
      </c>
      <c r="R830" s="8">
        <f t="shared" si="142"/>
        <v>0.85548387096774192</v>
      </c>
      <c r="S830" s="9">
        <f t="shared" si="143"/>
        <v>7.1399577018865304E-5</v>
      </c>
      <c r="T830" s="2" t="s">
        <v>33</v>
      </c>
      <c r="U830" s="2" t="s">
        <v>31</v>
      </c>
      <c r="V830" s="2" t="s">
        <v>6101</v>
      </c>
      <c r="W830" s="2" t="s">
        <v>16</v>
      </c>
      <c r="X830" s="2">
        <v>52</v>
      </c>
      <c r="Y830" s="2">
        <v>63</v>
      </c>
      <c r="Z830" s="2">
        <f t="shared" si="150"/>
        <v>11</v>
      </c>
    </row>
    <row r="831" spans="1:26" x14ac:dyDescent="0.25">
      <c r="A831" s="2" t="s">
        <v>2945</v>
      </c>
      <c r="B831" s="2">
        <v>202280830</v>
      </c>
      <c r="C831" s="3">
        <v>44827</v>
      </c>
      <c r="D831" s="2" t="s">
        <v>580</v>
      </c>
      <c r="E831" s="2" t="s">
        <v>29</v>
      </c>
      <c r="F831" s="2" t="s">
        <v>2946</v>
      </c>
      <c r="G831" s="10">
        <f t="shared" si="144"/>
        <v>3.9880611046190566E-4</v>
      </c>
      <c r="H831" s="7">
        <v>88</v>
      </c>
      <c r="I831" s="7">
        <v>74.52</v>
      </c>
      <c r="J831" s="7">
        <v>13.480000000000004</v>
      </c>
      <c r="K831" s="7">
        <f t="shared" si="148"/>
        <v>5.3920000000000021</v>
      </c>
      <c r="L831" s="12">
        <f t="shared" si="145"/>
        <v>8.088000000000001</v>
      </c>
      <c r="M831" s="8">
        <v>0.15318181818181822</v>
      </c>
      <c r="N831" s="8">
        <f t="shared" si="146"/>
        <v>0.10853462157809986</v>
      </c>
      <c r="O831" s="7">
        <f t="shared" si="140"/>
        <v>8.088000000000001</v>
      </c>
      <c r="P831" s="8">
        <v>0.15318181818181822</v>
      </c>
      <c r="Q831" s="8">
        <f t="shared" si="141"/>
        <v>5.5281899109792265</v>
      </c>
      <c r="R831" s="8">
        <f t="shared" si="142"/>
        <v>0.8468181818181818</v>
      </c>
      <c r="S831" s="9">
        <f t="shared" si="143"/>
        <v>2.1483622727997871E-4</v>
      </c>
      <c r="T831" s="2" t="s">
        <v>33</v>
      </c>
      <c r="U831" s="2" t="s">
        <v>31</v>
      </c>
      <c r="V831" s="2" t="s">
        <v>6101</v>
      </c>
      <c r="W831" s="2" t="s">
        <v>16</v>
      </c>
      <c r="X831" s="2">
        <v>52</v>
      </c>
      <c r="Y831" s="2">
        <v>63</v>
      </c>
      <c r="Z831" s="2">
        <f t="shared" si="150"/>
        <v>11</v>
      </c>
    </row>
    <row r="832" spans="1:26" x14ac:dyDescent="0.25">
      <c r="A832" s="2" t="s">
        <v>2947</v>
      </c>
      <c r="B832" s="2">
        <v>202280831</v>
      </c>
      <c r="C832" s="3">
        <v>44827</v>
      </c>
      <c r="D832" s="2" t="s">
        <v>581</v>
      </c>
      <c r="E832" s="2" t="s">
        <v>21</v>
      </c>
      <c r="F832" s="2" t="s">
        <v>2948</v>
      </c>
      <c r="G832" s="10">
        <f t="shared" si="144"/>
        <v>1.3595662856655876E-4</v>
      </c>
      <c r="H832" s="7">
        <v>30</v>
      </c>
      <c r="I832" s="7">
        <v>0</v>
      </c>
      <c r="J832" s="7">
        <v>30</v>
      </c>
      <c r="K832" s="7">
        <f t="shared" si="148"/>
        <v>12</v>
      </c>
      <c r="L832" s="12">
        <f t="shared" si="145"/>
        <v>18</v>
      </c>
      <c r="M832" s="8">
        <v>1</v>
      </c>
      <c r="N832" s="8" t="e">
        <f t="shared" si="146"/>
        <v>#DIV/0!</v>
      </c>
      <c r="O832" s="7">
        <f t="shared" si="140"/>
        <v>18</v>
      </c>
      <c r="P832" s="8">
        <v>1</v>
      </c>
      <c r="Q832" s="8">
        <f t="shared" si="141"/>
        <v>0</v>
      </c>
      <c r="R832" s="8">
        <f t="shared" si="142"/>
        <v>0</v>
      </c>
      <c r="S832" s="9">
        <f t="shared" si="143"/>
        <v>4.7812216753704445E-4</v>
      </c>
      <c r="T832" s="2" t="s">
        <v>6150</v>
      </c>
      <c r="U832" s="2" t="s">
        <v>22</v>
      </c>
      <c r="V832" s="2" t="s">
        <v>6101</v>
      </c>
      <c r="W832" s="2" t="s">
        <v>329</v>
      </c>
      <c r="X832" s="2">
        <v>52</v>
      </c>
      <c r="Y832" s="2">
        <v>63</v>
      </c>
      <c r="Z832" s="2">
        <f t="shared" si="150"/>
        <v>11</v>
      </c>
    </row>
    <row r="833" spans="1:26" x14ac:dyDescent="0.25">
      <c r="A833" s="2" t="s">
        <v>2949</v>
      </c>
      <c r="B833" s="2">
        <v>202280832</v>
      </c>
      <c r="C833" s="3">
        <v>44827</v>
      </c>
      <c r="D833" s="2" t="s">
        <v>582</v>
      </c>
      <c r="E833" s="2" t="s">
        <v>29</v>
      </c>
      <c r="F833" s="2" t="s">
        <v>2950</v>
      </c>
      <c r="G833" s="10">
        <f t="shared" si="144"/>
        <v>2.8550891998977335E-4</v>
      </c>
      <c r="H833" s="7">
        <v>63</v>
      </c>
      <c r="I833" s="7">
        <v>47.52</v>
      </c>
      <c r="J833" s="7">
        <v>15.479999999999997</v>
      </c>
      <c r="K833" s="7">
        <f t="shared" si="148"/>
        <v>6.1919999999999993</v>
      </c>
      <c r="L833" s="12">
        <f t="shared" si="145"/>
        <v>9.2879999999999967</v>
      </c>
      <c r="M833" s="8">
        <v>0.24571428571428566</v>
      </c>
      <c r="N833" s="8">
        <f t="shared" si="146"/>
        <v>0.19545454545454538</v>
      </c>
      <c r="O833" s="7">
        <f t="shared" si="140"/>
        <v>9.2879999999999967</v>
      </c>
      <c r="P833" s="8">
        <v>0.24571428571428566</v>
      </c>
      <c r="Q833" s="8">
        <f t="shared" si="141"/>
        <v>3.0697674418604661</v>
      </c>
      <c r="R833" s="8">
        <f t="shared" si="142"/>
        <v>0.75428571428571434</v>
      </c>
      <c r="S833" s="9">
        <f t="shared" si="143"/>
        <v>2.4671103844911487E-4</v>
      </c>
      <c r="T833" s="2" t="s">
        <v>33</v>
      </c>
      <c r="U833" s="2" t="s">
        <v>31</v>
      </c>
      <c r="V833" s="2" t="s">
        <v>6101</v>
      </c>
      <c r="W833" s="2" t="s">
        <v>16</v>
      </c>
      <c r="X833" s="2">
        <v>52</v>
      </c>
      <c r="Y833" s="2">
        <v>63</v>
      </c>
      <c r="Z833" s="2">
        <f t="shared" si="150"/>
        <v>11</v>
      </c>
    </row>
    <row r="834" spans="1:26" x14ac:dyDescent="0.25">
      <c r="A834" s="2" t="s">
        <v>2951</v>
      </c>
      <c r="B834" s="2">
        <v>202280833</v>
      </c>
      <c r="C834" s="3">
        <v>44827</v>
      </c>
      <c r="D834" s="2" t="s">
        <v>583</v>
      </c>
      <c r="E834" s="2" t="s">
        <v>21</v>
      </c>
      <c r="F834" s="2" t="s">
        <v>2952</v>
      </c>
      <c r="G834" s="10">
        <f t="shared" si="144"/>
        <v>9.0637752377705825E-5</v>
      </c>
      <c r="H834" s="7">
        <v>20</v>
      </c>
      <c r="I834" s="7">
        <v>0</v>
      </c>
      <c r="J834" s="7">
        <v>20</v>
      </c>
      <c r="K834" s="7">
        <f t="shared" si="148"/>
        <v>8</v>
      </c>
      <c r="L834" s="12">
        <f t="shared" si="145"/>
        <v>12</v>
      </c>
      <c r="M834" s="8">
        <v>1</v>
      </c>
      <c r="N834" s="8" t="e">
        <f t="shared" si="146"/>
        <v>#DIV/0!</v>
      </c>
      <c r="O834" s="7">
        <f t="shared" ref="O834:O897" si="151">J834-K834</f>
        <v>12</v>
      </c>
      <c r="P834" s="8">
        <v>1</v>
      </c>
      <c r="Q834" s="8">
        <f t="shared" ref="Q834:Q897" si="152">I834/J834</f>
        <v>0</v>
      </c>
      <c r="R834" s="8">
        <f t="shared" ref="R834:R897" si="153">I834/H834</f>
        <v>0</v>
      </c>
      <c r="S834" s="9">
        <f t="shared" ref="S834:S897" si="154">J834/SUM($J$2:$J$2400)</f>
        <v>3.1874811169136296E-4</v>
      </c>
      <c r="T834" s="2" t="s">
        <v>6150</v>
      </c>
      <c r="U834" s="2" t="s">
        <v>22</v>
      </c>
      <c r="V834" s="2" t="s">
        <v>6101</v>
      </c>
      <c r="W834" s="2" t="s">
        <v>329</v>
      </c>
      <c r="X834" s="2">
        <v>52</v>
      </c>
      <c r="Y834" s="2">
        <v>63</v>
      </c>
      <c r="Z834" s="2">
        <f t="shared" si="150"/>
        <v>11</v>
      </c>
    </row>
    <row r="835" spans="1:26" x14ac:dyDescent="0.25">
      <c r="A835" s="2" t="s">
        <v>2953</v>
      </c>
      <c r="B835" s="2">
        <v>202280834</v>
      </c>
      <c r="C835" s="3">
        <v>44827</v>
      </c>
      <c r="D835" s="2" t="s">
        <v>465</v>
      </c>
      <c r="E835" s="2" t="s">
        <v>29</v>
      </c>
      <c r="F835" s="2" t="s">
        <v>2954</v>
      </c>
      <c r="G835" s="10">
        <f t="shared" ref="G835:G898" si="155">H835/SUM($H$2:$H$2400)</f>
        <v>3.1723213332197041E-4</v>
      </c>
      <c r="H835" s="7">
        <v>70</v>
      </c>
      <c r="I835" s="7">
        <v>53.52</v>
      </c>
      <c r="J835" s="7">
        <v>16.479999999999997</v>
      </c>
      <c r="K835" s="7">
        <f t="shared" si="148"/>
        <v>6.5919999999999987</v>
      </c>
      <c r="L835" s="12">
        <f t="shared" ref="L835:L898" si="156">J835-K835</f>
        <v>9.8879999999999981</v>
      </c>
      <c r="M835" s="8">
        <v>0.23542857142857138</v>
      </c>
      <c r="N835" s="8">
        <f t="shared" ref="N835:N898" si="157">L835/I835</f>
        <v>0.18475336322869951</v>
      </c>
      <c r="O835" s="7">
        <f t="shared" si="151"/>
        <v>9.8879999999999981</v>
      </c>
      <c r="P835" s="8">
        <v>0.23542857142857138</v>
      </c>
      <c r="Q835" s="8">
        <f t="shared" si="152"/>
        <v>3.2475728155339816</v>
      </c>
      <c r="R835" s="8">
        <f t="shared" si="153"/>
        <v>0.76457142857142857</v>
      </c>
      <c r="S835" s="9">
        <f t="shared" si="154"/>
        <v>2.6264844403368302E-4</v>
      </c>
      <c r="T835" s="2" t="s">
        <v>33</v>
      </c>
      <c r="U835" s="2" t="s">
        <v>31</v>
      </c>
      <c r="V835" s="2" t="s">
        <v>6101</v>
      </c>
      <c r="W835" s="2" t="s">
        <v>16</v>
      </c>
      <c r="X835" s="2">
        <v>52</v>
      </c>
      <c r="Y835" s="2">
        <v>63</v>
      </c>
      <c r="Z835" s="2">
        <f t="shared" si="150"/>
        <v>11</v>
      </c>
    </row>
    <row r="836" spans="1:26" x14ac:dyDescent="0.25">
      <c r="A836" s="2" t="s">
        <v>2955</v>
      </c>
      <c r="B836" s="2">
        <v>202280835</v>
      </c>
      <c r="C836" s="3">
        <v>44827</v>
      </c>
      <c r="D836" s="2" t="s">
        <v>584</v>
      </c>
      <c r="E836" s="2" t="s">
        <v>14</v>
      </c>
      <c r="F836" s="2" t="s">
        <v>2956</v>
      </c>
      <c r="G836" s="10">
        <f t="shared" si="155"/>
        <v>9.0637752377705825E-5</v>
      </c>
      <c r="H836" s="7">
        <v>20</v>
      </c>
      <c r="I836" s="7">
        <v>7</v>
      </c>
      <c r="J836" s="7">
        <v>13</v>
      </c>
      <c r="K836" s="7">
        <f t="shared" ref="K836:K899" si="158">J836*0.4</f>
        <v>5.2</v>
      </c>
      <c r="L836" s="12">
        <f t="shared" si="156"/>
        <v>7.8</v>
      </c>
      <c r="M836" s="8">
        <v>0.65</v>
      </c>
      <c r="N836" s="8">
        <f t="shared" si="157"/>
        <v>1.1142857142857143</v>
      </c>
      <c r="O836" s="7">
        <f t="shared" si="151"/>
        <v>7.8</v>
      </c>
      <c r="P836" s="8">
        <v>0.65</v>
      </c>
      <c r="Q836" s="8">
        <f t="shared" si="152"/>
        <v>0.53846153846153844</v>
      </c>
      <c r="R836" s="8">
        <f t="shared" si="153"/>
        <v>0.35</v>
      </c>
      <c r="S836" s="9">
        <f t="shared" si="154"/>
        <v>2.0718627259938593E-4</v>
      </c>
      <c r="T836" s="2" t="s">
        <v>25</v>
      </c>
      <c r="U836" s="2" t="s">
        <v>15</v>
      </c>
      <c r="V836" s="2" t="s">
        <v>6101</v>
      </c>
      <c r="W836" s="2" t="s">
        <v>16</v>
      </c>
      <c r="X836" s="2">
        <v>52</v>
      </c>
      <c r="Y836" s="2">
        <v>63</v>
      </c>
      <c r="Z836" s="2">
        <f t="shared" si="150"/>
        <v>11</v>
      </c>
    </row>
    <row r="837" spans="1:26" x14ac:dyDescent="0.25">
      <c r="A837" s="2" t="s">
        <v>2957</v>
      </c>
      <c r="B837" s="2">
        <v>202280836</v>
      </c>
      <c r="C837" s="3">
        <v>44827</v>
      </c>
      <c r="D837" s="2" t="s">
        <v>409</v>
      </c>
      <c r="E837" s="2" t="s">
        <v>29</v>
      </c>
      <c r="F837" s="2" t="s">
        <v>2958</v>
      </c>
      <c r="G837" s="10">
        <f t="shared" si="155"/>
        <v>2.5378570665757634E-4</v>
      </c>
      <c r="H837" s="7">
        <v>56</v>
      </c>
      <c r="I837" s="7">
        <v>51</v>
      </c>
      <c r="J837" s="7">
        <v>5</v>
      </c>
      <c r="K837" s="7">
        <f t="shared" si="158"/>
        <v>2</v>
      </c>
      <c r="L837" s="12">
        <f t="shared" si="156"/>
        <v>3</v>
      </c>
      <c r="M837" s="8">
        <v>8.9285714285714288E-2</v>
      </c>
      <c r="N837" s="8">
        <f t="shared" si="157"/>
        <v>5.8823529411764705E-2</v>
      </c>
      <c r="O837" s="7">
        <f t="shared" si="151"/>
        <v>3</v>
      </c>
      <c r="P837" s="8">
        <v>8.9285714285714288E-2</v>
      </c>
      <c r="Q837" s="8">
        <f t="shared" si="152"/>
        <v>10.199999999999999</v>
      </c>
      <c r="R837" s="8">
        <f t="shared" si="153"/>
        <v>0.9107142857142857</v>
      </c>
      <c r="S837" s="9">
        <f t="shared" si="154"/>
        <v>7.9687027922840741E-5</v>
      </c>
      <c r="T837" s="2" t="s">
        <v>30</v>
      </c>
      <c r="U837" s="2" t="s">
        <v>31</v>
      </c>
      <c r="V837" s="2" t="s">
        <v>6101</v>
      </c>
      <c r="W837" s="2" t="s">
        <v>16</v>
      </c>
      <c r="X837" s="2">
        <v>52</v>
      </c>
      <c r="Y837" s="2">
        <v>63</v>
      </c>
      <c r="Z837" s="2">
        <f t="shared" si="150"/>
        <v>11</v>
      </c>
    </row>
    <row r="838" spans="1:26" x14ac:dyDescent="0.25">
      <c r="A838" s="2" t="s">
        <v>2959</v>
      </c>
      <c r="B838" s="2">
        <v>202280837</v>
      </c>
      <c r="C838" s="3">
        <v>44827</v>
      </c>
      <c r="D838" s="2" t="s">
        <v>127</v>
      </c>
      <c r="E838" s="2" t="s">
        <v>14</v>
      </c>
      <c r="F838" s="2" t="s">
        <v>2960</v>
      </c>
      <c r="G838" s="10">
        <f t="shared" si="155"/>
        <v>1.1329719047213228E-4</v>
      </c>
      <c r="H838" s="7">
        <v>25</v>
      </c>
      <c r="I838" s="7">
        <v>7</v>
      </c>
      <c r="J838" s="7">
        <v>18</v>
      </c>
      <c r="K838" s="7">
        <f t="shared" si="158"/>
        <v>7.2</v>
      </c>
      <c r="L838" s="12">
        <f t="shared" si="156"/>
        <v>10.8</v>
      </c>
      <c r="M838" s="8">
        <v>0.72</v>
      </c>
      <c r="N838" s="8">
        <f t="shared" si="157"/>
        <v>1.5428571428571429</v>
      </c>
      <c r="O838" s="7">
        <f t="shared" si="151"/>
        <v>10.8</v>
      </c>
      <c r="P838" s="8">
        <v>0.72</v>
      </c>
      <c r="Q838" s="8">
        <f t="shared" si="152"/>
        <v>0.3888888888888889</v>
      </c>
      <c r="R838" s="8">
        <f t="shared" si="153"/>
        <v>0.28000000000000003</v>
      </c>
      <c r="S838" s="9">
        <f t="shared" si="154"/>
        <v>2.8687330052222667E-4</v>
      </c>
      <c r="T838" s="2" t="s">
        <v>6151</v>
      </c>
      <c r="U838" s="2" t="s">
        <v>15</v>
      </c>
      <c r="V838" s="2" t="s">
        <v>6101</v>
      </c>
      <c r="W838" s="2" t="s">
        <v>16</v>
      </c>
      <c r="X838" s="2">
        <v>52</v>
      </c>
      <c r="Y838" s="2">
        <v>63</v>
      </c>
      <c r="Z838" s="2">
        <f t="shared" si="150"/>
        <v>11</v>
      </c>
    </row>
    <row r="839" spans="1:26" x14ac:dyDescent="0.25">
      <c r="A839" s="2" t="s">
        <v>2961</v>
      </c>
      <c r="B839" s="2">
        <v>202280838</v>
      </c>
      <c r="C839" s="3">
        <v>44827</v>
      </c>
      <c r="D839" s="2" t="s">
        <v>581</v>
      </c>
      <c r="E839" s="2" t="s">
        <v>21</v>
      </c>
      <c r="F839" s="2" t="s">
        <v>2962</v>
      </c>
      <c r="G839" s="10">
        <f t="shared" si="155"/>
        <v>2.2659438094426457E-4</v>
      </c>
      <c r="H839" s="7">
        <v>50</v>
      </c>
      <c r="I839" s="7">
        <v>0</v>
      </c>
      <c r="J839" s="7">
        <v>50</v>
      </c>
      <c r="K839" s="7">
        <f t="shared" si="158"/>
        <v>20</v>
      </c>
      <c r="L839" s="12">
        <f t="shared" si="156"/>
        <v>30</v>
      </c>
      <c r="M839" s="8">
        <v>1</v>
      </c>
      <c r="N839" s="8" t="e">
        <f t="shared" si="157"/>
        <v>#DIV/0!</v>
      </c>
      <c r="O839" s="7">
        <f t="shared" si="151"/>
        <v>30</v>
      </c>
      <c r="P839" s="8">
        <v>1</v>
      </c>
      <c r="Q839" s="8">
        <f t="shared" si="152"/>
        <v>0</v>
      </c>
      <c r="R839" s="8">
        <f t="shared" si="153"/>
        <v>0</v>
      </c>
      <c r="S839" s="9">
        <f t="shared" si="154"/>
        <v>7.9687027922840741E-4</v>
      </c>
      <c r="T839" s="2" t="s">
        <v>19</v>
      </c>
      <c r="U839" s="2" t="s">
        <v>22</v>
      </c>
      <c r="V839" s="2" t="s">
        <v>6101</v>
      </c>
      <c r="W839" s="2" t="s">
        <v>329</v>
      </c>
      <c r="X839" s="2">
        <v>52</v>
      </c>
      <c r="Y839" s="2">
        <v>63</v>
      </c>
      <c r="Z839" s="2">
        <f t="shared" si="150"/>
        <v>11</v>
      </c>
    </row>
    <row r="840" spans="1:26" x14ac:dyDescent="0.25">
      <c r="A840" s="2" t="s">
        <v>2963</v>
      </c>
      <c r="B840" s="2">
        <v>202280839</v>
      </c>
      <c r="C840" s="3">
        <v>44827</v>
      </c>
      <c r="D840" s="2" t="s">
        <v>585</v>
      </c>
      <c r="E840" s="2" t="s">
        <v>29</v>
      </c>
      <c r="F840" s="2" t="s">
        <v>2964</v>
      </c>
      <c r="G840" s="10">
        <f t="shared" si="155"/>
        <v>3.5801912189193801E-4</v>
      </c>
      <c r="H840" s="7">
        <v>79</v>
      </c>
      <c r="I840" s="7">
        <v>72</v>
      </c>
      <c r="J840" s="7">
        <v>7</v>
      </c>
      <c r="K840" s="7">
        <f t="shared" si="158"/>
        <v>2.8000000000000003</v>
      </c>
      <c r="L840" s="12">
        <f t="shared" si="156"/>
        <v>4.1999999999999993</v>
      </c>
      <c r="M840" s="8">
        <v>8.8607594936708861E-2</v>
      </c>
      <c r="N840" s="8">
        <f t="shared" si="157"/>
        <v>5.833333333333332E-2</v>
      </c>
      <c r="O840" s="7">
        <f t="shared" si="151"/>
        <v>4.1999999999999993</v>
      </c>
      <c r="P840" s="8">
        <v>8.8607594936708861E-2</v>
      </c>
      <c r="Q840" s="8">
        <f t="shared" si="152"/>
        <v>10.285714285714286</v>
      </c>
      <c r="R840" s="8">
        <f t="shared" si="153"/>
        <v>0.91139240506329111</v>
      </c>
      <c r="S840" s="9">
        <f t="shared" si="154"/>
        <v>1.1156183909197704E-4</v>
      </c>
      <c r="T840" s="2" t="s">
        <v>30</v>
      </c>
      <c r="U840" s="2" t="s">
        <v>31</v>
      </c>
      <c r="V840" s="2" t="s">
        <v>6101</v>
      </c>
      <c r="W840" s="2" t="s">
        <v>16</v>
      </c>
      <c r="X840" s="2">
        <v>52</v>
      </c>
      <c r="Y840" s="2">
        <v>63</v>
      </c>
      <c r="Z840" s="2">
        <f t="shared" si="150"/>
        <v>11</v>
      </c>
    </row>
    <row r="841" spans="1:26" x14ac:dyDescent="0.25">
      <c r="A841" s="2" t="s">
        <v>2965</v>
      </c>
      <c r="B841" s="2">
        <v>202280840</v>
      </c>
      <c r="C841" s="3">
        <v>44827</v>
      </c>
      <c r="D841" s="2" t="s">
        <v>17</v>
      </c>
      <c r="E841" s="2" t="s">
        <v>14</v>
      </c>
      <c r="F841" s="2" t="s">
        <v>2966</v>
      </c>
      <c r="G841" s="10">
        <f t="shared" si="155"/>
        <v>4.5318876188852913E-5</v>
      </c>
      <c r="H841" s="7">
        <v>10</v>
      </c>
      <c r="I841" s="7">
        <v>2</v>
      </c>
      <c r="J841" s="7">
        <v>8</v>
      </c>
      <c r="K841" s="7">
        <f t="shared" si="158"/>
        <v>3.2</v>
      </c>
      <c r="L841" s="12">
        <f t="shared" si="156"/>
        <v>4.8</v>
      </c>
      <c r="M841" s="8">
        <v>0.8</v>
      </c>
      <c r="N841" s="8">
        <f t="shared" si="157"/>
        <v>2.4</v>
      </c>
      <c r="O841" s="7">
        <f t="shared" si="151"/>
        <v>4.8</v>
      </c>
      <c r="P841" s="8">
        <v>0.8</v>
      </c>
      <c r="Q841" s="8">
        <f t="shared" si="152"/>
        <v>0.25</v>
      </c>
      <c r="R841" s="8">
        <f t="shared" si="153"/>
        <v>0.2</v>
      </c>
      <c r="S841" s="9">
        <f t="shared" si="154"/>
        <v>1.2749924467654519E-4</v>
      </c>
      <c r="T841" s="2" t="s">
        <v>6151</v>
      </c>
      <c r="U841" s="2" t="s">
        <v>15</v>
      </c>
      <c r="V841" s="2" t="s">
        <v>6101</v>
      </c>
      <c r="W841" s="2" t="s">
        <v>16</v>
      </c>
      <c r="X841" s="2">
        <v>52</v>
      </c>
      <c r="Y841" s="2">
        <v>63</v>
      </c>
      <c r="Z841" s="2">
        <f t="shared" si="150"/>
        <v>11</v>
      </c>
    </row>
    <row r="842" spans="1:26" x14ac:dyDescent="0.25">
      <c r="A842" s="2" t="s">
        <v>2967</v>
      </c>
      <c r="B842" s="2">
        <v>202280841</v>
      </c>
      <c r="C842" s="3">
        <v>44827</v>
      </c>
      <c r="D842" s="2" t="s">
        <v>586</v>
      </c>
      <c r="E842" s="2" t="s">
        <v>47</v>
      </c>
      <c r="F842" s="2" t="s">
        <v>2968</v>
      </c>
      <c r="G842" s="10">
        <f t="shared" si="155"/>
        <v>9.9701527615476417E-4</v>
      </c>
      <c r="H842" s="7">
        <v>220</v>
      </c>
      <c r="I842" s="7">
        <v>170</v>
      </c>
      <c r="J842" s="7">
        <v>50</v>
      </c>
      <c r="K842" s="7">
        <f t="shared" si="158"/>
        <v>20</v>
      </c>
      <c r="L842" s="12">
        <f t="shared" si="156"/>
        <v>30</v>
      </c>
      <c r="M842" s="8">
        <v>0.22727272727272727</v>
      </c>
      <c r="N842" s="8">
        <f t="shared" si="157"/>
        <v>0.17647058823529413</v>
      </c>
      <c r="O842" s="7">
        <f t="shared" si="151"/>
        <v>30</v>
      </c>
      <c r="P842" s="8">
        <v>0.22727272727272727</v>
      </c>
      <c r="Q842" s="8">
        <f t="shared" si="152"/>
        <v>3.4</v>
      </c>
      <c r="R842" s="8">
        <f t="shared" si="153"/>
        <v>0.77272727272727271</v>
      </c>
      <c r="S842" s="9">
        <f t="shared" si="154"/>
        <v>7.9687027922840741E-4</v>
      </c>
      <c r="T842" s="2" t="s">
        <v>19</v>
      </c>
      <c r="U842" s="2" t="s">
        <v>6087</v>
      </c>
      <c r="V842" s="2" t="s">
        <v>6101</v>
      </c>
      <c r="W842" s="2" t="s">
        <v>16</v>
      </c>
      <c r="X842" s="2">
        <v>52</v>
      </c>
      <c r="Y842" s="2">
        <v>63</v>
      </c>
      <c r="Z842" s="2">
        <f t="shared" si="150"/>
        <v>11</v>
      </c>
    </row>
    <row r="843" spans="1:26" x14ac:dyDescent="0.25">
      <c r="A843" s="2" t="s">
        <v>2969</v>
      </c>
      <c r="B843" s="2">
        <v>202280842</v>
      </c>
      <c r="C843" s="3">
        <v>44827</v>
      </c>
      <c r="D843" s="2" t="s">
        <v>587</v>
      </c>
      <c r="E843" s="2" t="s">
        <v>29</v>
      </c>
      <c r="F843" s="2" t="s">
        <v>2970</v>
      </c>
      <c r="G843" s="10">
        <f t="shared" si="155"/>
        <v>5.891453904550879E-5</v>
      </c>
      <c r="H843" s="7">
        <v>13</v>
      </c>
      <c r="I843" s="7">
        <v>0</v>
      </c>
      <c r="J843" s="7">
        <v>13</v>
      </c>
      <c r="K843" s="7">
        <f t="shared" si="158"/>
        <v>5.2</v>
      </c>
      <c r="L843" s="12">
        <f t="shared" si="156"/>
        <v>7.8</v>
      </c>
      <c r="M843" s="8">
        <v>1</v>
      </c>
      <c r="N843" s="8" t="e">
        <f t="shared" si="157"/>
        <v>#DIV/0!</v>
      </c>
      <c r="O843" s="7">
        <f t="shared" si="151"/>
        <v>7.8</v>
      </c>
      <c r="P843" s="8">
        <v>1</v>
      </c>
      <c r="Q843" s="8">
        <f t="shared" si="152"/>
        <v>0</v>
      </c>
      <c r="R843" s="8">
        <f t="shared" si="153"/>
        <v>0</v>
      </c>
      <c r="S843" s="9">
        <f t="shared" si="154"/>
        <v>2.0718627259938593E-4</v>
      </c>
      <c r="T843" s="2" t="s">
        <v>426</v>
      </c>
      <c r="U843" s="2" t="s">
        <v>31</v>
      </c>
      <c r="V843" s="2" t="s">
        <v>6101</v>
      </c>
      <c r="W843" s="2" t="s">
        <v>16</v>
      </c>
      <c r="X843" s="2">
        <v>52</v>
      </c>
      <c r="Y843" s="2">
        <v>63</v>
      </c>
      <c r="Z843" s="2">
        <f t="shared" si="150"/>
        <v>11</v>
      </c>
    </row>
    <row r="844" spans="1:26" x14ac:dyDescent="0.25">
      <c r="A844" s="2" t="s">
        <v>2971</v>
      </c>
      <c r="B844" s="2">
        <v>202280843</v>
      </c>
      <c r="C844" s="3">
        <v>44827</v>
      </c>
      <c r="D844" s="2" t="s">
        <v>588</v>
      </c>
      <c r="E844" s="2" t="s">
        <v>29</v>
      </c>
      <c r="F844" s="2" t="s">
        <v>2972</v>
      </c>
      <c r="G844" s="10">
        <f t="shared" si="155"/>
        <v>2.5378570665757634E-4</v>
      </c>
      <c r="H844" s="7">
        <v>56</v>
      </c>
      <c r="I844" s="7">
        <v>51</v>
      </c>
      <c r="J844" s="7">
        <v>5</v>
      </c>
      <c r="K844" s="7">
        <f t="shared" si="158"/>
        <v>2</v>
      </c>
      <c r="L844" s="12">
        <f t="shared" si="156"/>
        <v>3</v>
      </c>
      <c r="M844" s="8">
        <v>8.9285714285714288E-2</v>
      </c>
      <c r="N844" s="8">
        <f t="shared" si="157"/>
        <v>5.8823529411764705E-2</v>
      </c>
      <c r="O844" s="7">
        <f t="shared" si="151"/>
        <v>3</v>
      </c>
      <c r="P844" s="8">
        <v>8.9285714285714288E-2</v>
      </c>
      <c r="Q844" s="8">
        <f t="shared" si="152"/>
        <v>10.199999999999999</v>
      </c>
      <c r="R844" s="8">
        <f t="shared" si="153"/>
        <v>0.9107142857142857</v>
      </c>
      <c r="S844" s="9">
        <f t="shared" si="154"/>
        <v>7.9687027922840741E-5</v>
      </c>
      <c r="T844" s="2" t="s">
        <v>30</v>
      </c>
      <c r="U844" s="2" t="s">
        <v>31</v>
      </c>
      <c r="V844" s="2" t="s">
        <v>6101</v>
      </c>
      <c r="W844" s="2" t="s">
        <v>16</v>
      </c>
      <c r="X844" s="2">
        <v>52</v>
      </c>
      <c r="Y844" s="2">
        <v>63</v>
      </c>
      <c r="Z844" s="2">
        <f t="shared" si="150"/>
        <v>11</v>
      </c>
    </row>
    <row r="845" spans="1:26" x14ac:dyDescent="0.25">
      <c r="A845" s="2" t="s">
        <v>2973</v>
      </c>
      <c r="B845" s="2">
        <v>202280844</v>
      </c>
      <c r="C845" s="3">
        <v>44827</v>
      </c>
      <c r="D845" s="2" t="s">
        <v>187</v>
      </c>
      <c r="E845" s="2" t="s">
        <v>62</v>
      </c>
      <c r="F845" s="2" t="s">
        <v>2974</v>
      </c>
      <c r="G845" s="10">
        <f t="shared" si="155"/>
        <v>1.7221172951764109E-3</v>
      </c>
      <c r="H845" s="7">
        <v>380</v>
      </c>
      <c r="I845" s="7">
        <v>280</v>
      </c>
      <c r="J845" s="7">
        <v>100</v>
      </c>
      <c r="K845" s="7">
        <f t="shared" si="158"/>
        <v>40</v>
      </c>
      <c r="L845" s="12">
        <f t="shared" si="156"/>
        <v>60</v>
      </c>
      <c r="M845" s="8">
        <v>0.26315789473684209</v>
      </c>
      <c r="N845" s="8">
        <f t="shared" si="157"/>
        <v>0.21428571428571427</v>
      </c>
      <c r="O845" s="7">
        <f t="shared" si="151"/>
        <v>60</v>
      </c>
      <c r="P845" s="8">
        <v>0.26315789473684209</v>
      </c>
      <c r="Q845" s="8">
        <f t="shared" si="152"/>
        <v>2.8</v>
      </c>
      <c r="R845" s="8">
        <f t="shared" si="153"/>
        <v>0.73684210526315785</v>
      </c>
      <c r="S845" s="9">
        <f t="shared" si="154"/>
        <v>1.5937405584568148E-3</v>
      </c>
      <c r="T845" s="2" t="s">
        <v>63</v>
      </c>
      <c r="U845" s="2" t="s">
        <v>61</v>
      </c>
      <c r="V845" s="2" t="s">
        <v>6101</v>
      </c>
      <c r="W845" s="2" t="s">
        <v>16</v>
      </c>
      <c r="X845" s="2">
        <v>52</v>
      </c>
      <c r="Y845" s="2">
        <v>63</v>
      </c>
      <c r="Z845" s="2">
        <f t="shared" si="150"/>
        <v>11</v>
      </c>
    </row>
    <row r="846" spans="1:26" x14ac:dyDescent="0.25">
      <c r="A846" s="2" t="s">
        <v>2975</v>
      </c>
      <c r="B846" s="2">
        <v>202280845</v>
      </c>
      <c r="C846" s="3">
        <v>44827</v>
      </c>
      <c r="D846" s="2" t="s">
        <v>17</v>
      </c>
      <c r="E846" s="2" t="s">
        <v>14</v>
      </c>
      <c r="F846" s="2" t="s">
        <v>2976</v>
      </c>
      <c r="G846" s="10">
        <f t="shared" si="155"/>
        <v>1.3595662856655874E-5</v>
      </c>
      <c r="H846" s="7">
        <v>3</v>
      </c>
      <c r="I846" s="7">
        <v>2</v>
      </c>
      <c r="J846" s="7">
        <v>1</v>
      </c>
      <c r="K846" s="7">
        <f t="shared" si="158"/>
        <v>0.4</v>
      </c>
      <c r="L846" s="12">
        <f t="shared" si="156"/>
        <v>0.6</v>
      </c>
      <c r="M846" s="8">
        <v>0.33333333333333331</v>
      </c>
      <c r="N846" s="8">
        <f t="shared" si="157"/>
        <v>0.3</v>
      </c>
      <c r="O846" s="7">
        <f t="shared" si="151"/>
        <v>0.6</v>
      </c>
      <c r="P846" s="8">
        <v>0.33333333333333331</v>
      </c>
      <c r="Q846" s="8">
        <f t="shared" si="152"/>
        <v>2</v>
      </c>
      <c r="R846" s="8">
        <f t="shared" si="153"/>
        <v>0.66666666666666663</v>
      </c>
      <c r="S846" s="9">
        <f t="shared" si="154"/>
        <v>1.5937405584568148E-5</v>
      </c>
      <c r="T846" s="2" t="s">
        <v>6151</v>
      </c>
      <c r="U846" s="2" t="s">
        <v>15</v>
      </c>
      <c r="V846" s="2" t="s">
        <v>6101</v>
      </c>
      <c r="W846" s="2" t="s">
        <v>16</v>
      </c>
      <c r="X846" s="2">
        <v>52</v>
      </c>
      <c r="Y846" s="2">
        <v>63</v>
      </c>
      <c r="Z846" s="2">
        <f t="shared" si="150"/>
        <v>11</v>
      </c>
    </row>
    <row r="847" spans="1:26" x14ac:dyDescent="0.25">
      <c r="A847" s="2" t="s">
        <v>2977</v>
      </c>
      <c r="B847" s="2">
        <v>202280846</v>
      </c>
      <c r="C847" s="3">
        <v>44827</v>
      </c>
      <c r="D847" s="2" t="s">
        <v>328</v>
      </c>
      <c r="E847" s="2" t="s">
        <v>21</v>
      </c>
      <c r="F847" s="2" t="s">
        <v>2978</v>
      </c>
      <c r="G847" s="10">
        <f t="shared" si="155"/>
        <v>9.0637752377705825E-6</v>
      </c>
      <c r="H847" s="7">
        <v>2</v>
      </c>
      <c r="I847" s="7">
        <v>0</v>
      </c>
      <c r="J847" s="7">
        <v>2</v>
      </c>
      <c r="K847" s="7">
        <f t="shared" si="158"/>
        <v>0.8</v>
      </c>
      <c r="L847" s="12">
        <f t="shared" si="156"/>
        <v>1.2</v>
      </c>
      <c r="M847" s="8">
        <v>1</v>
      </c>
      <c r="N847" s="8" t="e">
        <f t="shared" si="157"/>
        <v>#DIV/0!</v>
      </c>
      <c r="O847" s="7">
        <f t="shared" si="151"/>
        <v>1.2</v>
      </c>
      <c r="P847" s="8">
        <v>1</v>
      </c>
      <c r="Q847" s="8">
        <f t="shared" si="152"/>
        <v>0</v>
      </c>
      <c r="R847" s="8">
        <f t="shared" si="153"/>
        <v>0</v>
      </c>
      <c r="S847" s="9">
        <f t="shared" si="154"/>
        <v>3.1874811169136296E-5</v>
      </c>
      <c r="T847" s="2" t="s">
        <v>6150</v>
      </c>
      <c r="U847" s="2" t="s">
        <v>22</v>
      </c>
      <c r="V847" s="2" t="s">
        <v>6101</v>
      </c>
      <c r="W847" s="2" t="s">
        <v>16</v>
      </c>
      <c r="X847" s="2">
        <v>52</v>
      </c>
      <c r="Y847" s="2">
        <v>63</v>
      </c>
      <c r="Z847" s="2">
        <f t="shared" si="150"/>
        <v>11</v>
      </c>
    </row>
    <row r="848" spans="1:26" x14ac:dyDescent="0.25">
      <c r="A848" s="2" t="s">
        <v>2979</v>
      </c>
      <c r="B848" s="2">
        <v>202280847</v>
      </c>
      <c r="C848" s="3">
        <v>44827</v>
      </c>
      <c r="D848" s="2" t="s">
        <v>562</v>
      </c>
      <c r="E848" s="2" t="s">
        <v>29</v>
      </c>
      <c r="F848" s="2" t="s">
        <v>2980</v>
      </c>
      <c r="G848" s="10">
        <f t="shared" si="155"/>
        <v>2.4925381903869104E-4</v>
      </c>
      <c r="H848" s="7">
        <v>55</v>
      </c>
      <c r="I848" s="7">
        <v>51</v>
      </c>
      <c r="J848" s="7">
        <v>4</v>
      </c>
      <c r="K848" s="7">
        <f t="shared" si="158"/>
        <v>1.6</v>
      </c>
      <c r="L848" s="12">
        <f t="shared" si="156"/>
        <v>2.4</v>
      </c>
      <c r="M848" s="8">
        <v>7.2727272727272724E-2</v>
      </c>
      <c r="N848" s="8">
        <f t="shared" si="157"/>
        <v>4.7058823529411764E-2</v>
      </c>
      <c r="O848" s="7">
        <f t="shared" si="151"/>
        <v>2.4</v>
      </c>
      <c r="P848" s="8">
        <v>7.2727272727272724E-2</v>
      </c>
      <c r="Q848" s="8">
        <f t="shared" si="152"/>
        <v>12.75</v>
      </c>
      <c r="R848" s="8">
        <f t="shared" si="153"/>
        <v>0.92727272727272725</v>
      </c>
      <c r="S848" s="9">
        <f t="shared" si="154"/>
        <v>6.3749622338272593E-5</v>
      </c>
      <c r="T848" s="2" t="s">
        <v>30</v>
      </c>
      <c r="U848" s="2" t="s">
        <v>31</v>
      </c>
      <c r="V848" s="2" t="s">
        <v>6101</v>
      </c>
      <c r="W848" s="2" t="s">
        <v>16</v>
      </c>
      <c r="X848" s="2">
        <v>52</v>
      </c>
      <c r="Y848" s="2">
        <v>63</v>
      </c>
      <c r="Z848" s="2">
        <f t="shared" si="150"/>
        <v>11</v>
      </c>
    </row>
    <row r="849" spans="1:26" x14ac:dyDescent="0.25">
      <c r="A849" s="2" t="s">
        <v>2981</v>
      </c>
      <c r="B849" s="2">
        <v>202280848</v>
      </c>
      <c r="C849" s="3">
        <v>44827</v>
      </c>
      <c r="D849" s="2" t="s">
        <v>589</v>
      </c>
      <c r="E849" s="2" t="s">
        <v>24</v>
      </c>
      <c r="F849" s="2" t="s">
        <v>2982</v>
      </c>
      <c r="G849" s="10">
        <f t="shared" si="155"/>
        <v>3.625510095108233E-4</v>
      </c>
      <c r="H849" s="7">
        <v>80</v>
      </c>
      <c r="I849" s="7">
        <v>35</v>
      </c>
      <c r="J849" s="7">
        <v>45</v>
      </c>
      <c r="K849" s="7">
        <f t="shared" si="158"/>
        <v>18</v>
      </c>
      <c r="L849" s="12">
        <f t="shared" si="156"/>
        <v>27</v>
      </c>
      <c r="M849" s="8">
        <v>0.5625</v>
      </c>
      <c r="N849" s="8">
        <f t="shared" si="157"/>
        <v>0.77142857142857146</v>
      </c>
      <c r="O849" s="7">
        <f t="shared" si="151"/>
        <v>27</v>
      </c>
      <c r="P849" s="8">
        <v>0.5625</v>
      </c>
      <c r="Q849" s="8">
        <f t="shared" si="152"/>
        <v>0.77777777777777779</v>
      </c>
      <c r="R849" s="8">
        <f t="shared" si="153"/>
        <v>0.4375</v>
      </c>
      <c r="S849" s="9">
        <f t="shared" si="154"/>
        <v>7.1718325130556667E-4</v>
      </c>
      <c r="T849" s="2" t="s">
        <v>25</v>
      </c>
      <c r="U849" s="2" t="s">
        <v>26</v>
      </c>
      <c r="V849" s="2" t="s">
        <v>6101</v>
      </c>
      <c r="W849" s="2" t="s">
        <v>16</v>
      </c>
      <c r="X849" s="2">
        <v>52</v>
      </c>
      <c r="Y849" s="2">
        <v>63</v>
      </c>
      <c r="Z849" s="2">
        <f t="shared" si="150"/>
        <v>11</v>
      </c>
    </row>
    <row r="850" spans="1:26" x14ac:dyDescent="0.25">
      <c r="A850" s="2" t="s">
        <v>2983</v>
      </c>
      <c r="B850" s="2">
        <v>202280849</v>
      </c>
      <c r="C850" s="3">
        <v>44827</v>
      </c>
      <c r="D850" s="2" t="s">
        <v>409</v>
      </c>
      <c r="E850" s="2" t="s">
        <v>29</v>
      </c>
      <c r="F850" s="2" t="s">
        <v>2984</v>
      </c>
      <c r="G850" s="10">
        <f t="shared" si="155"/>
        <v>2.5378570665757634E-4</v>
      </c>
      <c r="H850" s="7">
        <v>56</v>
      </c>
      <c r="I850" s="7">
        <v>34</v>
      </c>
      <c r="J850" s="7">
        <v>22</v>
      </c>
      <c r="K850" s="7">
        <f t="shared" si="158"/>
        <v>8.8000000000000007</v>
      </c>
      <c r="L850" s="12">
        <f t="shared" si="156"/>
        <v>13.2</v>
      </c>
      <c r="M850" s="8">
        <v>0.39285714285714285</v>
      </c>
      <c r="N850" s="8">
        <f t="shared" si="157"/>
        <v>0.38823529411764701</v>
      </c>
      <c r="O850" s="7">
        <f t="shared" si="151"/>
        <v>13.2</v>
      </c>
      <c r="P850" s="8">
        <v>0.39285714285714285</v>
      </c>
      <c r="Q850" s="8">
        <f t="shared" si="152"/>
        <v>1.5454545454545454</v>
      </c>
      <c r="R850" s="8">
        <f t="shared" si="153"/>
        <v>0.6071428571428571</v>
      </c>
      <c r="S850" s="9">
        <f t="shared" si="154"/>
        <v>3.5062292286049926E-4</v>
      </c>
      <c r="T850" s="2" t="s">
        <v>30</v>
      </c>
      <c r="U850" s="2" t="s">
        <v>31</v>
      </c>
      <c r="V850" s="2" t="s">
        <v>6101</v>
      </c>
      <c r="W850" s="2" t="s">
        <v>16</v>
      </c>
      <c r="X850" s="2">
        <v>52</v>
      </c>
      <c r="Y850" s="2">
        <v>63</v>
      </c>
      <c r="Z850" s="2">
        <f t="shared" si="150"/>
        <v>11</v>
      </c>
    </row>
    <row r="851" spans="1:26" x14ac:dyDescent="0.25">
      <c r="A851" s="2" t="s">
        <v>2985</v>
      </c>
      <c r="B851" s="2">
        <v>202280850</v>
      </c>
      <c r="C851" s="3">
        <v>44827</v>
      </c>
      <c r="D851" s="2" t="s">
        <v>127</v>
      </c>
      <c r="E851" s="2" t="s">
        <v>14</v>
      </c>
      <c r="F851" s="2" t="s">
        <v>2986</v>
      </c>
      <c r="G851" s="10">
        <f t="shared" si="155"/>
        <v>9.0637752377705825E-5</v>
      </c>
      <c r="H851" s="7">
        <v>20</v>
      </c>
      <c r="I851" s="7">
        <v>5</v>
      </c>
      <c r="J851" s="7">
        <v>15</v>
      </c>
      <c r="K851" s="7">
        <f t="shared" si="158"/>
        <v>6</v>
      </c>
      <c r="L851" s="12">
        <f t="shared" si="156"/>
        <v>9</v>
      </c>
      <c r="M851" s="8">
        <v>0.75</v>
      </c>
      <c r="N851" s="8">
        <f t="shared" si="157"/>
        <v>1.8</v>
      </c>
      <c r="O851" s="7">
        <f t="shared" si="151"/>
        <v>9</v>
      </c>
      <c r="P851" s="8">
        <v>0.75</v>
      </c>
      <c r="Q851" s="8">
        <f t="shared" si="152"/>
        <v>0.33333333333333331</v>
      </c>
      <c r="R851" s="8">
        <f t="shared" si="153"/>
        <v>0.25</v>
      </c>
      <c r="S851" s="9">
        <f t="shared" si="154"/>
        <v>2.3906108376852222E-4</v>
      </c>
      <c r="T851" s="2" t="s">
        <v>25</v>
      </c>
      <c r="U851" s="2" t="s">
        <v>15</v>
      </c>
      <c r="V851" s="2" t="s">
        <v>6101</v>
      </c>
      <c r="W851" s="2" t="s">
        <v>16</v>
      </c>
      <c r="X851" s="2">
        <v>52</v>
      </c>
      <c r="Y851" s="2">
        <v>63</v>
      </c>
      <c r="Z851" s="2">
        <f t="shared" si="150"/>
        <v>11</v>
      </c>
    </row>
    <row r="852" spans="1:26" x14ac:dyDescent="0.25">
      <c r="A852" s="2" t="s">
        <v>2987</v>
      </c>
      <c r="B852" s="2">
        <v>202280851</v>
      </c>
      <c r="C852" s="3">
        <v>44827</v>
      </c>
      <c r="D852" s="2" t="s">
        <v>590</v>
      </c>
      <c r="E852" s="2" t="s">
        <v>47</v>
      </c>
      <c r="F852" s="2" t="s">
        <v>2988</v>
      </c>
      <c r="G852" s="10">
        <f t="shared" si="155"/>
        <v>8.6105864758820544E-4</v>
      </c>
      <c r="H852" s="7">
        <v>190</v>
      </c>
      <c r="I852" s="7">
        <v>100</v>
      </c>
      <c r="J852" s="7">
        <v>90</v>
      </c>
      <c r="K852" s="7">
        <f t="shared" si="158"/>
        <v>36</v>
      </c>
      <c r="L852" s="12">
        <f t="shared" si="156"/>
        <v>54</v>
      </c>
      <c r="M852" s="8">
        <v>0.47368421052631576</v>
      </c>
      <c r="N852" s="8">
        <f t="shared" si="157"/>
        <v>0.54</v>
      </c>
      <c r="O852" s="7">
        <f t="shared" si="151"/>
        <v>54</v>
      </c>
      <c r="P852" s="8">
        <v>0.47368421052631576</v>
      </c>
      <c r="Q852" s="8">
        <f t="shared" si="152"/>
        <v>1.1111111111111112</v>
      </c>
      <c r="R852" s="8">
        <f t="shared" si="153"/>
        <v>0.52631578947368418</v>
      </c>
      <c r="S852" s="9">
        <f t="shared" si="154"/>
        <v>1.4343665026111333E-3</v>
      </c>
      <c r="T852" s="2" t="s">
        <v>19</v>
      </c>
      <c r="U852" s="2" t="s">
        <v>6087</v>
      </c>
      <c r="V852" s="2" t="s">
        <v>6101</v>
      </c>
      <c r="W852" s="2" t="s">
        <v>16</v>
      </c>
      <c r="X852" s="2">
        <v>52</v>
      </c>
      <c r="Y852" s="2">
        <v>63</v>
      </c>
      <c r="Z852" s="2">
        <f t="shared" si="150"/>
        <v>11</v>
      </c>
    </row>
    <row r="853" spans="1:26" x14ac:dyDescent="0.25">
      <c r="A853" s="2" t="s">
        <v>2989</v>
      </c>
      <c r="B853" s="2">
        <v>202280852</v>
      </c>
      <c r="C853" s="3">
        <v>44828</v>
      </c>
      <c r="D853" s="2" t="s">
        <v>508</v>
      </c>
      <c r="E853" s="2" t="s">
        <v>29</v>
      </c>
      <c r="F853" s="2" t="s">
        <v>2990</v>
      </c>
      <c r="G853" s="10">
        <f t="shared" si="155"/>
        <v>5.4382651426623495E-5</v>
      </c>
      <c r="H853" s="7">
        <v>12</v>
      </c>
      <c r="I853" s="7">
        <v>10</v>
      </c>
      <c r="J853" s="7">
        <v>2</v>
      </c>
      <c r="K853" s="7">
        <f t="shared" si="158"/>
        <v>0.8</v>
      </c>
      <c r="L853" s="12">
        <f t="shared" si="156"/>
        <v>1.2</v>
      </c>
      <c r="M853" s="8">
        <v>0.16666666666666666</v>
      </c>
      <c r="N853" s="8">
        <f t="shared" si="157"/>
        <v>0.12</v>
      </c>
      <c r="O853" s="7">
        <f t="shared" si="151"/>
        <v>1.2</v>
      </c>
      <c r="P853" s="8">
        <v>0.16666666666666666</v>
      </c>
      <c r="Q853" s="8">
        <f t="shared" si="152"/>
        <v>5</v>
      </c>
      <c r="R853" s="8">
        <f t="shared" si="153"/>
        <v>0.83333333333333337</v>
      </c>
      <c r="S853" s="9">
        <f t="shared" si="154"/>
        <v>3.1874811169136296E-5</v>
      </c>
      <c r="T853" s="2" t="s">
        <v>33</v>
      </c>
      <c r="U853" s="2" t="s">
        <v>31</v>
      </c>
      <c r="V853" s="2" t="s">
        <v>6101</v>
      </c>
      <c r="W853" s="2" t="s">
        <v>16</v>
      </c>
      <c r="X853" s="2">
        <v>48</v>
      </c>
      <c r="Y853" s="2">
        <v>70</v>
      </c>
      <c r="Z853" s="2">
        <f t="shared" si="150"/>
        <v>22</v>
      </c>
    </row>
    <row r="854" spans="1:26" x14ac:dyDescent="0.25">
      <c r="A854" s="2" t="s">
        <v>2991</v>
      </c>
      <c r="B854" s="2">
        <v>202280853</v>
      </c>
      <c r="C854" s="3">
        <v>44828</v>
      </c>
      <c r="D854" s="2" t="s">
        <v>509</v>
      </c>
      <c r="E854" s="2" t="s">
        <v>14</v>
      </c>
      <c r="F854" s="2" t="s">
        <v>2992</v>
      </c>
      <c r="G854" s="10">
        <f t="shared" si="155"/>
        <v>9.0637752377705825E-5</v>
      </c>
      <c r="H854" s="7">
        <v>20</v>
      </c>
      <c r="I854" s="7">
        <v>4</v>
      </c>
      <c r="J854" s="7">
        <v>16</v>
      </c>
      <c r="K854" s="7">
        <f t="shared" si="158"/>
        <v>6.4</v>
      </c>
      <c r="L854" s="12">
        <f t="shared" si="156"/>
        <v>9.6</v>
      </c>
      <c r="M854" s="8">
        <v>0.8</v>
      </c>
      <c r="N854" s="8">
        <f t="shared" si="157"/>
        <v>2.4</v>
      </c>
      <c r="O854" s="7">
        <f t="shared" si="151"/>
        <v>9.6</v>
      </c>
      <c r="P854" s="8">
        <v>0.8</v>
      </c>
      <c r="Q854" s="8">
        <f t="shared" si="152"/>
        <v>0.25</v>
      </c>
      <c r="R854" s="8">
        <f t="shared" si="153"/>
        <v>0.2</v>
      </c>
      <c r="S854" s="9">
        <f t="shared" si="154"/>
        <v>2.5499848935309037E-4</v>
      </c>
      <c r="T854" s="2" t="s">
        <v>6151</v>
      </c>
      <c r="U854" s="2" t="s">
        <v>15</v>
      </c>
      <c r="V854" s="2" t="s">
        <v>6101</v>
      </c>
      <c r="W854" s="2" t="s">
        <v>16</v>
      </c>
      <c r="X854" s="2">
        <v>48</v>
      </c>
      <c r="Y854" s="2">
        <v>70</v>
      </c>
      <c r="Z854" s="2">
        <f t="shared" ref="Z854:Z876" si="159">Y854-X854</f>
        <v>22</v>
      </c>
    </row>
    <row r="855" spans="1:26" x14ac:dyDescent="0.25">
      <c r="A855" s="2" t="s">
        <v>2993</v>
      </c>
      <c r="B855" s="2">
        <v>202280854</v>
      </c>
      <c r="C855" s="3">
        <v>44828</v>
      </c>
      <c r="D855" s="2" t="s">
        <v>510</v>
      </c>
      <c r="E855" s="2" t="s">
        <v>24</v>
      </c>
      <c r="F855" s="2" t="s">
        <v>2994</v>
      </c>
      <c r="G855" s="10">
        <f t="shared" si="155"/>
        <v>1.3595662856655876E-4</v>
      </c>
      <c r="H855" s="7">
        <v>30</v>
      </c>
      <c r="I855" s="7">
        <v>10</v>
      </c>
      <c r="J855" s="7">
        <v>20</v>
      </c>
      <c r="K855" s="7">
        <f t="shared" si="158"/>
        <v>8</v>
      </c>
      <c r="L855" s="12">
        <f t="shared" si="156"/>
        <v>12</v>
      </c>
      <c r="M855" s="8">
        <v>0.66666666666666663</v>
      </c>
      <c r="N855" s="8">
        <f t="shared" si="157"/>
        <v>1.2</v>
      </c>
      <c r="O855" s="7">
        <f t="shared" si="151"/>
        <v>12</v>
      </c>
      <c r="P855" s="8">
        <v>0.66666666666666663</v>
      </c>
      <c r="Q855" s="8">
        <f t="shared" si="152"/>
        <v>0.5</v>
      </c>
      <c r="R855" s="8">
        <f t="shared" si="153"/>
        <v>0.33333333333333331</v>
      </c>
      <c r="S855" s="9">
        <f t="shared" si="154"/>
        <v>3.1874811169136296E-4</v>
      </c>
      <c r="T855" s="2" t="s">
        <v>25</v>
      </c>
      <c r="U855" s="2" t="s">
        <v>26</v>
      </c>
      <c r="V855" s="2" t="s">
        <v>6101</v>
      </c>
      <c r="W855" s="2" t="s">
        <v>329</v>
      </c>
      <c r="X855" s="2">
        <v>48</v>
      </c>
      <c r="Y855" s="2">
        <v>70</v>
      </c>
      <c r="Z855" s="2">
        <f t="shared" si="159"/>
        <v>22</v>
      </c>
    </row>
    <row r="856" spans="1:26" x14ac:dyDescent="0.25">
      <c r="A856" s="2" t="s">
        <v>2995</v>
      </c>
      <c r="B856" s="2">
        <v>202280855</v>
      </c>
      <c r="C856" s="3">
        <v>44828</v>
      </c>
      <c r="D856" s="2" t="s">
        <v>511</v>
      </c>
      <c r="E856" s="2" t="s">
        <v>29</v>
      </c>
      <c r="F856" s="2" t="s">
        <v>2996</v>
      </c>
      <c r="G856" s="10">
        <f t="shared" si="155"/>
        <v>7.5229334473495837E-4</v>
      </c>
      <c r="H856" s="7">
        <v>166</v>
      </c>
      <c r="I856" s="7">
        <v>138</v>
      </c>
      <c r="J856" s="7">
        <v>28</v>
      </c>
      <c r="K856" s="7">
        <f t="shared" si="158"/>
        <v>11.200000000000001</v>
      </c>
      <c r="L856" s="12">
        <f t="shared" si="156"/>
        <v>16.799999999999997</v>
      </c>
      <c r="M856" s="8">
        <v>0.16867469879518071</v>
      </c>
      <c r="N856" s="8">
        <f t="shared" si="157"/>
        <v>0.12173913043478259</v>
      </c>
      <c r="O856" s="7">
        <f t="shared" si="151"/>
        <v>16.799999999999997</v>
      </c>
      <c r="P856" s="8">
        <v>0.16867469879518071</v>
      </c>
      <c r="Q856" s="8">
        <f t="shared" si="152"/>
        <v>4.9285714285714288</v>
      </c>
      <c r="R856" s="8">
        <f t="shared" si="153"/>
        <v>0.83132530120481929</v>
      </c>
      <c r="S856" s="9">
        <f t="shared" si="154"/>
        <v>4.4624735636790815E-4</v>
      </c>
      <c r="T856" s="2" t="s">
        <v>33</v>
      </c>
      <c r="U856" s="2" t="s">
        <v>31</v>
      </c>
      <c r="V856" s="2" t="s">
        <v>6101</v>
      </c>
      <c r="W856" s="2" t="s">
        <v>16</v>
      </c>
      <c r="X856" s="2">
        <v>48</v>
      </c>
      <c r="Y856" s="2">
        <v>70</v>
      </c>
      <c r="Z856" s="2">
        <f t="shared" si="159"/>
        <v>22</v>
      </c>
    </row>
    <row r="857" spans="1:26" x14ac:dyDescent="0.25">
      <c r="A857" s="2" t="s">
        <v>2997</v>
      </c>
      <c r="B857" s="2">
        <v>202280856</v>
      </c>
      <c r="C857" s="3">
        <v>44828</v>
      </c>
      <c r="D857" s="2" t="s">
        <v>336</v>
      </c>
      <c r="E857" s="2" t="s">
        <v>14</v>
      </c>
      <c r="F857" s="2" t="s">
        <v>2998</v>
      </c>
      <c r="G857" s="10">
        <f t="shared" si="155"/>
        <v>9.0637752377705825E-5</v>
      </c>
      <c r="H857" s="7">
        <v>20</v>
      </c>
      <c r="I857" s="7">
        <v>6</v>
      </c>
      <c r="J857" s="7">
        <v>14</v>
      </c>
      <c r="K857" s="7">
        <f t="shared" si="158"/>
        <v>5.6000000000000005</v>
      </c>
      <c r="L857" s="12">
        <f t="shared" si="156"/>
        <v>8.3999999999999986</v>
      </c>
      <c r="M857" s="8">
        <v>0.7</v>
      </c>
      <c r="N857" s="8">
        <f t="shared" si="157"/>
        <v>1.3999999999999997</v>
      </c>
      <c r="O857" s="7">
        <f t="shared" si="151"/>
        <v>8.3999999999999986</v>
      </c>
      <c r="P857" s="8">
        <v>0.7</v>
      </c>
      <c r="Q857" s="8">
        <f t="shared" si="152"/>
        <v>0.42857142857142855</v>
      </c>
      <c r="R857" s="8">
        <f t="shared" si="153"/>
        <v>0.3</v>
      </c>
      <c r="S857" s="9">
        <f t="shared" si="154"/>
        <v>2.2312367818395407E-4</v>
      </c>
      <c r="T857" s="2" t="s">
        <v>6151</v>
      </c>
      <c r="U857" s="2" t="s">
        <v>15</v>
      </c>
      <c r="V857" s="2" t="s">
        <v>6101</v>
      </c>
      <c r="W857" s="2" t="s">
        <v>16</v>
      </c>
      <c r="X857" s="2">
        <v>48</v>
      </c>
      <c r="Y857" s="2">
        <v>70</v>
      </c>
      <c r="Z857" s="2">
        <f t="shared" si="159"/>
        <v>22</v>
      </c>
    </row>
    <row r="858" spans="1:26" x14ac:dyDescent="0.25">
      <c r="A858" s="2" t="s">
        <v>2999</v>
      </c>
      <c r="B858" s="2">
        <v>202280857</v>
      </c>
      <c r="C858" s="3">
        <v>44828</v>
      </c>
      <c r="D858" s="2" t="s">
        <v>512</v>
      </c>
      <c r="E858" s="2" t="s">
        <v>14</v>
      </c>
      <c r="F858" s="2" t="s">
        <v>3000</v>
      </c>
      <c r="G858" s="10">
        <f t="shared" si="155"/>
        <v>9.0637752377705825E-5</v>
      </c>
      <c r="H858" s="7">
        <v>20</v>
      </c>
      <c r="I858" s="7">
        <v>4</v>
      </c>
      <c r="J858" s="7">
        <v>15</v>
      </c>
      <c r="K858" s="7">
        <f t="shared" si="158"/>
        <v>6</v>
      </c>
      <c r="L858" s="12">
        <f t="shared" si="156"/>
        <v>9</v>
      </c>
      <c r="M858" s="8">
        <v>0.75</v>
      </c>
      <c r="N858" s="8">
        <f t="shared" si="157"/>
        <v>2.25</v>
      </c>
      <c r="O858" s="7">
        <f t="shared" si="151"/>
        <v>9</v>
      </c>
      <c r="P858" s="8">
        <v>0.75</v>
      </c>
      <c r="Q858" s="8">
        <f t="shared" si="152"/>
        <v>0.26666666666666666</v>
      </c>
      <c r="R858" s="8">
        <f t="shared" si="153"/>
        <v>0.2</v>
      </c>
      <c r="S858" s="9">
        <f t="shared" si="154"/>
        <v>2.3906108376852222E-4</v>
      </c>
      <c r="T858" s="2" t="s">
        <v>6153</v>
      </c>
      <c r="U858" s="2" t="s">
        <v>15</v>
      </c>
      <c r="V858" s="2" t="s">
        <v>6101</v>
      </c>
      <c r="W858" s="2" t="s">
        <v>16</v>
      </c>
      <c r="X858" s="2">
        <v>48</v>
      </c>
      <c r="Y858" s="2">
        <v>70</v>
      </c>
      <c r="Z858" s="2">
        <f t="shared" si="159"/>
        <v>22</v>
      </c>
    </row>
    <row r="859" spans="1:26" x14ac:dyDescent="0.25">
      <c r="A859" s="2" t="s">
        <v>3001</v>
      </c>
      <c r="B859" s="2">
        <v>202280858</v>
      </c>
      <c r="C859" s="3">
        <v>44828</v>
      </c>
      <c r="D859" s="2" t="s">
        <v>513</v>
      </c>
      <c r="E859" s="2" t="s">
        <v>14</v>
      </c>
      <c r="F859" s="2" t="s">
        <v>3002</v>
      </c>
      <c r="G859" s="10">
        <f t="shared" si="155"/>
        <v>4.5318876188852913E-5</v>
      </c>
      <c r="H859" s="7">
        <v>10</v>
      </c>
      <c r="I859" s="7">
        <v>3</v>
      </c>
      <c r="J859" s="7">
        <v>7</v>
      </c>
      <c r="K859" s="7">
        <f t="shared" si="158"/>
        <v>2.8000000000000003</v>
      </c>
      <c r="L859" s="12">
        <f t="shared" si="156"/>
        <v>4.1999999999999993</v>
      </c>
      <c r="M859" s="8">
        <v>0.7</v>
      </c>
      <c r="N859" s="8">
        <f t="shared" si="157"/>
        <v>1.3999999999999997</v>
      </c>
      <c r="O859" s="7">
        <f t="shared" si="151"/>
        <v>4.1999999999999993</v>
      </c>
      <c r="P859" s="8">
        <v>0.7</v>
      </c>
      <c r="Q859" s="8">
        <f t="shared" si="152"/>
        <v>0.42857142857142855</v>
      </c>
      <c r="R859" s="8">
        <f t="shared" si="153"/>
        <v>0.3</v>
      </c>
      <c r="S859" s="9">
        <f t="shared" si="154"/>
        <v>1.1156183909197704E-4</v>
      </c>
      <c r="T859" s="2" t="s">
        <v>6153</v>
      </c>
      <c r="U859" s="2" t="s">
        <v>15</v>
      </c>
      <c r="V859" s="2" t="s">
        <v>6101</v>
      </c>
      <c r="W859" s="2" t="s">
        <v>16</v>
      </c>
      <c r="X859" s="2">
        <v>48</v>
      </c>
      <c r="Y859" s="2">
        <v>70</v>
      </c>
      <c r="Z859" s="2">
        <f t="shared" si="159"/>
        <v>22</v>
      </c>
    </row>
    <row r="860" spans="1:26" x14ac:dyDescent="0.25">
      <c r="A860" s="2" t="s">
        <v>3003</v>
      </c>
      <c r="B860" s="2">
        <v>202280859</v>
      </c>
      <c r="C860" s="3">
        <v>44828</v>
      </c>
      <c r="D860" s="2" t="s">
        <v>514</v>
      </c>
      <c r="E860" s="2" t="s">
        <v>14</v>
      </c>
      <c r="F860" s="2" t="s">
        <v>3004</v>
      </c>
      <c r="G860" s="10">
        <f t="shared" si="155"/>
        <v>4.5318876188852914E-4</v>
      </c>
      <c r="H860" s="7">
        <v>100</v>
      </c>
      <c r="I860" s="7">
        <v>45</v>
      </c>
      <c r="J860" s="7">
        <v>55</v>
      </c>
      <c r="K860" s="7">
        <f t="shared" si="158"/>
        <v>22</v>
      </c>
      <c r="L860" s="12">
        <f t="shared" si="156"/>
        <v>33</v>
      </c>
      <c r="M860" s="8">
        <v>0.55000000000000004</v>
      </c>
      <c r="N860" s="8">
        <f t="shared" si="157"/>
        <v>0.73333333333333328</v>
      </c>
      <c r="O860" s="7">
        <f t="shared" si="151"/>
        <v>33</v>
      </c>
      <c r="P860" s="8">
        <v>0.55000000000000004</v>
      </c>
      <c r="Q860" s="8">
        <f t="shared" si="152"/>
        <v>0.81818181818181823</v>
      </c>
      <c r="R860" s="8">
        <f t="shared" si="153"/>
        <v>0.45</v>
      </c>
      <c r="S860" s="9">
        <f t="shared" si="154"/>
        <v>8.7655730715124815E-4</v>
      </c>
      <c r="T860" s="2" t="s">
        <v>25</v>
      </c>
      <c r="U860" s="2" t="s">
        <v>15</v>
      </c>
      <c r="V860" s="2" t="s">
        <v>6101</v>
      </c>
      <c r="W860" s="2" t="s">
        <v>16</v>
      </c>
      <c r="X860" s="2">
        <v>48</v>
      </c>
      <c r="Y860" s="2">
        <v>70</v>
      </c>
      <c r="Z860" s="2">
        <f t="shared" si="159"/>
        <v>22</v>
      </c>
    </row>
    <row r="861" spans="1:26" x14ac:dyDescent="0.25">
      <c r="A861" s="2" t="s">
        <v>3005</v>
      </c>
      <c r="B861" s="2">
        <v>202280860</v>
      </c>
      <c r="C861" s="3">
        <v>44828</v>
      </c>
      <c r="D861" s="2" t="s">
        <v>515</v>
      </c>
      <c r="E861" s="2" t="s">
        <v>14</v>
      </c>
      <c r="F861" s="2" t="s">
        <v>3006</v>
      </c>
      <c r="G861" s="10">
        <f t="shared" si="155"/>
        <v>4.5318876188852913E-5</v>
      </c>
      <c r="H861" s="7">
        <v>10</v>
      </c>
      <c r="I861" s="7">
        <v>4</v>
      </c>
      <c r="J861" s="7">
        <v>6</v>
      </c>
      <c r="K861" s="7">
        <f t="shared" si="158"/>
        <v>2.4000000000000004</v>
      </c>
      <c r="L861" s="12">
        <f t="shared" si="156"/>
        <v>3.5999999999999996</v>
      </c>
      <c r="M861" s="8">
        <v>0.6</v>
      </c>
      <c r="N861" s="8">
        <f t="shared" si="157"/>
        <v>0.89999999999999991</v>
      </c>
      <c r="O861" s="7">
        <f t="shared" si="151"/>
        <v>3.5999999999999996</v>
      </c>
      <c r="P861" s="8">
        <v>0.6</v>
      </c>
      <c r="Q861" s="8">
        <f t="shared" si="152"/>
        <v>0.66666666666666663</v>
      </c>
      <c r="R861" s="8">
        <f t="shared" si="153"/>
        <v>0.4</v>
      </c>
      <c r="S861" s="9">
        <f t="shared" si="154"/>
        <v>9.5624433507408889E-5</v>
      </c>
      <c r="T861" s="2" t="s">
        <v>6151</v>
      </c>
      <c r="U861" s="2" t="s">
        <v>15</v>
      </c>
      <c r="V861" s="2" t="s">
        <v>6101</v>
      </c>
      <c r="W861" s="2" t="s">
        <v>16</v>
      </c>
      <c r="X861" s="2">
        <v>48</v>
      </c>
      <c r="Y861" s="2">
        <v>70</v>
      </c>
      <c r="Z861" s="2">
        <f t="shared" si="159"/>
        <v>22</v>
      </c>
    </row>
    <row r="862" spans="1:26" x14ac:dyDescent="0.25">
      <c r="A862" s="2" t="s">
        <v>3007</v>
      </c>
      <c r="B862" s="2">
        <v>202280861</v>
      </c>
      <c r="C862" s="3">
        <v>44828</v>
      </c>
      <c r="D862" s="2" t="s">
        <v>516</v>
      </c>
      <c r="E862" s="2" t="s">
        <v>29</v>
      </c>
      <c r="F862" s="2" t="s">
        <v>3008</v>
      </c>
      <c r="G862" s="10">
        <f t="shared" si="155"/>
        <v>1.1329719047213228E-4</v>
      </c>
      <c r="H862" s="7">
        <v>25</v>
      </c>
      <c r="I862" s="7">
        <v>21.62</v>
      </c>
      <c r="J862" s="7">
        <v>3.379999999999999</v>
      </c>
      <c r="K862" s="7">
        <f t="shared" si="158"/>
        <v>1.3519999999999996</v>
      </c>
      <c r="L862" s="12">
        <f t="shared" si="156"/>
        <v>2.0279999999999996</v>
      </c>
      <c r="M862" s="8">
        <v>0.13519999999999996</v>
      </c>
      <c r="N862" s="8">
        <f t="shared" si="157"/>
        <v>9.3802035152636423E-2</v>
      </c>
      <c r="O862" s="7">
        <f t="shared" si="151"/>
        <v>2.0279999999999996</v>
      </c>
      <c r="P862" s="8">
        <v>0.13519999999999996</v>
      </c>
      <c r="Q862" s="8">
        <f t="shared" si="152"/>
        <v>6.3964497041420136</v>
      </c>
      <c r="R862" s="8">
        <f t="shared" si="153"/>
        <v>0.86480000000000001</v>
      </c>
      <c r="S862" s="9">
        <f t="shared" si="154"/>
        <v>5.3868430875840324E-5</v>
      </c>
      <c r="T862" s="2" t="s">
        <v>33</v>
      </c>
      <c r="U862" s="2" t="s">
        <v>31</v>
      </c>
      <c r="V862" s="2" t="s">
        <v>6101</v>
      </c>
      <c r="W862" s="2" t="s">
        <v>16</v>
      </c>
      <c r="X862" s="2">
        <v>48</v>
      </c>
      <c r="Y862" s="2">
        <v>70</v>
      </c>
      <c r="Z862" s="2">
        <f t="shared" si="159"/>
        <v>22</v>
      </c>
    </row>
    <row r="863" spans="1:26" x14ac:dyDescent="0.25">
      <c r="A863" s="2" t="s">
        <v>3009</v>
      </c>
      <c r="B863" s="2">
        <v>202280862</v>
      </c>
      <c r="C863" s="3">
        <v>44828</v>
      </c>
      <c r="D863" s="2" t="s">
        <v>517</v>
      </c>
      <c r="E863" s="2" t="s">
        <v>29</v>
      </c>
      <c r="F863" s="2" t="s">
        <v>3010</v>
      </c>
      <c r="G863" s="10">
        <f t="shared" si="155"/>
        <v>1.0423341523436171E-4</v>
      </c>
      <c r="H863" s="7">
        <v>23</v>
      </c>
      <c r="I863" s="7">
        <v>20</v>
      </c>
      <c r="J863" s="7">
        <v>3</v>
      </c>
      <c r="K863" s="7">
        <f t="shared" si="158"/>
        <v>1.2000000000000002</v>
      </c>
      <c r="L863" s="12">
        <f t="shared" si="156"/>
        <v>1.7999999999999998</v>
      </c>
      <c r="M863" s="8">
        <v>0.13043478260869565</v>
      </c>
      <c r="N863" s="8">
        <f t="shared" si="157"/>
        <v>0.09</v>
      </c>
      <c r="O863" s="7">
        <f t="shared" si="151"/>
        <v>1.7999999999999998</v>
      </c>
      <c r="P863" s="8">
        <v>0.13043478260869565</v>
      </c>
      <c r="Q863" s="8">
        <f t="shared" si="152"/>
        <v>6.666666666666667</v>
      </c>
      <c r="R863" s="8">
        <f t="shared" si="153"/>
        <v>0.86956521739130432</v>
      </c>
      <c r="S863" s="9">
        <f t="shared" si="154"/>
        <v>4.7812216753704445E-5</v>
      </c>
      <c r="T863" s="2" t="s">
        <v>30</v>
      </c>
      <c r="U863" s="2" t="s">
        <v>31</v>
      </c>
      <c r="V863" s="2" t="s">
        <v>6101</v>
      </c>
      <c r="W863" s="2" t="s">
        <v>16</v>
      </c>
      <c r="X863" s="2">
        <v>48</v>
      </c>
      <c r="Y863" s="2">
        <v>70</v>
      </c>
      <c r="Z863" s="2">
        <f t="shared" si="159"/>
        <v>22</v>
      </c>
    </row>
    <row r="864" spans="1:26" x14ac:dyDescent="0.25">
      <c r="A864" s="2" t="s">
        <v>3011</v>
      </c>
      <c r="B864" s="2">
        <v>202280863</v>
      </c>
      <c r="C864" s="3">
        <v>44828</v>
      </c>
      <c r="D864" s="2" t="s">
        <v>500</v>
      </c>
      <c r="E864" s="2" t="s">
        <v>14</v>
      </c>
      <c r="F864" s="2" t="s">
        <v>3012</v>
      </c>
      <c r="G864" s="10">
        <f t="shared" si="155"/>
        <v>6.7978314283279379E-5</v>
      </c>
      <c r="H864" s="7">
        <v>15</v>
      </c>
      <c r="I864" s="7">
        <v>5</v>
      </c>
      <c r="J864" s="7">
        <v>10</v>
      </c>
      <c r="K864" s="7">
        <f t="shared" si="158"/>
        <v>4</v>
      </c>
      <c r="L864" s="12">
        <f t="shared" si="156"/>
        <v>6</v>
      </c>
      <c r="M864" s="8">
        <v>0.66666666666666663</v>
      </c>
      <c r="N864" s="8">
        <f t="shared" si="157"/>
        <v>1.2</v>
      </c>
      <c r="O864" s="7">
        <f t="shared" si="151"/>
        <v>6</v>
      </c>
      <c r="P864" s="8">
        <v>0.66666666666666663</v>
      </c>
      <c r="Q864" s="8">
        <f t="shared" si="152"/>
        <v>0.5</v>
      </c>
      <c r="R864" s="8">
        <f t="shared" si="153"/>
        <v>0.33333333333333331</v>
      </c>
      <c r="S864" s="9">
        <f t="shared" si="154"/>
        <v>1.5937405584568148E-4</v>
      </c>
      <c r="T864" s="2" t="s">
        <v>6151</v>
      </c>
      <c r="U864" s="2" t="s">
        <v>15</v>
      </c>
      <c r="V864" s="2" t="s">
        <v>6101</v>
      </c>
      <c r="W864" s="2" t="s">
        <v>16</v>
      </c>
      <c r="X864" s="2">
        <v>48</v>
      </c>
      <c r="Y864" s="2">
        <v>70</v>
      </c>
      <c r="Z864" s="2">
        <f t="shared" si="159"/>
        <v>22</v>
      </c>
    </row>
    <row r="865" spans="1:26" x14ac:dyDescent="0.25">
      <c r="A865" s="2" t="s">
        <v>3013</v>
      </c>
      <c r="B865" s="2">
        <v>202280864</v>
      </c>
      <c r="C865" s="3">
        <v>44828</v>
      </c>
      <c r="D865" s="2" t="s">
        <v>333</v>
      </c>
      <c r="E865" s="2" t="s">
        <v>62</v>
      </c>
      <c r="F865" s="2" t="s">
        <v>3014</v>
      </c>
      <c r="G865" s="10">
        <f t="shared" si="155"/>
        <v>8.6105864758820544E-4</v>
      </c>
      <c r="H865" s="7">
        <v>190</v>
      </c>
      <c r="I865" s="7">
        <v>122</v>
      </c>
      <c r="J865" s="7">
        <v>68</v>
      </c>
      <c r="K865" s="7">
        <f t="shared" si="158"/>
        <v>27.200000000000003</v>
      </c>
      <c r="L865" s="12">
        <f t="shared" si="156"/>
        <v>40.799999999999997</v>
      </c>
      <c r="M865" s="8">
        <v>0.35789473684210527</v>
      </c>
      <c r="N865" s="8">
        <f t="shared" si="157"/>
        <v>0.33442622950819667</v>
      </c>
      <c r="O865" s="7">
        <f t="shared" si="151"/>
        <v>40.799999999999997</v>
      </c>
      <c r="P865" s="8">
        <v>0.35789473684210527</v>
      </c>
      <c r="Q865" s="8">
        <f t="shared" si="152"/>
        <v>1.7941176470588236</v>
      </c>
      <c r="R865" s="8">
        <f t="shared" si="153"/>
        <v>0.64210526315789473</v>
      </c>
      <c r="S865" s="9">
        <f t="shared" si="154"/>
        <v>1.0837435797506341E-3</v>
      </c>
      <c r="T865" s="2" t="s">
        <v>518</v>
      </c>
      <c r="U865" s="2" t="s">
        <v>61</v>
      </c>
      <c r="V865" s="2" t="s">
        <v>6101</v>
      </c>
      <c r="W865" s="2" t="s">
        <v>329</v>
      </c>
      <c r="X865" s="2">
        <v>48</v>
      </c>
      <c r="Y865" s="2">
        <v>70</v>
      </c>
      <c r="Z865" s="2">
        <f t="shared" si="159"/>
        <v>22</v>
      </c>
    </row>
    <row r="866" spans="1:26" x14ac:dyDescent="0.25">
      <c r="A866" s="2" t="s">
        <v>3015</v>
      </c>
      <c r="B866" s="2">
        <v>202280865</v>
      </c>
      <c r="C866" s="3">
        <v>44828</v>
      </c>
      <c r="D866" s="2" t="s">
        <v>519</v>
      </c>
      <c r="E866" s="2" t="s">
        <v>29</v>
      </c>
      <c r="F866" s="2" t="s">
        <v>3016</v>
      </c>
      <c r="G866" s="10">
        <f t="shared" si="155"/>
        <v>2.5378570665757634E-4</v>
      </c>
      <c r="H866" s="7">
        <v>56</v>
      </c>
      <c r="I866" s="7">
        <v>51</v>
      </c>
      <c r="J866" s="7">
        <v>5</v>
      </c>
      <c r="K866" s="7">
        <f t="shared" si="158"/>
        <v>2</v>
      </c>
      <c r="L866" s="12">
        <f t="shared" si="156"/>
        <v>3</v>
      </c>
      <c r="M866" s="8">
        <v>8.9285714285714288E-2</v>
      </c>
      <c r="N866" s="8">
        <f t="shared" si="157"/>
        <v>5.8823529411764705E-2</v>
      </c>
      <c r="O866" s="7">
        <f t="shared" si="151"/>
        <v>3</v>
      </c>
      <c r="P866" s="8">
        <v>8.9285714285714288E-2</v>
      </c>
      <c r="Q866" s="8">
        <f t="shared" si="152"/>
        <v>10.199999999999999</v>
      </c>
      <c r="R866" s="8">
        <f t="shared" si="153"/>
        <v>0.9107142857142857</v>
      </c>
      <c r="S866" s="9">
        <f t="shared" si="154"/>
        <v>7.9687027922840741E-5</v>
      </c>
      <c r="T866" s="2" t="s">
        <v>30</v>
      </c>
      <c r="U866" s="2" t="s">
        <v>31</v>
      </c>
      <c r="V866" s="2" t="s">
        <v>6101</v>
      </c>
      <c r="W866" s="2" t="s">
        <v>16</v>
      </c>
      <c r="X866" s="2">
        <v>48</v>
      </c>
      <c r="Y866" s="2">
        <v>70</v>
      </c>
      <c r="Z866" s="2">
        <f t="shared" si="159"/>
        <v>22</v>
      </c>
    </row>
    <row r="867" spans="1:26" x14ac:dyDescent="0.25">
      <c r="A867" s="2" t="s">
        <v>3017</v>
      </c>
      <c r="B867" s="2">
        <v>202280866</v>
      </c>
      <c r="C867" s="3">
        <v>44828</v>
      </c>
      <c r="D867" s="2" t="s">
        <v>520</v>
      </c>
      <c r="E867" s="2" t="s">
        <v>29</v>
      </c>
      <c r="F867" s="2" t="s">
        <v>3018</v>
      </c>
      <c r="G867" s="10">
        <f t="shared" si="155"/>
        <v>1.4048851618544403E-4</v>
      </c>
      <c r="H867" s="7">
        <v>31</v>
      </c>
      <c r="I867" s="7">
        <v>30</v>
      </c>
      <c r="J867" s="7">
        <v>1</v>
      </c>
      <c r="K867" s="7">
        <f t="shared" si="158"/>
        <v>0.4</v>
      </c>
      <c r="L867" s="12">
        <f t="shared" si="156"/>
        <v>0.6</v>
      </c>
      <c r="M867" s="8">
        <v>3.2258064516129031E-2</v>
      </c>
      <c r="N867" s="8">
        <f t="shared" si="157"/>
        <v>0.02</v>
      </c>
      <c r="O867" s="7">
        <f t="shared" si="151"/>
        <v>0.6</v>
      </c>
      <c r="P867" s="8">
        <v>3.2258064516129031E-2</v>
      </c>
      <c r="Q867" s="8">
        <f t="shared" si="152"/>
        <v>30</v>
      </c>
      <c r="R867" s="8">
        <f t="shared" si="153"/>
        <v>0.967741935483871</v>
      </c>
      <c r="S867" s="9">
        <f t="shared" si="154"/>
        <v>1.5937405584568148E-5</v>
      </c>
      <c r="T867" s="2" t="s">
        <v>33</v>
      </c>
      <c r="U867" s="2" t="s">
        <v>31</v>
      </c>
      <c r="V867" s="2" t="s">
        <v>6101</v>
      </c>
      <c r="W867" s="2" t="s">
        <v>16</v>
      </c>
      <c r="X867" s="2">
        <v>48</v>
      </c>
      <c r="Y867" s="2">
        <v>70</v>
      </c>
      <c r="Z867" s="2">
        <f t="shared" si="159"/>
        <v>22</v>
      </c>
    </row>
    <row r="868" spans="1:26" x14ac:dyDescent="0.25">
      <c r="A868" s="2" t="s">
        <v>3019</v>
      </c>
      <c r="B868" s="2">
        <v>202280867</v>
      </c>
      <c r="C868" s="3">
        <v>44828</v>
      </c>
      <c r="D868" s="2" t="s">
        <v>521</v>
      </c>
      <c r="E868" s="2" t="s">
        <v>14</v>
      </c>
      <c r="F868" s="2" t="s">
        <v>3020</v>
      </c>
      <c r="G868" s="10">
        <f t="shared" si="155"/>
        <v>3.625510095108233E-5</v>
      </c>
      <c r="H868" s="7">
        <v>8</v>
      </c>
      <c r="I868" s="7">
        <v>3</v>
      </c>
      <c r="J868" s="7">
        <v>5</v>
      </c>
      <c r="K868" s="7">
        <f t="shared" si="158"/>
        <v>2</v>
      </c>
      <c r="L868" s="12">
        <f t="shared" si="156"/>
        <v>3</v>
      </c>
      <c r="M868" s="8">
        <v>0.625</v>
      </c>
      <c r="N868" s="8">
        <f t="shared" si="157"/>
        <v>1</v>
      </c>
      <c r="O868" s="7">
        <f t="shared" si="151"/>
        <v>3</v>
      </c>
      <c r="P868" s="8">
        <v>0.625</v>
      </c>
      <c r="Q868" s="8">
        <f t="shared" si="152"/>
        <v>0.6</v>
      </c>
      <c r="R868" s="8">
        <f t="shared" si="153"/>
        <v>0.375</v>
      </c>
      <c r="S868" s="9">
        <f t="shared" si="154"/>
        <v>7.9687027922840741E-5</v>
      </c>
      <c r="T868" s="2" t="s">
        <v>6151</v>
      </c>
      <c r="U868" s="2" t="s">
        <v>15</v>
      </c>
      <c r="V868" s="2" t="s">
        <v>6101</v>
      </c>
      <c r="W868" s="2" t="s">
        <v>16</v>
      </c>
      <c r="X868" s="2">
        <v>48</v>
      </c>
      <c r="Y868" s="2">
        <v>70</v>
      </c>
      <c r="Z868" s="2">
        <f t="shared" si="159"/>
        <v>22</v>
      </c>
    </row>
    <row r="869" spans="1:26" x14ac:dyDescent="0.25">
      <c r="A869" s="2" t="s">
        <v>3021</v>
      </c>
      <c r="B869" s="2">
        <v>202280868</v>
      </c>
      <c r="C869" s="3">
        <v>44828</v>
      </c>
      <c r="D869" s="2" t="s">
        <v>522</v>
      </c>
      <c r="E869" s="2" t="s">
        <v>14</v>
      </c>
      <c r="F869" s="2" t="s">
        <v>3022</v>
      </c>
      <c r="G869" s="10">
        <f t="shared" si="155"/>
        <v>4.5318876188852913E-5</v>
      </c>
      <c r="H869" s="7">
        <v>10</v>
      </c>
      <c r="I869" s="7">
        <v>4</v>
      </c>
      <c r="J869" s="7">
        <v>6</v>
      </c>
      <c r="K869" s="7">
        <f t="shared" si="158"/>
        <v>2.4000000000000004</v>
      </c>
      <c r="L869" s="12">
        <f t="shared" si="156"/>
        <v>3.5999999999999996</v>
      </c>
      <c r="M869" s="8">
        <v>0.6</v>
      </c>
      <c r="N869" s="8">
        <f t="shared" si="157"/>
        <v>0.89999999999999991</v>
      </c>
      <c r="O869" s="7">
        <f t="shared" si="151"/>
        <v>3.5999999999999996</v>
      </c>
      <c r="P869" s="8">
        <v>0.6</v>
      </c>
      <c r="Q869" s="8">
        <f t="shared" si="152"/>
        <v>0.66666666666666663</v>
      </c>
      <c r="R869" s="8">
        <f t="shared" si="153"/>
        <v>0.4</v>
      </c>
      <c r="S869" s="9">
        <f t="shared" si="154"/>
        <v>9.5624433507408889E-5</v>
      </c>
      <c r="T869" s="2" t="s">
        <v>6152</v>
      </c>
      <c r="U869" s="2" t="s">
        <v>15</v>
      </c>
      <c r="V869" s="2" t="s">
        <v>6101</v>
      </c>
      <c r="W869" s="2" t="s">
        <v>16</v>
      </c>
      <c r="X869" s="2">
        <v>48</v>
      </c>
      <c r="Y869" s="2">
        <v>70</v>
      </c>
      <c r="Z869" s="2">
        <f t="shared" si="159"/>
        <v>22</v>
      </c>
    </row>
    <row r="870" spans="1:26" x14ac:dyDescent="0.25">
      <c r="A870" s="2" t="s">
        <v>3023</v>
      </c>
      <c r="B870" s="2">
        <v>202280869</v>
      </c>
      <c r="C870" s="3">
        <v>44828</v>
      </c>
      <c r="D870" s="2" t="s">
        <v>513</v>
      </c>
      <c r="E870" s="2" t="s">
        <v>14</v>
      </c>
      <c r="F870" s="2" t="s">
        <v>3024</v>
      </c>
      <c r="G870" s="10">
        <f t="shared" si="155"/>
        <v>4.5318876188852913E-5</v>
      </c>
      <c r="H870" s="7">
        <v>10</v>
      </c>
      <c r="I870" s="7">
        <v>4</v>
      </c>
      <c r="J870" s="7">
        <v>6</v>
      </c>
      <c r="K870" s="7">
        <f t="shared" si="158"/>
        <v>2.4000000000000004</v>
      </c>
      <c r="L870" s="12">
        <f t="shared" si="156"/>
        <v>3.5999999999999996</v>
      </c>
      <c r="M870" s="8">
        <v>0.6</v>
      </c>
      <c r="N870" s="8">
        <f t="shared" si="157"/>
        <v>0.89999999999999991</v>
      </c>
      <c r="O870" s="7">
        <f t="shared" si="151"/>
        <v>3.5999999999999996</v>
      </c>
      <c r="P870" s="8">
        <v>0.6</v>
      </c>
      <c r="Q870" s="8">
        <f t="shared" si="152"/>
        <v>0.66666666666666663</v>
      </c>
      <c r="R870" s="8">
        <f t="shared" si="153"/>
        <v>0.4</v>
      </c>
      <c r="S870" s="9">
        <f t="shared" si="154"/>
        <v>9.5624433507408889E-5</v>
      </c>
      <c r="T870" s="2" t="s">
        <v>6152</v>
      </c>
      <c r="U870" s="2" t="s">
        <v>15</v>
      </c>
      <c r="V870" s="2" t="s">
        <v>6101</v>
      </c>
      <c r="W870" s="2" t="s">
        <v>16</v>
      </c>
      <c r="X870" s="2">
        <v>48</v>
      </c>
      <c r="Y870" s="2">
        <v>70</v>
      </c>
      <c r="Z870" s="2">
        <f t="shared" si="159"/>
        <v>22</v>
      </c>
    </row>
    <row r="871" spans="1:26" x14ac:dyDescent="0.25">
      <c r="A871" s="2" t="s">
        <v>3025</v>
      </c>
      <c r="B871" s="2">
        <v>202280870</v>
      </c>
      <c r="C871" s="3">
        <v>44828</v>
      </c>
      <c r="D871" s="2" t="s">
        <v>352</v>
      </c>
      <c r="E871" s="2" t="s">
        <v>14</v>
      </c>
      <c r="F871" s="2" t="s">
        <v>3026</v>
      </c>
      <c r="G871" s="10">
        <f t="shared" si="155"/>
        <v>2.2659438094426456E-5</v>
      </c>
      <c r="H871" s="7">
        <v>5</v>
      </c>
      <c r="I871" s="7">
        <v>2</v>
      </c>
      <c r="J871" s="7">
        <v>3</v>
      </c>
      <c r="K871" s="7">
        <f t="shared" si="158"/>
        <v>1.2000000000000002</v>
      </c>
      <c r="L871" s="12">
        <f t="shared" si="156"/>
        <v>1.7999999999999998</v>
      </c>
      <c r="M871" s="8">
        <v>0.6</v>
      </c>
      <c r="N871" s="8">
        <f t="shared" si="157"/>
        <v>0.89999999999999991</v>
      </c>
      <c r="O871" s="7">
        <f t="shared" si="151"/>
        <v>1.7999999999999998</v>
      </c>
      <c r="P871" s="8">
        <v>0.6</v>
      </c>
      <c r="Q871" s="8">
        <f t="shared" si="152"/>
        <v>0.66666666666666663</v>
      </c>
      <c r="R871" s="8">
        <f t="shared" si="153"/>
        <v>0.4</v>
      </c>
      <c r="S871" s="9">
        <f t="shared" si="154"/>
        <v>4.7812216753704445E-5</v>
      </c>
      <c r="T871" s="2" t="s">
        <v>6151</v>
      </c>
      <c r="U871" s="2" t="s">
        <v>15</v>
      </c>
      <c r="V871" s="2" t="s">
        <v>6101</v>
      </c>
      <c r="W871" s="2" t="s">
        <v>16</v>
      </c>
      <c r="X871" s="2">
        <v>48</v>
      </c>
      <c r="Y871" s="2">
        <v>70</v>
      </c>
      <c r="Z871" s="2">
        <f t="shared" si="159"/>
        <v>22</v>
      </c>
    </row>
    <row r="872" spans="1:26" x14ac:dyDescent="0.25">
      <c r="A872" s="2" t="s">
        <v>3027</v>
      </c>
      <c r="B872" s="2">
        <v>202280871</v>
      </c>
      <c r="C872" s="3">
        <v>44828</v>
      </c>
      <c r="D872" s="2" t="s">
        <v>523</v>
      </c>
      <c r="E872" s="2" t="s">
        <v>24</v>
      </c>
      <c r="F872" s="2" t="s">
        <v>3028</v>
      </c>
      <c r="G872" s="10">
        <f t="shared" si="155"/>
        <v>1.8127550475541165E-4</v>
      </c>
      <c r="H872" s="7">
        <v>40</v>
      </c>
      <c r="I872" s="7">
        <v>25</v>
      </c>
      <c r="J872" s="7">
        <v>15</v>
      </c>
      <c r="K872" s="7">
        <f t="shared" si="158"/>
        <v>6</v>
      </c>
      <c r="L872" s="12">
        <f t="shared" si="156"/>
        <v>9</v>
      </c>
      <c r="M872" s="8">
        <v>0.375</v>
      </c>
      <c r="N872" s="8">
        <f t="shared" si="157"/>
        <v>0.36</v>
      </c>
      <c r="O872" s="7">
        <f t="shared" si="151"/>
        <v>9</v>
      </c>
      <c r="P872" s="8">
        <v>0.375</v>
      </c>
      <c r="Q872" s="8">
        <f t="shared" si="152"/>
        <v>1.6666666666666667</v>
      </c>
      <c r="R872" s="8">
        <f t="shared" si="153"/>
        <v>0.625</v>
      </c>
      <c r="S872" s="9">
        <f t="shared" si="154"/>
        <v>2.3906108376852222E-4</v>
      </c>
      <c r="T872" s="2" t="s">
        <v>25</v>
      </c>
      <c r="U872" s="2" t="s">
        <v>26</v>
      </c>
      <c r="V872" s="2" t="s">
        <v>6101</v>
      </c>
      <c r="W872" s="2" t="s">
        <v>329</v>
      </c>
      <c r="X872" s="2">
        <v>48</v>
      </c>
      <c r="Y872" s="2">
        <v>70</v>
      </c>
      <c r="Z872" s="2">
        <f t="shared" si="159"/>
        <v>22</v>
      </c>
    </row>
    <row r="873" spans="1:26" x14ac:dyDescent="0.25">
      <c r="A873" s="2" t="s">
        <v>3029</v>
      </c>
      <c r="B873" s="2">
        <v>202280872</v>
      </c>
      <c r="C873" s="3">
        <v>44828</v>
      </c>
      <c r="D873" s="2" t="s">
        <v>409</v>
      </c>
      <c r="E873" s="2" t="s">
        <v>29</v>
      </c>
      <c r="F873" s="2" t="s">
        <v>3030</v>
      </c>
      <c r="G873" s="10">
        <f t="shared" si="155"/>
        <v>2.5378570665757634E-4</v>
      </c>
      <c r="H873" s="7">
        <v>56</v>
      </c>
      <c r="I873" s="7">
        <v>51</v>
      </c>
      <c r="J873" s="7">
        <v>5</v>
      </c>
      <c r="K873" s="7">
        <f t="shared" si="158"/>
        <v>2</v>
      </c>
      <c r="L873" s="12">
        <f t="shared" si="156"/>
        <v>3</v>
      </c>
      <c r="M873" s="8">
        <v>8.9285714285714288E-2</v>
      </c>
      <c r="N873" s="8">
        <f t="shared" si="157"/>
        <v>5.8823529411764705E-2</v>
      </c>
      <c r="O873" s="7">
        <f t="shared" si="151"/>
        <v>3</v>
      </c>
      <c r="P873" s="8">
        <v>8.9285714285714288E-2</v>
      </c>
      <c r="Q873" s="8">
        <f t="shared" si="152"/>
        <v>10.199999999999999</v>
      </c>
      <c r="R873" s="8">
        <f t="shared" si="153"/>
        <v>0.9107142857142857</v>
      </c>
      <c r="S873" s="9">
        <f t="shared" si="154"/>
        <v>7.9687027922840741E-5</v>
      </c>
      <c r="T873" s="2" t="s">
        <v>30</v>
      </c>
      <c r="U873" s="2" t="s">
        <v>31</v>
      </c>
      <c r="V873" s="2" t="s">
        <v>6101</v>
      </c>
      <c r="W873" s="2" t="s">
        <v>16</v>
      </c>
      <c r="X873" s="2">
        <v>48</v>
      </c>
      <c r="Y873" s="2">
        <v>70</v>
      </c>
      <c r="Z873" s="2">
        <f t="shared" si="159"/>
        <v>22</v>
      </c>
    </row>
    <row r="874" spans="1:26" x14ac:dyDescent="0.25">
      <c r="A874" s="2" t="s">
        <v>3031</v>
      </c>
      <c r="B874" s="2">
        <v>202280873</v>
      </c>
      <c r="C874" s="3">
        <v>44828</v>
      </c>
      <c r="D874" s="2" t="s">
        <v>351</v>
      </c>
      <c r="E874" s="2" t="s">
        <v>14</v>
      </c>
      <c r="F874" s="2" t="s">
        <v>3032</v>
      </c>
      <c r="G874" s="10">
        <f t="shared" si="155"/>
        <v>4.5318876188852913E-5</v>
      </c>
      <c r="H874" s="7">
        <v>10</v>
      </c>
      <c r="I874" s="7">
        <v>4</v>
      </c>
      <c r="J874" s="7">
        <v>6</v>
      </c>
      <c r="K874" s="7">
        <f t="shared" si="158"/>
        <v>2.4000000000000004</v>
      </c>
      <c r="L874" s="12">
        <f t="shared" si="156"/>
        <v>3.5999999999999996</v>
      </c>
      <c r="M874" s="8">
        <v>0.6</v>
      </c>
      <c r="N874" s="8">
        <f t="shared" si="157"/>
        <v>0.89999999999999991</v>
      </c>
      <c r="O874" s="7">
        <f t="shared" si="151"/>
        <v>3.5999999999999996</v>
      </c>
      <c r="P874" s="8">
        <v>0.6</v>
      </c>
      <c r="Q874" s="8">
        <f t="shared" si="152"/>
        <v>0.66666666666666663</v>
      </c>
      <c r="R874" s="8">
        <f t="shared" si="153"/>
        <v>0.4</v>
      </c>
      <c r="S874" s="9">
        <f t="shared" si="154"/>
        <v>9.5624433507408889E-5</v>
      </c>
      <c r="T874" s="2" t="s">
        <v>6151</v>
      </c>
      <c r="U874" s="2" t="s">
        <v>15</v>
      </c>
      <c r="V874" s="2" t="s">
        <v>6101</v>
      </c>
      <c r="W874" s="2" t="s">
        <v>16</v>
      </c>
      <c r="X874" s="2">
        <v>48</v>
      </c>
      <c r="Y874" s="2">
        <v>70</v>
      </c>
      <c r="Z874" s="2">
        <f t="shared" si="159"/>
        <v>22</v>
      </c>
    </row>
    <row r="875" spans="1:26" x14ac:dyDescent="0.25">
      <c r="A875" s="2" t="s">
        <v>3033</v>
      </c>
      <c r="B875" s="2">
        <v>202280874</v>
      </c>
      <c r="C875" s="3">
        <v>44828</v>
      </c>
      <c r="D875" s="2" t="s">
        <v>524</v>
      </c>
      <c r="E875" s="2" t="s">
        <v>14</v>
      </c>
      <c r="F875" s="2" t="s">
        <v>3034</v>
      </c>
      <c r="G875" s="10">
        <f t="shared" si="155"/>
        <v>4.5318876188852913E-5</v>
      </c>
      <c r="H875" s="7">
        <v>10</v>
      </c>
      <c r="I875" s="7">
        <v>3</v>
      </c>
      <c r="J875" s="7">
        <v>7</v>
      </c>
      <c r="K875" s="7">
        <f t="shared" si="158"/>
        <v>2.8000000000000003</v>
      </c>
      <c r="L875" s="12">
        <f t="shared" si="156"/>
        <v>4.1999999999999993</v>
      </c>
      <c r="M875" s="8">
        <v>0.7</v>
      </c>
      <c r="N875" s="8">
        <f t="shared" si="157"/>
        <v>1.3999999999999997</v>
      </c>
      <c r="O875" s="7">
        <f t="shared" si="151"/>
        <v>4.1999999999999993</v>
      </c>
      <c r="P875" s="8">
        <v>0.7</v>
      </c>
      <c r="Q875" s="8">
        <f t="shared" si="152"/>
        <v>0.42857142857142855</v>
      </c>
      <c r="R875" s="8">
        <f t="shared" si="153"/>
        <v>0.3</v>
      </c>
      <c r="S875" s="9">
        <f t="shared" si="154"/>
        <v>1.1156183909197704E-4</v>
      </c>
      <c r="T875" s="2" t="s">
        <v>6151</v>
      </c>
      <c r="U875" s="2" t="s">
        <v>15</v>
      </c>
      <c r="V875" s="2" t="s">
        <v>6101</v>
      </c>
      <c r="W875" s="2" t="s">
        <v>16</v>
      </c>
      <c r="X875" s="2">
        <v>48</v>
      </c>
      <c r="Y875" s="2">
        <v>70</v>
      </c>
      <c r="Z875" s="2">
        <f t="shared" si="159"/>
        <v>22</v>
      </c>
    </row>
    <row r="876" spans="1:26" x14ac:dyDescent="0.25">
      <c r="A876" s="2" t="s">
        <v>3035</v>
      </c>
      <c r="B876" s="2">
        <v>202280875</v>
      </c>
      <c r="C876" s="3">
        <v>44829</v>
      </c>
      <c r="D876" s="2" t="s">
        <v>272</v>
      </c>
      <c r="E876" s="2" t="s">
        <v>29</v>
      </c>
      <c r="F876" s="2" t="s">
        <v>3036</v>
      </c>
      <c r="G876" s="10">
        <f t="shared" si="155"/>
        <v>3.5801912189193801E-4</v>
      </c>
      <c r="H876" s="7">
        <v>79</v>
      </c>
      <c r="I876" s="7">
        <v>66.600000000000009</v>
      </c>
      <c r="J876" s="7">
        <v>12.399999999999991</v>
      </c>
      <c r="K876" s="7">
        <f t="shared" si="158"/>
        <v>4.9599999999999973</v>
      </c>
      <c r="L876" s="12">
        <f t="shared" si="156"/>
        <v>7.4399999999999942</v>
      </c>
      <c r="M876" s="8">
        <v>0.15696202531645559</v>
      </c>
      <c r="N876" s="8">
        <f t="shared" si="157"/>
        <v>0.11171171171171161</v>
      </c>
      <c r="O876" s="7">
        <f t="shared" si="151"/>
        <v>7.4399999999999942</v>
      </c>
      <c r="P876" s="8">
        <v>0.15696202531645559</v>
      </c>
      <c r="Q876" s="8">
        <f t="shared" si="152"/>
        <v>5.3709677419354884</v>
      </c>
      <c r="R876" s="8">
        <f t="shared" si="153"/>
        <v>0.84303797468354447</v>
      </c>
      <c r="S876" s="9">
        <f t="shared" si="154"/>
        <v>1.9762382924864489E-4</v>
      </c>
      <c r="T876" s="2" t="s">
        <v>30</v>
      </c>
      <c r="U876" s="2" t="s">
        <v>31</v>
      </c>
      <c r="V876" s="2" t="s">
        <v>6101</v>
      </c>
      <c r="W876" s="2" t="s">
        <v>16</v>
      </c>
      <c r="X876" s="2">
        <v>59</v>
      </c>
      <c r="Y876" s="2">
        <v>72</v>
      </c>
      <c r="Z876" s="2">
        <f t="shared" si="159"/>
        <v>13</v>
      </c>
    </row>
    <row r="877" spans="1:26" x14ac:dyDescent="0.25">
      <c r="A877" s="2" t="s">
        <v>3037</v>
      </c>
      <c r="B877" s="2">
        <v>202280876</v>
      </c>
      <c r="C877" s="3">
        <v>44829</v>
      </c>
      <c r="D877" s="2" t="s">
        <v>272</v>
      </c>
      <c r="E877" s="2" t="s">
        <v>29</v>
      </c>
      <c r="F877" s="2" t="s">
        <v>3038</v>
      </c>
      <c r="G877" s="10">
        <f t="shared" si="155"/>
        <v>3.5801912189193801E-4</v>
      </c>
      <c r="H877" s="7">
        <v>79</v>
      </c>
      <c r="I877" s="7">
        <v>66.600000000000009</v>
      </c>
      <c r="J877" s="7">
        <v>12.399999999999991</v>
      </c>
      <c r="K877" s="7">
        <f t="shared" si="158"/>
        <v>4.9599999999999973</v>
      </c>
      <c r="L877" s="12">
        <f t="shared" si="156"/>
        <v>7.4399999999999942</v>
      </c>
      <c r="M877" s="8">
        <v>0.15696202531645559</v>
      </c>
      <c r="N877" s="8">
        <f t="shared" si="157"/>
        <v>0.11171171171171161</v>
      </c>
      <c r="O877" s="7">
        <f t="shared" si="151"/>
        <v>7.4399999999999942</v>
      </c>
      <c r="P877" s="8">
        <v>0.15696202531645559</v>
      </c>
      <c r="Q877" s="8">
        <f t="shared" si="152"/>
        <v>5.3709677419354884</v>
      </c>
      <c r="R877" s="8">
        <f t="shared" si="153"/>
        <v>0.84303797468354447</v>
      </c>
      <c r="S877" s="9">
        <f t="shared" si="154"/>
        <v>1.9762382924864489E-4</v>
      </c>
      <c r="T877" s="2" t="s">
        <v>30</v>
      </c>
      <c r="U877" s="2" t="s">
        <v>31</v>
      </c>
      <c r="V877" s="2" t="s">
        <v>6101</v>
      </c>
      <c r="W877" s="2" t="s">
        <v>16</v>
      </c>
      <c r="X877" s="2">
        <v>59</v>
      </c>
      <c r="Y877" s="2">
        <v>72</v>
      </c>
      <c r="Z877" s="2">
        <f t="shared" ref="Z877:Z898" si="160">Y877-X877</f>
        <v>13</v>
      </c>
    </row>
    <row r="878" spans="1:26" x14ac:dyDescent="0.25">
      <c r="A878" s="2" t="s">
        <v>3039</v>
      </c>
      <c r="B878" s="2">
        <v>202280877</v>
      </c>
      <c r="C878" s="3">
        <v>44829</v>
      </c>
      <c r="D878" s="2" t="s">
        <v>295</v>
      </c>
      <c r="E878" s="2" t="s">
        <v>29</v>
      </c>
      <c r="F878" s="2" t="s">
        <v>3040</v>
      </c>
      <c r="G878" s="10">
        <f t="shared" si="155"/>
        <v>1.9033927999318224E-4</v>
      </c>
      <c r="H878" s="7">
        <v>42</v>
      </c>
      <c r="I878" s="7">
        <v>37.25</v>
      </c>
      <c r="J878" s="7">
        <v>4.75</v>
      </c>
      <c r="K878" s="7">
        <f t="shared" si="158"/>
        <v>1.9000000000000001</v>
      </c>
      <c r="L878" s="12">
        <f t="shared" si="156"/>
        <v>2.8499999999999996</v>
      </c>
      <c r="M878" s="8">
        <v>0.1130952380952381</v>
      </c>
      <c r="N878" s="8">
        <f t="shared" si="157"/>
        <v>7.6510067114093944E-2</v>
      </c>
      <c r="O878" s="7">
        <f t="shared" si="151"/>
        <v>2.8499999999999996</v>
      </c>
      <c r="P878" s="8">
        <v>0.1130952380952381</v>
      </c>
      <c r="Q878" s="8">
        <f t="shared" si="152"/>
        <v>7.8421052631578947</v>
      </c>
      <c r="R878" s="8">
        <f t="shared" si="153"/>
        <v>0.88690476190476186</v>
      </c>
      <c r="S878" s="9">
        <f t="shared" si="154"/>
        <v>7.5702676526698704E-5</v>
      </c>
      <c r="T878" s="2" t="s">
        <v>56</v>
      </c>
      <c r="U878" s="2" t="s">
        <v>31</v>
      </c>
      <c r="V878" s="2" t="s">
        <v>6101</v>
      </c>
      <c r="W878" s="2" t="s">
        <v>16</v>
      </c>
      <c r="X878" s="2">
        <v>59</v>
      </c>
      <c r="Y878" s="2">
        <v>72</v>
      </c>
      <c r="Z878" s="2">
        <f t="shared" si="160"/>
        <v>13</v>
      </c>
    </row>
    <row r="879" spans="1:26" x14ac:dyDescent="0.25">
      <c r="A879" s="2" t="s">
        <v>3041</v>
      </c>
      <c r="B879" s="2">
        <v>202280878</v>
      </c>
      <c r="C879" s="3">
        <v>44829</v>
      </c>
      <c r="D879" s="2" t="s">
        <v>296</v>
      </c>
      <c r="E879" s="2" t="s">
        <v>24</v>
      </c>
      <c r="F879" s="2" t="s">
        <v>3042</v>
      </c>
      <c r="G879" s="10">
        <f t="shared" si="155"/>
        <v>4.5318876188852914E-4</v>
      </c>
      <c r="H879" s="7">
        <v>100</v>
      </c>
      <c r="I879" s="7">
        <v>40</v>
      </c>
      <c r="J879" s="7">
        <v>60</v>
      </c>
      <c r="K879" s="7">
        <f t="shared" si="158"/>
        <v>24</v>
      </c>
      <c r="L879" s="12">
        <f t="shared" si="156"/>
        <v>36</v>
      </c>
      <c r="M879" s="8">
        <v>0.6</v>
      </c>
      <c r="N879" s="8">
        <f t="shared" si="157"/>
        <v>0.9</v>
      </c>
      <c r="O879" s="7">
        <f t="shared" si="151"/>
        <v>36</v>
      </c>
      <c r="P879" s="8">
        <v>0.6</v>
      </c>
      <c r="Q879" s="8">
        <f t="shared" si="152"/>
        <v>0.66666666666666663</v>
      </c>
      <c r="R879" s="8">
        <f t="shared" si="153"/>
        <v>0.4</v>
      </c>
      <c r="S879" s="9">
        <f t="shared" si="154"/>
        <v>9.5624433507408889E-4</v>
      </c>
      <c r="T879" s="2" t="s">
        <v>19</v>
      </c>
      <c r="U879" s="2" t="s">
        <v>26</v>
      </c>
      <c r="V879" s="2" t="s">
        <v>6101</v>
      </c>
      <c r="W879" s="2" t="s">
        <v>16</v>
      </c>
      <c r="X879" s="2">
        <v>59</v>
      </c>
      <c r="Y879" s="2">
        <v>72</v>
      </c>
      <c r="Z879" s="2">
        <f t="shared" si="160"/>
        <v>13</v>
      </c>
    </row>
    <row r="880" spans="1:26" x14ac:dyDescent="0.25">
      <c r="A880" s="2" t="s">
        <v>3043</v>
      </c>
      <c r="B880" s="2">
        <v>202280879</v>
      </c>
      <c r="C880" s="3">
        <v>44829</v>
      </c>
      <c r="D880" s="2" t="s">
        <v>202</v>
      </c>
      <c r="E880" s="2" t="s">
        <v>29</v>
      </c>
      <c r="F880" s="2" t="s">
        <v>3044</v>
      </c>
      <c r="G880" s="10">
        <f t="shared" si="155"/>
        <v>1.0876530285324699E-4</v>
      </c>
      <c r="H880" s="7">
        <v>24</v>
      </c>
      <c r="I880" s="7">
        <v>18.8</v>
      </c>
      <c r="J880" s="7">
        <v>5.1999999999999993</v>
      </c>
      <c r="K880" s="7">
        <f t="shared" si="158"/>
        <v>2.0799999999999996</v>
      </c>
      <c r="L880" s="12">
        <f t="shared" si="156"/>
        <v>3.1199999999999997</v>
      </c>
      <c r="M880" s="8">
        <v>0.21666666666666665</v>
      </c>
      <c r="N880" s="8">
        <f t="shared" si="157"/>
        <v>0.1659574468085106</v>
      </c>
      <c r="O880" s="7">
        <f t="shared" si="151"/>
        <v>3.1199999999999997</v>
      </c>
      <c r="P880" s="8">
        <v>0.21666666666666665</v>
      </c>
      <c r="Q880" s="8">
        <f t="shared" si="152"/>
        <v>3.6153846153846159</v>
      </c>
      <c r="R880" s="8">
        <f t="shared" si="153"/>
        <v>0.78333333333333333</v>
      </c>
      <c r="S880" s="9">
        <f t="shared" si="154"/>
        <v>8.2874509039754352E-5</v>
      </c>
      <c r="T880" s="2" t="s">
        <v>33</v>
      </c>
      <c r="U880" s="2" t="s">
        <v>31</v>
      </c>
      <c r="V880" s="2" t="s">
        <v>6101</v>
      </c>
      <c r="W880" s="2" t="s">
        <v>16</v>
      </c>
      <c r="X880" s="2">
        <v>59</v>
      </c>
      <c r="Y880" s="2">
        <v>72</v>
      </c>
      <c r="Z880" s="2">
        <f t="shared" si="160"/>
        <v>13</v>
      </c>
    </row>
    <row r="881" spans="1:26" x14ac:dyDescent="0.25">
      <c r="A881" s="2" t="s">
        <v>3045</v>
      </c>
      <c r="B881" s="2">
        <v>202280880</v>
      </c>
      <c r="C881" s="3">
        <v>44829</v>
      </c>
      <c r="D881" s="2" t="s">
        <v>297</v>
      </c>
      <c r="E881" s="2" t="s">
        <v>29</v>
      </c>
      <c r="F881" s="2" t="s">
        <v>3046</v>
      </c>
      <c r="G881" s="10">
        <f t="shared" si="155"/>
        <v>2.9910458284642923E-4</v>
      </c>
      <c r="H881" s="7">
        <v>66</v>
      </c>
      <c r="I881" s="7">
        <v>58.800000000000004</v>
      </c>
      <c r="J881" s="7">
        <v>7.1999999999999957</v>
      </c>
      <c r="K881" s="7">
        <f t="shared" si="158"/>
        <v>2.8799999999999986</v>
      </c>
      <c r="L881" s="12">
        <f t="shared" si="156"/>
        <v>4.3199999999999967</v>
      </c>
      <c r="M881" s="8">
        <v>0.10909090909090903</v>
      </c>
      <c r="N881" s="8">
        <f t="shared" si="157"/>
        <v>7.3469387755101978E-2</v>
      </c>
      <c r="O881" s="7">
        <f t="shared" si="151"/>
        <v>4.3199999999999967</v>
      </c>
      <c r="P881" s="8">
        <v>0.10909090909090903</v>
      </c>
      <c r="Q881" s="8">
        <f t="shared" si="152"/>
        <v>8.1666666666666714</v>
      </c>
      <c r="R881" s="8">
        <f t="shared" si="153"/>
        <v>0.89090909090909098</v>
      </c>
      <c r="S881" s="9">
        <f t="shared" si="154"/>
        <v>1.1474932020889059E-4</v>
      </c>
      <c r="T881" s="2" t="s">
        <v>99</v>
      </c>
      <c r="U881" s="2" t="s">
        <v>31</v>
      </c>
      <c r="V881" s="2" t="s">
        <v>6101</v>
      </c>
      <c r="W881" s="2" t="s">
        <v>16</v>
      </c>
      <c r="X881" s="2">
        <v>59</v>
      </c>
      <c r="Y881" s="2">
        <v>72</v>
      </c>
      <c r="Z881" s="2">
        <f t="shared" si="160"/>
        <v>13</v>
      </c>
    </row>
    <row r="882" spans="1:26" x14ac:dyDescent="0.25">
      <c r="A882" s="2" t="s">
        <v>3047</v>
      </c>
      <c r="B882" s="2">
        <v>202280881</v>
      </c>
      <c r="C882" s="3">
        <v>44829</v>
      </c>
      <c r="D882" s="2" t="s">
        <v>298</v>
      </c>
      <c r="E882" s="2" t="s">
        <v>21</v>
      </c>
      <c r="F882" s="2" t="s">
        <v>3048</v>
      </c>
      <c r="G882" s="10">
        <f t="shared" si="155"/>
        <v>4.5318876188852913E-5</v>
      </c>
      <c r="H882" s="7">
        <v>10</v>
      </c>
      <c r="I882" s="7">
        <v>0</v>
      </c>
      <c r="J882" s="7">
        <v>10</v>
      </c>
      <c r="K882" s="7">
        <f t="shared" si="158"/>
        <v>4</v>
      </c>
      <c r="L882" s="12">
        <f t="shared" si="156"/>
        <v>6</v>
      </c>
      <c r="M882" s="8">
        <v>1</v>
      </c>
      <c r="N882" s="8" t="e">
        <f t="shared" si="157"/>
        <v>#DIV/0!</v>
      </c>
      <c r="O882" s="7">
        <f t="shared" si="151"/>
        <v>6</v>
      </c>
      <c r="P882" s="8">
        <v>1</v>
      </c>
      <c r="Q882" s="8">
        <f t="shared" si="152"/>
        <v>0</v>
      </c>
      <c r="R882" s="8">
        <f t="shared" si="153"/>
        <v>0</v>
      </c>
      <c r="S882" s="9">
        <f t="shared" si="154"/>
        <v>1.5937405584568148E-4</v>
      </c>
      <c r="T882" s="2" t="s">
        <v>19</v>
      </c>
      <c r="U882" s="2" t="s">
        <v>22</v>
      </c>
      <c r="V882" s="2" t="s">
        <v>6101</v>
      </c>
      <c r="W882" s="2" t="s">
        <v>16</v>
      </c>
      <c r="X882" s="2">
        <v>59</v>
      </c>
      <c r="Y882" s="2">
        <v>72</v>
      </c>
      <c r="Z882" s="2">
        <f t="shared" si="160"/>
        <v>13</v>
      </c>
    </row>
    <row r="883" spans="1:26" x14ac:dyDescent="0.25">
      <c r="A883" s="2" t="s">
        <v>3049</v>
      </c>
      <c r="B883" s="2">
        <v>202280882</v>
      </c>
      <c r="C883" s="3">
        <v>44829</v>
      </c>
      <c r="D883" s="2" t="s">
        <v>13</v>
      </c>
      <c r="E883" s="2" t="s">
        <v>14</v>
      </c>
      <c r="F883" s="2" t="s">
        <v>3050</v>
      </c>
      <c r="G883" s="10">
        <f t="shared" si="155"/>
        <v>5.4382651426623495E-5</v>
      </c>
      <c r="H883" s="7">
        <v>12</v>
      </c>
      <c r="I883" s="7">
        <v>3</v>
      </c>
      <c r="J883" s="7">
        <v>9</v>
      </c>
      <c r="K883" s="7">
        <f t="shared" si="158"/>
        <v>3.6</v>
      </c>
      <c r="L883" s="12">
        <f t="shared" si="156"/>
        <v>5.4</v>
      </c>
      <c r="M883" s="8">
        <v>0.75</v>
      </c>
      <c r="N883" s="8">
        <f t="shared" si="157"/>
        <v>1.8</v>
      </c>
      <c r="O883" s="7">
        <f t="shared" si="151"/>
        <v>5.4</v>
      </c>
      <c r="P883" s="8">
        <v>0.75</v>
      </c>
      <c r="Q883" s="8">
        <f t="shared" si="152"/>
        <v>0.33333333333333331</v>
      </c>
      <c r="R883" s="8">
        <f t="shared" si="153"/>
        <v>0.25</v>
      </c>
      <c r="S883" s="9">
        <f t="shared" si="154"/>
        <v>1.4343665026111333E-4</v>
      </c>
      <c r="T883" s="2" t="s">
        <v>6151</v>
      </c>
      <c r="U883" s="2" t="s">
        <v>15</v>
      </c>
      <c r="V883" s="2" t="s">
        <v>6101</v>
      </c>
      <c r="W883" s="2" t="s">
        <v>16</v>
      </c>
      <c r="X883" s="2">
        <v>59</v>
      </c>
      <c r="Y883" s="2">
        <v>72</v>
      </c>
      <c r="Z883" s="2">
        <f t="shared" si="160"/>
        <v>13</v>
      </c>
    </row>
    <row r="884" spans="1:26" x14ac:dyDescent="0.25">
      <c r="A884" s="2" t="s">
        <v>3051</v>
      </c>
      <c r="B884" s="2">
        <v>202280883</v>
      </c>
      <c r="C884" s="3">
        <v>44829</v>
      </c>
      <c r="D884" s="2" t="s">
        <v>299</v>
      </c>
      <c r="E884" s="2" t="s">
        <v>29</v>
      </c>
      <c r="F884" s="2" t="s">
        <v>3052</v>
      </c>
      <c r="G884" s="10">
        <f t="shared" si="155"/>
        <v>1.9033927999318224E-4</v>
      </c>
      <c r="H884" s="7">
        <v>42</v>
      </c>
      <c r="I884" s="7">
        <v>37.520000000000003</v>
      </c>
      <c r="J884" s="7">
        <v>4.4799999999999969</v>
      </c>
      <c r="K884" s="7">
        <f t="shared" si="158"/>
        <v>1.7919999999999989</v>
      </c>
      <c r="L884" s="12">
        <f t="shared" si="156"/>
        <v>2.6879999999999979</v>
      </c>
      <c r="M884" s="8">
        <v>0.10666666666666659</v>
      </c>
      <c r="N884" s="8">
        <f t="shared" si="157"/>
        <v>7.1641791044776054E-2</v>
      </c>
      <c r="O884" s="7">
        <f t="shared" si="151"/>
        <v>2.6879999999999979</v>
      </c>
      <c r="P884" s="8">
        <v>0.10666666666666659</v>
      </c>
      <c r="Q884" s="8">
        <f t="shared" si="152"/>
        <v>8.3750000000000071</v>
      </c>
      <c r="R884" s="8">
        <f t="shared" si="153"/>
        <v>0.89333333333333342</v>
      </c>
      <c r="S884" s="9">
        <f t="shared" si="154"/>
        <v>7.139957701886525E-5</v>
      </c>
      <c r="T884" s="2" t="s">
        <v>33</v>
      </c>
      <c r="U884" s="2" t="s">
        <v>31</v>
      </c>
      <c r="V884" s="2" t="s">
        <v>6101</v>
      </c>
      <c r="W884" s="2" t="s">
        <v>16</v>
      </c>
      <c r="X884" s="2">
        <v>59</v>
      </c>
      <c r="Y884" s="2">
        <v>72</v>
      </c>
      <c r="Z884" s="2">
        <f t="shared" si="160"/>
        <v>13</v>
      </c>
    </row>
    <row r="885" spans="1:26" x14ac:dyDescent="0.25">
      <c r="A885" s="2" t="s">
        <v>3053</v>
      </c>
      <c r="B885" s="2">
        <v>202280884</v>
      </c>
      <c r="C885" s="3">
        <v>44829</v>
      </c>
      <c r="D885" s="2" t="s">
        <v>30</v>
      </c>
      <c r="E885" s="2" t="s">
        <v>29</v>
      </c>
      <c r="F885" s="2" t="s">
        <v>3054</v>
      </c>
      <c r="G885" s="10">
        <f t="shared" si="155"/>
        <v>9.0637752377705828E-4</v>
      </c>
      <c r="H885" s="7">
        <v>200</v>
      </c>
      <c r="I885" s="7">
        <v>166.5</v>
      </c>
      <c r="J885" s="7">
        <v>33.5</v>
      </c>
      <c r="K885" s="7">
        <f t="shared" si="158"/>
        <v>13.4</v>
      </c>
      <c r="L885" s="12">
        <f t="shared" si="156"/>
        <v>20.100000000000001</v>
      </c>
      <c r="M885" s="8">
        <v>0.16750000000000001</v>
      </c>
      <c r="N885" s="8">
        <f t="shared" si="157"/>
        <v>0.12072072072072072</v>
      </c>
      <c r="O885" s="7">
        <f t="shared" si="151"/>
        <v>20.100000000000001</v>
      </c>
      <c r="P885" s="8">
        <v>0.16750000000000001</v>
      </c>
      <c r="Q885" s="8">
        <f t="shared" si="152"/>
        <v>4.9701492537313436</v>
      </c>
      <c r="R885" s="8">
        <f t="shared" si="153"/>
        <v>0.83250000000000002</v>
      </c>
      <c r="S885" s="9">
        <f t="shared" si="154"/>
        <v>5.3390308708303291E-4</v>
      </c>
      <c r="T885" s="2" t="s">
        <v>30</v>
      </c>
      <c r="U885" s="2" t="s">
        <v>31</v>
      </c>
      <c r="V885" s="2" t="s">
        <v>6101</v>
      </c>
      <c r="W885" s="2" t="s">
        <v>16</v>
      </c>
      <c r="X885" s="2">
        <v>59</v>
      </c>
      <c r="Y885" s="2">
        <v>72</v>
      </c>
      <c r="Z885" s="2">
        <f t="shared" si="160"/>
        <v>13</v>
      </c>
    </row>
    <row r="886" spans="1:26" x14ac:dyDescent="0.25">
      <c r="A886" s="2" t="s">
        <v>3055</v>
      </c>
      <c r="B886" s="2">
        <v>202280885</v>
      </c>
      <c r="C886" s="3">
        <v>44829</v>
      </c>
      <c r="D886" s="2" t="s">
        <v>13</v>
      </c>
      <c r="E886" s="2" t="s">
        <v>14</v>
      </c>
      <c r="F886" s="2" t="s">
        <v>3056</v>
      </c>
      <c r="G886" s="10">
        <f t="shared" si="155"/>
        <v>4.5318876188852913E-5</v>
      </c>
      <c r="H886" s="7">
        <v>10</v>
      </c>
      <c r="I886" s="7">
        <v>3</v>
      </c>
      <c r="J886" s="7">
        <v>7</v>
      </c>
      <c r="K886" s="7">
        <f t="shared" si="158"/>
        <v>2.8000000000000003</v>
      </c>
      <c r="L886" s="12">
        <f t="shared" si="156"/>
        <v>4.1999999999999993</v>
      </c>
      <c r="M886" s="8">
        <v>0.7</v>
      </c>
      <c r="N886" s="8">
        <f t="shared" si="157"/>
        <v>1.3999999999999997</v>
      </c>
      <c r="O886" s="7">
        <f t="shared" si="151"/>
        <v>4.1999999999999993</v>
      </c>
      <c r="P886" s="8">
        <v>0.7</v>
      </c>
      <c r="Q886" s="8">
        <f t="shared" si="152"/>
        <v>0.42857142857142855</v>
      </c>
      <c r="R886" s="8">
        <f t="shared" si="153"/>
        <v>0.3</v>
      </c>
      <c r="S886" s="9">
        <f t="shared" si="154"/>
        <v>1.1156183909197704E-4</v>
      </c>
      <c r="T886" s="2" t="s">
        <v>6151</v>
      </c>
      <c r="U886" s="2" t="s">
        <v>15</v>
      </c>
      <c r="V886" s="2" t="s">
        <v>6101</v>
      </c>
      <c r="W886" s="2" t="s">
        <v>16</v>
      </c>
      <c r="X886" s="2">
        <v>59</v>
      </c>
      <c r="Y886" s="2">
        <v>72</v>
      </c>
      <c r="Z886" s="2">
        <f t="shared" si="160"/>
        <v>13</v>
      </c>
    </row>
    <row r="887" spans="1:26" x14ac:dyDescent="0.25">
      <c r="A887" s="2" t="s">
        <v>3057</v>
      </c>
      <c r="B887" s="2">
        <v>202280886</v>
      </c>
      <c r="C887" s="3">
        <v>44829</v>
      </c>
      <c r="D887" s="2" t="s">
        <v>300</v>
      </c>
      <c r="E887" s="2" t="s">
        <v>29</v>
      </c>
      <c r="F887" s="2" t="s">
        <v>3058</v>
      </c>
      <c r="G887" s="10">
        <f t="shared" si="155"/>
        <v>2.5378570665757634E-4</v>
      </c>
      <c r="H887" s="7">
        <v>56</v>
      </c>
      <c r="I887" s="7">
        <v>47.175000000000004</v>
      </c>
      <c r="J887" s="7">
        <v>8.8249999999999957</v>
      </c>
      <c r="K887" s="7">
        <f t="shared" si="158"/>
        <v>3.5299999999999985</v>
      </c>
      <c r="L887" s="12">
        <f t="shared" si="156"/>
        <v>5.2949999999999973</v>
      </c>
      <c r="M887" s="8">
        <v>0.15758928571428563</v>
      </c>
      <c r="N887" s="8">
        <f t="shared" si="157"/>
        <v>0.11224165341812394</v>
      </c>
      <c r="O887" s="7">
        <f t="shared" si="151"/>
        <v>5.2949999999999973</v>
      </c>
      <c r="P887" s="8">
        <v>0.15758928571428563</v>
      </c>
      <c r="Q887" s="8">
        <f t="shared" si="152"/>
        <v>5.3456090651558101</v>
      </c>
      <c r="R887" s="8">
        <f t="shared" si="153"/>
        <v>0.84241071428571435</v>
      </c>
      <c r="S887" s="9">
        <f t="shared" si="154"/>
        <v>1.4064760428381383E-4</v>
      </c>
      <c r="T887" s="2" t="s">
        <v>30</v>
      </c>
      <c r="U887" s="2" t="s">
        <v>31</v>
      </c>
      <c r="V887" s="2" t="s">
        <v>6101</v>
      </c>
      <c r="W887" s="2" t="s">
        <v>16</v>
      </c>
      <c r="X887" s="2">
        <v>59</v>
      </c>
      <c r="Y887" s="2">
        <v>72</v>
      </c>
      <c r="Z887" s="2">
        <f t="shared" si="160"/>
        <v>13</v>
      </c>
    </row>
    <row r="888" spans="1:26" x14ac:dyDescent="0.25">
      <c r="A888" s="2" t="s">
        <v>3059</v>
      </c>
      <c r="B888" s="2">
        <v>202280887</v>
      </c>
      <c r="C888" s="3">
        <v>44829</v>
      </c>
      <c r="D888" s="2" t="s">
        <v>301</v>
      </c>
      <c r="E888" s="2" t="s">
        <v>29</v>
      </c>
      <c r="F888" s="2" t="s">
        <v>3060</v>
      </c>
      <c r="G888" s="10">
        <f t="shared" si="155"/>
        <v>2.4925381903869104E-4</v>
      </c>
      <c r="H888" s="7">
        <v>55</v>
      </c>
      <c r="I888" s="7">
        <v>47.175000000000004</v>
      </c>
      <c r="J888" s="7">
        <v>7.8249999999999957</v>
      </c>
      <c r="K888" s="7">
        <f t="shared" si="158"/>
        <v>3.1299999999999986</v>
      </c>
      <c r="L888" s="12">
        <f t="shared" si="156"/>
        <v>4.6949999999999967</v>
      </c>
      <c r="M888" s="8">
        <v>0.14227272727272719</v>
      </c>
      <c r="N888" s="8">
        <f t="shared" si="157"/>
        <v>9.9523052464228851E-2</v>
      </c>
      <c r="O888" s="7">
        <f t="shared" si="151"/>
        <v>4.6949999999999967</v>
      </c>
      <c r="P888" s="8">
        <v>0.14227272727272719</v>
      </c>
      <c r="Q888" s="8">
        <f t="shared" si="152"/>
        <v>6.0287539936102279</v>
      </c>
      <c r="R888" s="8">
        <f t="shared" si="153"/>
        <v>0.85772727272727278</v>
      </c>
      <c r="S888" s="9">
        <f t="shared" si="154"/>
        <v>1.2471019869924569E-4</v>
      </c>
      <c r="T888" s="2" t="s">
        <v>30</v>
      </c>
      <c r="U888" s="2" t="s">
        <v>31</v>
      </c>
      <c r="V888" s="2" t="s">
        <v>6101</v>
      </c>
      <c r="W888" s="2" t="s">
        <v>16</v>
      </c>
      <c r="X888" s="2">
        <v>59</v>
      </c>
      <c r="Y888" s="2">
        <v>72</v>
      </c>
      <c r="Z888" s="2">
        <f t="shared" si="160"/>
        <v>13</v>
      </c>
    </row>
    <row r="889" spans="1:26" x14ac:dyDescent="0.25">
      <c r="A889" s="2" t="s">
        <v>3061</v>
      </c>
      <c r="B889" s="2">
        <v>202280888</v>
      </c>
      <c r="C889" s="3">
        <v>44829</v>
      </c>
      <c r="D889" s="2" t="s">
        <v>281</v>
      </c>
      <c r="E889" s="2" t="s">
        <v>14</v>
      </c>
      <c r="F889" s="2" t="s">
        <v>3062</v>
      </c>
      <c r="G889" s="10">
        <f t="shared" si="155"/>
        <v>9.0637752377705825E-5</v>
      </c>
      <c r="H889" s="7">
        <v>20</v>
      </c>
      <c r="I889" s="7">
        <v>2</v>
      </c>
      <c r="J889" s="7">
        <v>18</v>
      </c>
      <c r="K889" s="7">
        <f t="shared" si="158"/>
        <v>7.2</v>
      </c>
      <c r="L889" s="12">
        <f t="shared" si="156"/>
        <v>10.8</v>
      </c>
      <c r="M889" s="8">
        <v>0.9</v>
      </c>
      <c r="N889" s="8">
        <f t="shared" si="157"/>
        <v>5.4</v>
      </c>
      <c r="O889" s="7">
        <f t="shared" si="151"/>
        <v>10.8</v>
      </c>
      <c r="P889" s="8">
        <v>0.9</v>
      </c>
      <c r="Q889" s="8">
        <f t="shared" si="152"/>
        <v>0.1111111111111111</v>
      </c>
      <c r="R889" s="8">
        <f t="shared" si="153"/>
        <v>0.1</v>
      </c>
      <c r="S889" s="9">
        <f t="shared" si="154"/>
        <v>2.8687330052222667E-4</v>
      </c>
      <c r="T889" s="2" t="s">
        <v>6152</v>
      </c>
      <c r="U889" s="2" t="s">
        <v>15</v>
      </c>
      <c r="V889" s="2" t="s">
        <v>6101</v>
      </c>
      <c r="W889" s="2" t="s">
        <v>16</v>
      </c>
      <c r="X889" s="2">
        <v>59</v>
      </c>
      <c r="Y889" s="2">
        <v>72</v>
      </c>
      <c r="Z889" s="2">
        <f t="shared" si="160"/>
        <v>13</v>
      </c>
    </row>
    <row r="890" spans="1:26" x14ac:dyDescent="0.25">
      <c r="A890" s="2" t="s">
        <v>3063</v>
      </c>
      <c r="B890" s="2">
        <v>202280889</v>
      </c>
      <c r="C890" s="3">
        <v>44829</v>
      </c>
      <c r="D890" s="2" t="s">
        <v>283</v>
      </c>
      <c r="E890" s="2" t="s">
        <v>14</v>
      </c>
      <c r="F890" s="2" t="s">
        <v>3064</v>
      </c>
      <c r="G890" s="10">
        <f t="shared" si="155"/>
        <v>9.0637752377705825E-5</v>
      </c>
      <c r="H890" s="7">
        <v>20</v>
      </c>
      <c r="I890" s="7">
        <v>6</v>
      </c>
      <c r="J890" s="7">
        <v>14</v>
      </c>
      <c r="K890" s="7">
        <f t="shared" si="158"/>
        <v>5.6000000000000005</v>
      </c>
      <c r="L890" s="12">
        <f t="shared" si="156"/>
        <v>8.3999999999999986</v>
      </c>
      <c r="M890" s="8">
        <v>0.7</v>
      </c>
      <c r="N890" s="8">
        <f t="shared" si="157"/>
        <v>1.3999999999999997</v>
      </c>
      <c r="O890" s="7">
        <f t="shared" si="151"/>
        <v>8.3999999999999986</v>
      </c>
      <c r="P890" s="8">
        <v>0.7</v>
      </c>
      <c r="Q890" s="8">
        <f t="shared" si="152"/>
        <v>0.42857142857142855</v>
      </c>
      <c r="R890" s="8">
        <f t="shared" si="153"/>
        <v>0.3</v>
      </c>
      <c r="S890" s="9">
        <f t="shared" si="154"/>
        <v>2.2312367818395407E-4</v>
      </c>
      <c r="T890" s="2" t="s">
        <v>6152</v>
      </c>
      <c r="U890" s="2" t="s">
        <v>15</v>
      </c>
      <c r="V890" s="2" t="s">
        <v>6101</v>
      </c>
      <c r="W890" s="2" t="s">
        <v>16</v>
      </c>
      <c r="X890" s="2">
        <v>59</v>
      </c>
      <c r="Y890" s="2">
        <v>72</v>
      </c>
      <c r="Z890" s="2">
        <f t="shared" si="160"/>
        <v>13</v>
      </c>
    </row>
    <row r="891" spans="1:26" x14ac:dyDescent="0.25">
      <c r="A891" s="2" t="s">
        <v>3065</v>
      </c>
      <c r="B891" s="2">
        <v>202280890</v>
      </c>
      <c r="C891" s="3">
        <v>44829</v>
      </c>
      <c r="D891" s="2" t="s">
        <v>61</v>
      </c>
      <c r="E891" s="2" t="s">
        <v>62</v>
      </c>
      <c r="F891" s="2" t="s">
        <v>3066</v>
      </c>
      <c r="G891" s="10">
        <f t="shared" si="155"/>
        <v>9.0637752377705828E-4</v>
      </c>
      <c r="H891" s="7">
        <v>200</v>
      </c>
      <c r="I891" s="7">
        <v>140</v>
      </c>
      <c r="J891" s="7">
        <v>60</v>
      </c>
      <c r="K891" s="7">
        <f t="shared" si="158"/>
        <v>24</v>
      </c>
      <c r="L891" s="12">
        <f t="shared" si="156"/>
        <v>36</v>
      </c>
      <c r="M891" s="8">
        <v>0.3</v>
      </c>
      <c r="N891" s="8">
        <f t="shared" si="157"/>
        <v>0.25714285714285712</v>
      </c>
      <c r="O891" s="7">
        <f t="shared" si="151"/>
        <v>36</v>
      </c>
      <c r="P891" s="8">
        <v>0.3</v>
      </c>
      <c r="Q891" s="8">
        <f t="shared" si="152"/>
        <v>2.3333333333333335</v>
      </c>
      <c r="R891" s="8">
        <f t="shared" si="153"/>
        <v>0.7</v>
      </c>
      <c r="S891" s="9">
        <f t="shared" si="154"/>
        <v>9.5624433507408889E-4</v>
      </c>
      <c r="T891" s="2" t="s">
        <v>63</v>
      </c>
      <c r="U891" s="2" t="s">
        <v>61</v>
      </c>
      <c r="V891" s="2" t="s">
        <v>6101</v>
      </c>
      <c r="W891" s="2" t="s">
        <v>627</v>
      </c>
      <c r="X891" s="2">
        <v>59</v>
      </c>
      <c r="Y891" s="2">
        <v>72</v>
      </c>
      <c r="Z891" s="2">
        <f t="shared" si="160"/>
        <v>13</v>
      </c>
    </row>
    <row r="892" spans="1:26" x14ac:dyDescent="0.25">
      <c r="A892" s="2" t="s">
        <v>3067</v>
      </c>
      <c r="B892" s="2">
        <v>202280891</v>
      </c>
      <c r="C892" s="3">
        <v>44829</v>
      </c>
      <c r="D892" s="2" t="s">
        <v>628</v>
      </c>
      <c r="E892" s="2" t="s">
        <v>47</v>
      </c>
      <c r="F892" s="2" t="s">
        <v>3068</v>
      </c>
      <c r="G892" s="10">
        <f t="shared" si="155"/>
        <v>8.1573977139935249E-4</v>
      </c>
      <c r="H892" s="7">
        <v>180</v>
      </c>
      <c r="I892" s="7">
        <v>115</v>
      </c>
      <c r="J892" s="7">
        <v>65</v>
      </c>
      <c r="K892" s="7">
        <f t="shared" si="158"/>
        <v>26</v>
      </c>
      <c r="L892" s="12">
        <f t="shared" si="156"/>
        <v>39</v>
      </c>
      <c r="M892" s="8">
        <v>0.3611111111111111</v>
      </c>
      <c r="N892" s="8">
        <f t="shared" si="157"/>
        <v>0.33913043478260868</v>
      </c>
      <c r="O892" s="7">
        <f t="shared" si="151"/>
        <v>39</v>
      </c>
      <c r="P892" s="8">
        <v>0.3611111111111111</v>
      </c>
      <c r="Q892" s="8">
        <f t="shared" si="152"/>
        <v>1.7692307692307692</v>
      </c>
      <c r="R892" s="8">
        <f t="shared" si="153"/>
        <v>0.63888888888888884</v>
      </c>
      <c r="S892" s="9">
        <f t="shared" si="154"/>
        <v>1.0359313629969295E-3</v>
      </c>
      <c r="T892" s="2" t="s">
        <v>19</v>
      </c>
      <c r="U892" s="2" t="s">
        <v>6087</v>
      </c>
      <c r="V892" s="2" t="s">
        <v>6101</v>
      </c>
      <c r="W892" s="2" t="s">
        <v>16</v>
      </c>
      <c r="X892" s="2">
        <v>59</v>
      </c>
      <c r="Y892" s="2">
        <v>72</v>
      </c>
      <c r="Z892" s="2">
        <f t="shared" si="160"/>
        <v>13</v>
      </c>
    </row>
    <row r="893" spans="1:26" x14ac:dyDescent="0.25">
      <c r="A893" s="2" t="s">
        <v>3069</v>
      </c>
      <c r="B893" s="2">
        <v>202280892</v>
      </c>
      <c r="C893" s="3">
        <v>44829</v>
      </c>
      <c r="D893" s="2" t="s">
        <v>629</v>
      </c>
      <c r="E893" s="2" t="s">
        <v>47</v>
      </c>
      <c r="F893" s="2" t="s">
        <v>3070</v>
      </c>
      <c r="G893" s="10">
        <f t="shared" si="155"/>
        <v>9.9701527615476417E-4</v>
      </c>
      <c r="H893" s="7">
        <v>220</v>
      </c>
      <c r="I893" s="7">
        <v>128</v>
      </c>
      <c r="J893" s="7">
        <v>92</v>
      </c>
      <c r="K893" s="7">
        <f t="shared" si="158"/>
        <v>36.800000000000004</v>
      </c>
      <c r="L893" s="12">
        <f t="shared" si="156"/>
        <v>55.199999999999996</v>
      </c>
      <c r="M893" s="8">
        <v>0.41818181818181815</v>
      </c>
      <c r="N893" s="8">
        <f t="shared" si="157"/>
        <v>0.43124999999999997</v>
      </c>
      <c r="O893" s="7">
        <f t="shared" si="151"/>
        <v>55.199999999999996</v>
      </c>
      <c r="P893" s="8">
        <v>0.41818181818181815</v>
      </c>
      <c r="Q893" s="8">
        <f t="shared" si="152"/>
        <v>1.3913043478260869</v>
      </c>
      <c r="R893" s="8">
        <f t="shared" si="153"/>
        <v>0.58181818181818179</v>
      </c>
      <c r="S893" s="9">
        <f t="shared" si="154"/>
        <v>1.4662413137802696E-3</v>
      </c>
      <c r="T893" s="2" t="s">
        <v>19</v>
      </c>
      <c r="U893" s="2" t="s">
        <v>6087</v>
      </c>
      <c r="V893" s="2" t="s">
        <v>6101</v>
      </c>
      <c r="W893" s="2" t="s">
        <v>16</v>
      </c>
      <c r="X893" s="2">
        <v>59</v>
      </c>
      <c r="Y893" s="2">
        <v>72</v>
      </c>
      <c r="Z893" s="2">
        <f t="shared" si="160"/>
        <v>13</v>
      </c>
    </row>
    <row r="894" spans="1:26" x14ac:dyDescent="0.25">
      <c r="A894" s="2" t="s">
        <v>3071</v>
      </c>
      <c r="B894" s="2">
        <v>202280893</v>
      </c>
      <c r="C894" s="3">
        <v>44829</v>
      </c>
      <c r="D894" s="2" t="s">
        <v>630</v>
      </c>
      <c r="E894" s="2" t="s">
        <v>29</v>
      </c>
      <c r="F894" s="2" t="s">
        <v>3072</v>
      </c>
      <c r="G894" s="10">
        <f t="shared" si="155"/>
        <v>5.4382651426623503E-4</v>
      </c>
      <c r="H894" s="7">
        <v>120</v>
      </c>
      <c r="I894" s="7">
        <v>50</v>
      </c>
      <c r="J894" s="7">
        <v>70</v>
      </c>
      <c r="K894" s="7">
        <f t="shared" si="158"/>
        <v>28</v>
      </c>
      <c r="L894" s="12">
        <f t="shared" si="156"/>
        <v>42</v>
      </c>
      <c r="M894" s="8">
        <v>0.58333333333333337</v>
      </c>
      <c r="N894" s="8">
        <f t="shared" si="157"/>
        <v>0.84</v>
      </c>
      <c r="O894" s="7">
        <f t="shared" si="151"/>
        <v>42</v>
      </c>
      <c r="P894" s="8">
        <v>0.58333333333333337</v>
      </c>
      <c r="Q894" s="8">
        <f t="shared" si="152"/>
        <v>0.7142857142857143</v>
      </c>
      <c r="R894" s="8">
        <f t="shared" si="153"/>
        <v>0.41666666666666669</v>
      </c>
      <c r="S894" s="9">
        <f t="shared" si="154"/>
        <v>1.1156183909197704E-3</v>
      </c>
      <c r="T894" s="2" t="s">
        <v>33</v>
      </c>
      <c r="U894" s="2" t="s">
        <v>31</v>
      </c>
      <c r="V894" s="2" t="s">
        <v>6101</v>
      </c>
      <c r="W894" s="2" t="s">
        <v>16</v>
      </c>
      <c r="X894" s="2">
        <v>59</v>
      </c>
      <c r="Y894" s="2">
        <v>72</v>
      </c>
      <c r="Z894" s="2">
        <f t="shared" si="160"/>
        <v>13</v>
      </c>
    </row>
    <row r="895" spans="1:26" x14ac:dyDescent="0.25">
      <c r="A895" s="2" t="s">
        <v>3073</v>
      </c>
      <c r="B895" s="2">
        <v>202280894</v>
      </c>
      <c r="C895" s="3">
        <v>44829</v>
      </c>
      <c r="D895" s="2" t="s">
        <v>519</v>
      </c>
      <c r="E895" s="2" t="s">
        <v>29</v>
      </c>
      <c r="F895" s="2" t="s">
        <v>3074</v>
      </c>
      <c r="G895" s="10">
        <f t="shared" si="155"/>
        <v>2.5378570665757634E-4</v>
      </c>
      <c r="H895" s="7">
        <v>56</v>
      </c>
      <c r="I895" s="7">
        <v>51</v>
      </c>
      <c r="J895" s="7">
        <v>5</v>
      </c>
      <c r="K895" s="7">
        <f t="shared" si="158"/>
        <v>2</v>
      </c>
      <c r="L895" s="12">
        <f t="shared" si="156"/>
        <v>3</v>
      </c>
      <c r="M895" s="8">
        <v>8.9285714285714288E-2</v>
      </c>
      <c r="N895" s="8">
        <f t="shared" si="157"/>
        <v>5.8823529411764705E-2</v>
      </c>
      <c r="O895" s="7">
        <f t="shared" si="151"/>
        <v>3</v>
      </c>
      <c r="P895" s="8">
        <v>8.9285714285714288E-2</v>
      </c>
      <c r="Q895" s="8">
        <f t="shared" si="152"/>
        <v>10.199999999999999</v>
      </c>
      <c r="R895" s="8">
        <f t="shared" si="153"/>
        <v>0.9107142857142857</v>
      </c>
      <c r="S895" s="9">
        <f t="shared" si="154"/>
        <v>7.9687027922840741E-5</v>
      </c>
      <c r="T895" s="2" t="s">
        <v>30</v>
      </c>
      <c r="U895" s="2" t="s">
        <v>31</v>
      </c>
      <c r="V895" s="2" t="s">
        <v>6101</v>
      </c>
      <c r="W895" s="2" t="s">
        <v>16</v>
      </c>
      <c r="X895" s="2">
        <v>59</v>
      </c>
      <c r="Y895" s="2">
        <v>72</v>
      </c>
      <c r="Z895" s="2">
        <f t="shared" si="160"/>
        <v>13</v>
      </c>
    </row>
    <row r="896" spans="1:26" x14ac:dyDescent="0.25">
      <c r="A896" s="2" t="s">
        <v>3075</v>
      </c>
      <c r="B896" s="2">
        <v>202280895</v>
      </c>
      <c r="C896" s="3">
        <v>44829</v>
      </c>
      <c r="D896" s="2" t="s">
        <v>631</v>
      </c>
      <c r="E896" s="2" t="s">
        <v>47</v>
      </c>
      <c r="F896" s="2" t="s">
        <v>3076</v>
      </c>
      <c r="G896" s="10">
        <f t="shared" si="155"/>
        <v>1.631479542798705E-3</v>
      </c>
      <c r="H896" s="7">
        <v>360</v>
      </c>
      <c r="I896" s="7">
        <v>215</v>
      </c>
      <c r="J896" s="7">
        <v>145</v>
      </c>
      <c r="K896" s="7">
        <f t="shared" si="158"/>
        <v>58</v>
      </c>
      <c r="L896" s="12">
        <f t="shared" si="156"/>
        <v>87</v>
      </c>
      <c r="M896" s="8">
        <v>0.40277777777777779</v>
      </c>
      <c r="N896" s="8">
        <f t="shared" si="157"/>
        <v>0.40465116279069768</v>
      </c>
      <c r="O896" s="7">
        <f t="shared" si="151"/>
        <v>87</v>
      </c>
      <c r="P896" s="8">
        <v>0.40277777777777779</v>
      </c>
      <c r="Q896" s="8">
        <f t="shared" si="152"/>
        <v>1.4827586206896552</v>
      </c>
      <c r="R896" s="8">
        <f t="shared" si="153"/>
        <v>0.59722222222222221</v>
      </c>
      <c r="S896" s="9">
        <f t="shared" si="154"/>
        <v>2.3109238097623816E-3</v>
      </c>
      <c r="T896" s="2" t="s">
        <v>19</v>
      </c>
      <c r="U896" s="2" t="s">
        <v>6087</v>
      </c>
      <c r="V896" s="2" t="s">
        <v>6101</v>
      </c>
      <c r="W896" s="2" t="s">
        <v>16</v>
      </c>
      <c r="X896" s="2">
        <v>59</v>
      </c>
      <c r="Y896" s="2">
        <v>72</v>
      </c>
      <c r="Z896" s="2">
        <f t="shared" si="160"/>
        <v>13</v>
      </c>
    </row>
    <row r="897" spans="1:26" x14ac:dyDescent="0.25">
      <c r="A897" s="2" t="s">
        <v>3077</v>
      </c>
      <c r="B897" s="2">
        <v>202280896</v>
      </c>
      <c r="C897" s="3">
        <v>44829</v>
      </c>
      <c r="D897" s="2" t="s">
        <v>127</v>
      </c>
      <c r="E897" s="2" t="s">
        <v>14</v>
      </c>
      <c r="F897" s="2" t="s">
        <v>3078</v>
      </c>
      <c r="G897" s="10">
        <f t="shared" si="155"/>
        <v>9.0637752377705825E-5</v>
      </c>
      <c r="H897" s="7">
        <v>20</v>
      </c>
      <c r="I897" s="7">
        <v>5</v>
      </c>
      <c r="J897" s="7">
        <v>15</v>
      </c>
      <c r="K897" s="7">
        <f t="shared" si="158"/>
        <v>6</v>
      </c>
      <c r="L897" s="12">
        <f t="shared" si="156"/>
        <v>9</v>
      </c>
      <c r="M897" s="8">
        <v>0.75</v>
      </c>
      <c r="N897" s="8">
        <f t="shared" si="157"/>
        <v>1.8</v>
      </c>
      <c r="O897" s="7">
        <f t="shared" si="151"/>
        <v>9</v>
      </c>
      <c r="P897" s="8">
        <v>0.75</v>
      </c>
      <c r="Q897" s="8">
        <f t="shared" si="152"/>
        <v>0.33333333333333331</v>
      </c>
      <c r="R897" s="8">
        <f t="shared" si="153"/>
        <v>0.25</v>
      </c>
      <c r="S897" s="9">
        <f t="shared" si="154"/>
        <v>2.3906108376852222E-4</v>
      </c>
      <c r="T897" s="2" t="s">
        <v>6151</v>
      </c>
      <c r="U897" s="2" t="s">
        <v>15</v>
      </c>
      <c r="V897" s="2" t="s">
        <v>6101</v>
      </c>
      <c r="W897" s="2" t="s">
        <v>16</v>
      </c>
      <c r="X897" s="2">
        <v>59</v>
      </c>
      <c r="Y897" s="2">
        <v>72</v>
      </c>
      <c r="Z897" s="2">
        <f t="shared" si="160"/>
        <v>13</v>
      </c>
    </row>
    <row r="898" spans="1:26" x14ac:dyDescent="0.25">
      <c r="A898" s="2" t="s">
        <v>3079</v>
      </c>
      <c r="B898" s="2">
        <v>202280897</v>
      </c>
      <c r="C898" s="3">
        <v>44830</v>
      </c>
      <c r="D898" s="2" t="s">
        <v>13</v>
      </c>
      <c r="E898" s="2" t="s">
        <v>14</v>
      </c>
      <c r="F898" s="2" t="s">
        <v>3080</v>
      </c>
      <c r="G898" s="10">
        <f t="shared" si="155"/>
        <v>4.5318876188852913E-5</v>
      </c>
      <c r="H898" s="7">
        <v>10</v>
      </c>
      <c r="I898" s="7">
        <v>3</v>
      </c>
      <c r="J898" s="7">
        <v>7</v>
      </c>
      <c r="K898" s="7">
        <f t="shared" si="158"/>
        <v>2.8000000000000003</v>
      </c>
      <c r="L898" s="12">
        <f t="shared" si="156"/>
        <v>4.1999999999999993</v>
      </c>
      <c r="M898" s="8">
        <v>0.7</v>
      </c>
      <c r="N898" s="8">
        <f t="shared" si="157"/>
        <v>1.3999999999999997</v>
      </c>
      <c r="O898" s="7">
        <f t="shared" ref="O898:O961" si="161">J898-K898</f>
        <v>4.1999999999999993</v>
      </c>
      <c r="P898" s="8">
        <v>0.7</v>
      </c>
      <c r="Q898" s="8">
        <f t="shared" ref="Q898:Q961" si="162">I898/J898</f>
        <v>0.42857142857142855</v>
      </c>
      <c r="R898" s="8">
        <f t="shared" ref="R898:R961" si="163">I898/H898</f>
        <v>0.3</v>
      </c>
      <c r="S898" s="9">
        <f t="shared" ref="S898:S961" si="164">J898/SUM($J$2:$J$2400)</f>
        <v>1.1156183909197704E-4</v>
      </c>
      <c r="T898" s="2" t="s">
        <v>6151</v>
      </c>
      <c r="U898" s="2" t="s">
        <v>15</v>
      </c>
      <c r="V898" s="2" t="s">
        <v>6101</v>
      </c>
      <c r="W898" s="2" t="s">
        <v>16</v>
      </c>
      <c r="X898" s="2">
        <v>57</v>
      </c>
      <c r="Y898" s="2">
        <v>73</v>
      </c>
      <c r="Z898" s="2">
        <f t="shared" si="160"/>
        <v>16</v>
      </c>
    </row>
    <row r="899" spans="1:26" x14ac:dyDescent="0.25">
      <c r="A899" s="2" t="s">
        <v>3081</v>
      </c>
      <c r="B899" s="2">
        <v>202280898</v>
      </c>
      <c r="C899" s="3">
        <v>44830</v>
      </c>
      <c r="D899" s="2" t="s">
        <v>632</v>
      </c>
      <c r="E899" s="2" t="s">
        <v>14</v>
      </c>
      <c r="F899" s="2" t="s">
        <v>3082</v>
      </c>
      <c r="G899" s="10">
        <f t="shared" ref="G899:G962" si="165">H899/SUM($H$2:$H$2400)</f>
        <v>6.7978314283279379E-5</v>
      </c>
      <c r="H899" s="7">
        <v>15</v>
      </c>
      <c r="I899" s="7">
        <v>10</v>
      </c>
      <c r="J899" s="7">
        <v>5</v>
      </c>
      <c r="K899" s="7">
        <f t="shared" si="158"/>
        <v>2</v>
      </c>
      <c r="L899" s="12">
        <f t="shared" ref="L899:L962" si="166">J899-K899</f>
        <v>3</v>
      </c>
      <c r="M899" s="8">
        <v>0.33333333333333331</v>
      </c>
      <c r="N899" s="8">
        <f t="shared" ref="N899:N962" si="167">L899/I899</f>
        <v>0.3</v>
      </c>
      <c r="O899" s="7">
        <f t="shared" si="161"/>
        <v>3</v>
      </c>
      <c r="P899" s="8">
        <v>0.33333333333333331</v>
      </c>
      <c r="Q899" s="8">
        <f t="shared" si="162"/>
        <v>2</v>
      </c>
      <c r="R899" s="8">
        <f t="shared" si="163"/>
        <v>0.66666666666666663</v>
      </c>
      <c r="S899" s="9">
        <f t="shared" si="164"/>
        <v>7.9687027922840741E-5</v>
      </c>
      <c r="T899" s="2" t="s">
        <v>19</v>
      </c>
      <c r="U899" s="2" t="s">
        <v>15</v>
      </c>
      <c r="V899" s="2" t="s">
        <v>6101</v>
      </c>
      <c r="W899" s="2" t="s">
        <v>16</v>
      </c>
      <c r="X899" s="2">
        <v>57</v>
      </c>
      <c r="Y899" s="2">
        <v>73</v>
      </c>
      <c r="Z899" s="2">
        <f t="shared" ref="Z899:Z918" si="168">Y899-X899</f>
        <v>16</v>
      </c>
    </row>
    <row r="900" spans="1:26" x14ac:dyDescent="0.25">
      <c r="A900" s="2" t="s">
        <v>3083</v>
      </c>
      <c r="B900" s="2">
        <v>202280899</v>
      </c>
      <c r="C900" s="3">
        <v>44830</v>
      </c>
      <c r="D900" s="2" t="s">
        <v>633</v>
      </c>
      <c r="E900" s="2" t="s">
        <v>14</v>
      </c>
      <c r="F900" s="2" t="s">
        <v>3084</v>
      </c>
      <c r="G900" s="10">
        <f t="shared" si="165"/>
        <v>1.1329719047213228E-4</v>
      </c>
      <c r="H900" s="7">
        <v>25</v>
      </c>
      <c r="I900" s="7">
        <v>21</v>
      </c>
      <c r="J900" s="7">
        <v>4</v>
      </c>
      <c r="K900" s="7">
        <f t="shared" ref="K900:K963" si="169">J900*0.4</f>
        <v>1.6</v>
      </c>
      <c r="L900" s="12">
        <f t="shared" si="166"/>
        <v>2.4</v>
      </c>
      <c r="M900" s="8">
        <v>0.16</v>
      </c>
      <c r="N900" s="8">
        <f t="shared" si="167"/>
        <v>0.11428571428571428</v>
      </c>
      <c r="O900" s="7">
        <f t="shared" si="161"/>
        <v>2.4</v>
      </c>
      <c r="P900" s="8">
        <v>0.16</v>
      </c>
      <c r="Q900" s="8">
        <f t="shared" si="162"/>
        <v>5.25</v>
      </c>
      <c r="R900" s="8">
        <f t="shared" si="163"/>
        <v>0.84</v>
      </c>
      <c r="S900" s="9">
        <f t="shared" si="164"/>
        <v>6.3749622338272593E-5</v>
      </c>
      <c r="T900" s="2" t="s">
        <v>19</v>
      </c>
      <c r="U900" s="2" t="s">
        <v>15</v>
      </c>
      <c r="V900" s="2" t="s">
        <v>6101</v>
      </c>
      <c r="W900" s="2" t="s">
        <v>16</v>
      </c>
      <c r="X900" s="2">
        <v>57</v>
      </c>
      <c r="Y900" s="2">
        <v>73</v>
      </c>
      <c r="Z900" s="2">
        <f t="shared" si="168"/>
        <v>16</v>
      </c>
    </row>
    <row r="901" spans="1:26" x14ac:dyDescent="0.25">
      <c r="A901" s="2" t="s">
        <v>3085</v>
      </c>
      <c r="B901" s="2">
        <v>202280900</v>
      </c>
      <c r="C901" s="3">
        <v>44830</v>
      </c>
      <c r="D901" s="2" t="s">
        <v>306</v>
      </c>
      <c r="E901" s="2" t="s">
        <v>14</v>
      </c>
      <c r="F901" s="2" t="s">
        <v>3086</v>
      </c>
      <c r="G901" s="10">
        <f t="shared" si="165"/>
        <v>1.586160666609852E-4</v>
      </c>
      <c r="H901" s="7">
        <v>35</v>
      </c>
      <c r="I901" s="7">
        <v>12</v>
      </c>
      <c r="J901" s="7">
        <v>23</v>
      </c>
      <c r="K901" s="7">
        <f t="shared" si="169"/>
        <v>9.2000000000000011</v>
      </c>
      <c r="L901" s="12">
        <f t="shared" si="166"/>
        <v>13.799999999999999</v>
      </c>
      <c r="M901" s="8">
        <v>0.65714285714285714</v>
      </c>
      <c r="N901" s="8">
        <f t="shared" si="167"/>
        <v>1.1499999999999999</v>
      </c>
      <c r="O901" s="7">
        <f t="shared" si="161"/>
        <v>13.799999999999999</v>
      </c>
      <c r="P901" s="8">
        <v>0.65714285714285714</v>
      </c>
      <c r="Q901" s="8">
        <f t="shared" si="162"/>
        <v>0.52173913043478259</v>
      </c>
      <c r="R901" s="8">
        <f t="shared" si="163"/>
        <v>0.34285714285714286</v>
      </c>
      <c r="S901" s="9">
        <f t="shared" si="164"/>
        <v>3.6656032844506741E-4</v>
      </c>
      <c r="T901" s="2" t="s">
        <v>6151</v>
      </c>
      <c r="U901" s="2" t="s">
        <v>15</v>
      </c>
      <c r="V901" s="2" t="s">
        <v>6101</v>
      </c>
      <c r="W901" s="2" t="s">
        <v>16</v>
      </c>
      <c r="X901" s="2">
        <v>57</v>
      </c>
      <c r="Y901" s="2">
        <v>73</v>
      </c>
      <c r="Z901" s="2">
        <f t="shared" si="168"/>
        <v>16</v>
      </c>
    </row>
    <row r="902" spans="1:26" x14ac:dyDescent="0.25">
      <c r="A902" s="2" t="s">
        <v>3087</v>
      </c>
      <c r="B902" s="2">
        <v>202280901</v>
      </c>
      <c r="C902" s="3">
        <v>44830</v>
      </c>
      <c r="D902" s="2" t="s">
        <v>262</v>
      </c>
      <c r="E902" s="2" t="s">
        <v>29</v>
      </c>
      <c r="F902" s="2" t="s">
        <v>3088</v>
      </c>
      <c r="G902" s="10">
        <f t="shared" si="165"/>
        <v>1.586160666609852E-4</v>
      </c>
      <c r="H902" s="7">
        <v>35</v>
      </c>
      <c r="I902" s="7">
        <v>30.52</v>
      </c>
      <c r="J902" s="7">
        <v>4.4800000000000004</v>
      </c>
      <c r="K902" s="7">
        <f t="shared" si="169"/>
        <v>1.7920000000000003</v>
      </c>
      <c r="L902" s="12">
        <f t="shared" si="166"/>
        <v>2.6880000000000002</v>
      </c>
      <c r="M902" s="8">
        <v>0.128</v>
      </c>
      <c r="N902" s="8">
        <f t="shared" si="167"/>
        <v>8.8073394495412849E-2</v>
      </c>
      <c r="O902" s="7">
        <f t="shared" si="161"/>
        <v>2.6880000000000002</v>
      </c>
      <c r="P902" s="8">
        <v>0.128</v>
      </c>
      <c r="Q902" s="8">
        <f t="shared" si="162"/>
        <v>6.8124999999999991</v>
      </c>
      <c r="R902" s="8">
        <f t="shared" si="163"/>
        <v>0.872</v>
      </c>
      <c r="S902" s="9">
        <f t="shared" si="164"/>
        <v>7.1399577018865304E-5</v>
      </c>
      <c r="T902" s="2" t="s">
        <v>33</v>
      </c>
      <c r="U902" s="2" t="s">
        <v>31</v>
      </c>
      <c r="V902" s="2" t="s">
        <v>6101</v>
      </c>
      <c r="W902" s="2" t="s">
        <v>16</v>
      </c>
      <c r="X902" s="2">
        <v>57</v>
      </c>
      <c r="Y902" s="2">
        <v>73</v>
      </c>
      <c r="Z902" s="2">
        <f t="shared" si="168"/>
        <v>16</v>
      </c>
    </row>
    <row r="903" spans="1:26" x14ac:dyDescent="0.25">
      <c r="A903" s="2" t="s">
        <v>3089</v>
      </c>
      <c r="B903" s="2">
        <v>202280902</v>
      </c>
      <c r="C903" s="3">
        <v>44830</v>
      </c>
      <c r="D903" s="2" t="s">
        <v>582</v>
      </c>
      <c r="E903" s="2" t="s">
        <v>29</v>
      </c>
      <c r="F903" s="2" t="s">
        <v>3090</v>
      </c>
      <c r="G903" s="10">
        <f t="shared" si="165"/>
        <v>2.4925381903869104E-4</v>
      </c>
      <c r="H903" s="7">
        <v>55</v>
      </c>
      <c r="I903" s="7">
        <v>47.52</v>
      </c>
      <c r="J903" s="7">
        <v>7.4799999999999969</v>
      </c>
      <c r="K903" s="7">
        <f t="shared" si="169"/>
        <v>2.9919999999999991</v>
      </c>
      <c r="L903" s="12">
        <f t="shared" si="166"/>
        <v>4.4879999999999978</v>
      </c>
      <c r="M903" s="8">
        <v>0.13599999999999995</v>
      </c>
      <c r="N903" s="8">
        <f t="shared" si="167"/>
        <v>9.4444444444444386E-2</v>
      </c>
      <c r="O903" s="7">
        <f t="shared" si="161"/>
        <v>4.4879999999999978</v>
      </c>
      <c r="P903" s="8">
        <v>0.13599999999999995</v>
      </c>
      <c r="Q903" s="8">
        <f t="shared" si="162"/>
        <v>6.3529411764705914</v>
      </c>
      <c r="R903" s="8">
        <f t="shared" si="163"/>
        <v>0.8640000000000001</v>
      </c>
      <c r="S903" s="9">
        <f t="shared" si="164"/>
        <v>1.1921179377256969E-4</v>
      </c>
      <c r="T903" s="2" t="s">
        <v>33</v>
      </c>
      <c r="U903" s="2" t="s">
        <v>31</v>
      </c>
      <c r="V903" s="2" t="s">
        <v>6101</v>
      </c>
      <c r="W903" s="2" t="s">
        <v>16</v>
      </c>
      <c r="X903" s="2">
        <v>57</v>
      </c>
      <c r="Y903" s="2">
        <v>73</v>
      </c>
      <c r="Z903" s="2">
        <f t="shared" si="168"/>
        <v>16</v>
      </c>
    </row>
    <row r="904" spans="1:26" x14ac:dyDescent="0.25">
      <c r="A904" s="2" t="s">
        <v>3091</v>
      </c>
      <c r="B904" s="2">
        <v>202280903</v>
      </c>
      <c r="C904" s="3">
        <v>44830</v>
      </c>
      <c r="D904" s="2" t="s">
        <v>300</v>
      </c>
      <c r="E904" s="2" t="s">
        <v>29</v>
      </c>
      <c r="F904" s="2" t="s">
        <v>3092</v>
      </c>
      <c r="G904" s="10">
        <f t="shared" si="165"/>
        <v>2.5378570665757634E-4</v>
      </c>
      <c r="H904" s="7">
        <v>56</v>
      </c>
      <c r="I904" s="7">
        <v>48.1</v>
      </c>
      <c r="J904" s="7">
        <v>7.8999999999999986</v>
      </c>
      <c r="K904" s="7">
        <f t="shared" si="169"/>
        <v>3.1599999999999997</v>
      </c>
      <c r="L904" s="12">
        <f t="shared" si="166"/>
        <v>4.7399999999999984</v>
      </c>
      <c r="M904" s="8">
        <v>0.14107142857142854</v>
      </c>
      <c r="N904" s="8">
        <f t="shared" si="167"/>
        <v>9.8544698544698509E-2</v>
      </c>
      <c r="O904" s="7">
        <f t="shared" si="161"/>
        <v>4.7399999999999984</v>
      </c>
      <c r="P904" s="8">
        <v>0.14107142857142854</v>
      </c>
      <c r="Q904" s="8">
        <f t="shared" si="162"/>
        <v>6.0886075949367102</v>
      </c>
      <c r="R904" s="8">
        <f t="shared" si="163"/>
        <v>0.85892857142857149</v>
      </c>
      <c r="S904" s="9">
        <f t="shared" si="164"/>
        <v>1.2590550411808833E-4</v>
      </c>
      <c r="T904" s="2" t="s">
        <v>30</v>
      </c>
      <c r="U904" s="2" t="s">
        <v>31</v>
      </c>
      <c r="V904" s="2" t="s">
        <v>6101</v>
      </c>
      <c r="W904" s="2" t="s">
        <v>16</v>
      </c>
      <c r="X904" s="2">
        <v>57</v>
      </c>
      <c r="Y904" s="2">
        <v>73</v>
      </c>
      <c r="Z904" s="2">
        <f t="shared" si="168"/>
        <v>16</v>
      </c>
    </row>
    <row r="905" spans="1:26" x14ac:dyDescent="0.25">
      <c r="A905" s="2" t="s">
        <v>3093</v>
      </c>
      <c r="B905" s="2">
        <v>202280904</v>
      </c>
      <c r="C905" s="3">
        <v>44830</v>
      </c>
      <c r="D905" s="2" t="s">
        <v>272</v>
      </c>
      <c r="E905" s="2" t="s">
        <v>29</v>
      </c>
      <c r="F905" s="2" t="s">
        <v>3094</v>
      </c>
      <c r="G905" s="10">
        <f t="shared" si="165"/>
        <v>3.5801912189193801E-4</v>
      </c>
      <c r="H905" s="7">
        <v>79</v>
      </c>
      <c r="I905" s="7">
        <v>66.600000000000009</v>
      </c>
      <c r="J905" s="7">
        <v>12.399999999999991</v>
      </c>
      <c r="K905" s="7">
        <f t="shared" si="169"/>
        <v>4.9599999999999973</v>
      </c>
      <c r="L905" s="12">
        <f t="shared" si="166"/>
        <v>7.4399999999999942</v>
      </c>
      <c r="M905" s="8">
        <v>0.15696202531645559</v>
      </c>
      <c r="N905" s="8">
        <f t="shared" si="167"/>
        <v>0.11171171171171161</v>
      </c>
      <c r="O905" s="7">
        <f t="shared" si="161"/>
        <v>7.4399999999999942</v>
      </c>
      <c r="P905" s="8">
        <v>0.15696202531645559</v>
      </c>
      <c r="Q905" s="8">
        <f t="shared" si="162"/>
        <v>5.3709677419354884</v>
      </c>
      <c r="R905" s="8">
        <f t="shared" si="163"/>
        <v>0.84303797468354447</v>
      </c>
      <c r="S905" s="9">
        <f t="shared" si="164"/>
        <v>1.9762382924864489E-4</v>
      </c>
      <c r="T905" s="2" t="s">
        <v>30</v>
      </c>
      <c r="U905" s="2" t="s">
        <v>31</v>
      </c>
      <c r="V905" s="2" t="s">
        <v>6101</v>
      </c>
      <c r="W905" s="2" t="s">
        <v>16</v>
      </c>
      <c r="X905" s="2">
        <v>57</v>
      </c>
      <c r="Y905" s="2">
        <v>73</v>
      </c>
      <c r="Z905" s="2">
        <f t="shared" si="168"/>
        <v>16</v>
      </c>
    </row>
    <row r="906" spans="1:26" x14ac:dyDescent="0.25">
      <c r="A906" s="2" t="s">
        <v>3095</v>
      </c>
      <c r="B906" s="2">
        <v>202280905</v>
      </c>
      <c r="C906" s="3">
        <v>44830</v>
      </c>
      <c r="D906" s="2" t="s">
        <v>475</v>
      </c>
      <c r="E906" s="2" t="s">
        <v>29</v>
      </c>
      <c r="F906" s="2" t="s">
        <v>3096</v>
      </c>
      <c r="G906" s="10">
        <f t="shared" si="165"/>
        <v>4.5318876188852914E-4</v>
      </c>
      <c r="H906" s="7">
        <v>100</v>
      </c>
      <c r="I906" s="7">
        <v>57</v>
      </c>
      <c r="J906" s="7">
        <v>43</v>
      </c>
      <c r="K906" s="7">
        <f t="shared" si="169"/>
        <v>17.2</v>
      </c>
      <c r="L906" s="12">
        <f t="shared" si="166"/>
        <v>25.8</v>
      </c>
      <c r="M906" s="8">
        <v>0.43</v>
      </c>
      <c r="N906" s="8">
        <f t="shared" si="167"/>
        <v>0.45263157894736844</v>
      </c>
      <c r="O906" s="7">
        <f t="shared" si="161"/>
        <v>25.8</v>
      </c>
      <c r="P906" s="8">
        <v>0.43</v>
      </c>
      <c r="Q906" s="8">
        <f t="shared" si="162"/>
        <v>1.3255813953488371</v>
      </c>
      <c r="R906" s="8">
        <f t="shared" si="163"/>
        <v>0.56999999999999995</v>
      </c>
      <c r="S906" s="9">
        <f t="shared" si="164"/>
        <v>6.8530844013643037E-4</v>
      </c>
      <c r="T906" s="2" t="s">
        <v>99</v>
      </c>
      <c r="U906" s="2" t="s">
        <v>31</v>
      </c>
      <c r="V906" s="2" t="s">
        <v>6101</v>
      </c>
      <c r="W906" s="2" t="s">
        <v>16</v>
      </c>
      <c r="X906" s="2">
        <v>57</v>
      </c>
      <c r="Y906" s="2">
        <v>73</v>
      </c>
      <c r="Z906" s="2">
        <f t="shared" si="168"/>
        <v>16</v>
      </c>
    </row>
    <row r="907" spans="1:26" x14ac:dyDescent="0.25">
      <c r="A907" s="2" t="s">
        <v>3097</v>
      </c>
      <c r="B907" s="2">
        <v>202280906</v>
      </c>
      <c r="C907" s="3">
        <v>44830</v>
      </c>
      <c r="D907" s="2" t="s">
        <v>589</v>
      </c>
      <c r="E907" s="2" t="s">
        <v>24</v>
      </c>
      <c r="F907" s="2" t="s">
        <v>3098</v>
      </c>
      <c r="G907" s="10">
        <f t="shared" si="165"/>
        <v>3.625510095108233E-4</v>
      </c>
      <c r="H907" s="7">
        <v>80</v>
      </c>
      <c r="I907" s="7">
        <v>40</v>
      </c>
      <c r="J907" s="7">
        <v>40</v>
      </c>
      <c r="K907" s="7">
        <f t="shared" si="169"/>
        <v>16</v>
      </c>
      <c r="L907" s="12">
        <f t="shared" si="166"/>
        <v>24</v>
      </c>
      <c r="M907" s="8">
        <v>0.5</v>
      </c>
      <c r="N907" s="8">
        <f t="shared" si="167"/>
        <v>0.6</v>
      </c>
      <c r="O907" s="7">
        <f t="shared" si="161"/>
        <v>24</v>
      </c>
      <c r="P907" s="8">
        <v>0.5</v>
      </c>
      <c r="Q907" s="8">
        <f t="shared" si="162"/>
        <v>1</v>
      </c>
      <c r="R907" s="8">
        <f t="shared" si="163"/>
        <v>0.5</v>
      </c>
      <c r="S907" s="9">
        <f t="shared" si="164"/>
        <v>6.3749622338272593E-4</v>
      </c>
      <c r="T907" s="2" t="s">
        <v>25</v>
      </c>
      <c r="U907" s="2" t="s">
        <v>26</v>
      </c>
      <c r="V907" s="2" t="s">
        <v>6101</v>
      </c>
      <c r="W907" s="2" t="s">
        <v>627</v>
      </c>
      <c r="X907" s="2">
        <v>57</v>
      </c>
      <c r="Y907" s="2">
        <v>73</v>
      </c>
      <c r="Z907" s="2">
        <f t="shared" si="168"/>
        <v>16</v>
      </c>
    </row>
    <row r="908" spans="1:26" x14ac:dyDescent="0.25">
      <c r="A908" s="2" t="s">
        <v>3099</v>
      </c>
      <c r="B908" s="2">
        <v>202280907</v>
      </c>
      <c r="C908" s="3">
        <v>44830</v>
      </c>
      <c r="D908" s="2" t="s">
        <v>634</v>
      </c>
      <c r="E908" s="2" t="s">
        <v>24</v>
      </c>
      <c r="F908" s="2" t="s">
        <v>3100</v>
      </c>
      <c r="G908" s="10">
        <f t="shared" si="165"/>
        <v>3.1723213332197041E-4</v>
      </c>
      <c r="H908" s="7">
        <v>70</v>
      </c>
      <c r="I908" s="7">
        <v>20</v>
      </c>
      <c r="J908" s="7">
        <v>50</v>
      </c>
      <c r="K908" s="7">
        <f t="shared" si="169"/>
        <v>20</v>
      </c>
      <c r="L908" s="12">
        <f t="shared" si="166"/>
        <v>30</v>
      </c>
      <c r="M908" s="8">
        <v>0.7142857142857143</v>
      </c>
      <c r="N908" s="8">
        <f t="shared" si="167"/>
        <v>1.5</v>
      </c>
      <c r="O908" s="7">
        <f t="shared" si="161"/>
        <v>30</v>
      </c>
      <c r="P908" s="8">
        <v>0.7142857142857143</v>
      </c>
      <c r="Q908" s="8">
        <f t="shared" si="162"/>
        <v>0.4</v>
      </c>
      <c r="R908" s="8">
        <f t="shared" si="163"/>
        <v>0.2857142857142857</v>
      </c>
      <c r="S908" s="9">
        <f t="shared" si="164"/>
        <v>7.9687027922840741E-4</v>
      </c>
      <c r="T908" s="2" t="s">
        <v>25</v>
      </c>
      <c r="U908" s="2" t="s">
        <v>26</v>
      </c>
      <c r="V908" s="2" t="s">
        <v>6101</v>
      </c>
      <c r="W908" s="2" t="s">
        <v>16</v>
      </c>
      <c r="X908" s="2">
        <v>57</v>
      </c>
      <c r="Y908" s="2">
        <v>73</v>
      </c>
      <c r="Z908" s="2">
        <f t="shared" si="168"/>
        <v>16</v>
      </c>
    </row>
    <row r="909" spans="1:26" x14ac:dyDescent="0.25">
      <c r="A909" s="2" t="s">
        <v>3101</v>
      </c>
      <c r="B909" s="2">
        <v>202280908</v>
      </c>
      <c r="C909" s="3">
        <v>44830</v>
      </c>
      <c r="D909" s="2" t="s">
        <v>635</v>
      </c>
      <c r="E909" s="2" t="s">
        <v>24</v>
      </c>
      <c r="F909" s="2" t="s">
        <v>3102</v>
      </c>
      <c r="G909" s="10">
        <f t="shared" si="165"/>
        <v>5.2116707617180856E-4</v>
      </c>
      <c r="H909" s="7">
        <v>115</v>
      </c>
      <c r="I909" s="7">
        <v>65</v>
      </c>
      <c r="J909" s="7">
        <v>50</v>
      </c>
      <c r="K909" s="7">
        <f t="shared" si="169"/>
        <v>20</v>
      </c>
      <c r="L909" s="12">
        <f t="shared" si="166"/>
        <v>30</v>
      </c>
      <c r="M909" s="8">
        <v>0.43478260869565216</v>
      </c>
      <c r="N909" s="8">
        <f t="shared" si="167"/>
        <v>0.46153846153846156</v>
      </c>
      <c r="O909" s="7">
        <f t="shared" si="161"/>
        <v>30</v>
      </c>
      <c r="P909" s="8">
        <v>0.43478260869565216</v>
      </c>
      <c r="Q909" s="8">
        <f t="shared" si="162"/>
        <v>1.3</v>
      </c>
      <c r="R909" s="8">
        <f t="shared" si="163"/>
        <v>0.56521739130434778</v>
      </c>
      <c r="S909" s="9">
        <f t="shared" si="164"/>
        <v>7.9687027922840741E-4</v>
      </c>
      <c r="T909" s="2" t="s">
        <v>53</v>
      </c>
      <c r="U909" s="2" t="s">
        <v>26</v>
      </c>
      <c r="V909" s="2" t="s">
        <v>6101</v>
      </c>
      <c r="W909" s="2" t="s">
        <v>627</v>
      </c>
      <c r="X909" s="2">
        <v>57</v>
      </c>
      <c r="Y909" s="2">
        <v>73</v>
      </c>
      <c r="Z909" s="2">
        <f t="shared" si="168"/>
        <v>16</v>
      </c>
    </row>
    <row r="910" spans="1:26" x14ac:dyDescent="0.25">
      <c r="A910" s="2" t="s">
        <v>3103</v>
      </c>
      <c r="B910" s="2">
        <v>202280909</v>
      </c>
      <c r="C910" s="3">
        <v>44830</v>
      </c>
      <c r="D910" s="2" t="s">
        <v>636</v>
      </c>
      <c r="E910" s="2" t="s">
        <v>24</v>
      </c>
      <c r="F910" s="2" t="s">
        <v>3104</v>
      </c>
      <c r="G910" s="10">
        <f t="shared" si="165"/>
        <v>2.2659438094426457E-4</v>
      </c>
      <c r="H910" s="7">
        <v>50</v>
      </c>
      <c r="I910" s="7">
        <v>25</v>
      </c>
      <c r="J910" s="7">
        <v>25</v>
      </c>
      <c r="K910" s="7">
        <f t="shared" si="169"/>
        <v>10</v>
      </c>
      <c r="L910" s="12">
        <f t="shared" si="166"/>
        <v>15</v>
      </c>
      <c r="M910" s="8">
        <v>0.5</v>
      </c>
      <c r="N910" s="8">
        <f t="shared" si="167"/>
        <v>0.6</v>
      </c>
      <c r="O910" s="7">
        <f t="shared" si="161"/>
        <v>15</v>
      </c>
      <c r="P910" s="8">
        <v>0.5</v>
      </c>
      <c r="Q910" s="8">
        <f t="shared" si="162"/>
        <v>1</v>
      </c>
      <c r="R910" s="8">
        <f t="shared" si="163"/>
        <v>0.5</v>
      </c>
      <c r="S910" s="9">
        <f t="shared" si="164"/>
        <v>3.9843513961420371E-4</v>
      </c>
      <c r="T910" s="2" t="s">
        <v>25</v>
      </c>
      <c r="U910" s="2" t="s">
        <v>26</v>
      </c>
      <c r="V910" s="2" t="s">
        <v>6101</v>
      </c>
      <c r="W910" s="2" t="s">
        <v>16</v>
      </c>
      <c r="X910" s="2">
        <v>57</v>
      </c>
      <c r="Y910" s="2">
        <v>73</v>
      </c>
      <c r="Z910" s="2">
        <f t="shared" si="168"/>
        <v>16</v>
      </c>
    </row>
    <row r="911" spans="1:26" x14ac:dyDescent="0.25">
      <c r="A911" s="2" t="s">
        <v>3105</v>
      </c>
      <c r="B911" s="2">
        <v>202280910</v>
      </c>
      <c r="C911" s="3">
        <v>44830</v>
      </c>
      <c r="D911" s="2" t="s">
        <v>637</v>
      </c>
      <c r="E911" s="2" t="s">
        <v>24</v>
      </c>
      <c r="F911" s="2" t="s">
        <v>3106</v>
      </c>
      <c r="G911" s="10">
        <f t="shared" si="165"/>
        <v>1.1782907809101757E-3</v>
      </c>
      <c r="H911" s="7">
        <v>260</v>
      </c>
      <c r="I911" s="7">
        <v>160</v>
      </c>
      <c r="J911" s="7">
        <v>100</v>
      </c>
      <c r="K911" s="7">
        <f t="shared" si="169"/>
        <v>40</v>
      </c>
      <c r="L911" s="12">
        <f t="shared" si="166"/>
        <v>60</v>
      </c>
      <c r="M911" s="8">
        <v>0.38461538461538464</v>
      </c>
      <c r="N911" s="8">
        <f t="shared" si="167"/>
        <v>0.375</v>
      </c>
      <c r="O911" s="7">
        <f t="shared" si="161"/>
        <v>60</v>
      </c>
      <c r="P911" s="8">
        <v>0.38461538461538464</v>
      </c>
      <c r="Q911" s="8">
        <f t="shared" si="162"/>
        <v>1.6</v>
      </c>
      <c r="R911" s="8">
        <f t="shared" si="163"/>
        <v>0.61538461538461542</v>
      </c>
      <c r="S911" s="9">
        <f t="shared" si="164"/>
        <v>1.5937405584568148E-3</v>
      </c>
      <c r="T911" s="2" t="s">
        <v>53</v>
      </c>
      <c r="U911" s="2" t="s">
        <v>26</v>
      </c>
      <c r="V911" s="2" t="s">
        <v>6101</v>
      </c>
      <c r="W911" s="2" t="s">
        <v>16</v>
      </c>
      <c r="X911" s="2">
        <v>57</v>
      </c>
      <c r="Y911" s="2">
        <v>73</v>
      </c>
      <c r="Z911" s="2">
        <f t="shared" si="168"/>
        <v>16</v>
      </c>
    </row>
    <row r="912" spans="1:26" x14ac:dyDescent="0.25">
      <c r="A912" s="2" t="s">
        <v>3107</v>
      </c>
      <c r="B912" s="2">
        <v>202280911</v>
      </c>
      <c r="C912" s="3">
        <v>44830</v>
      </c>
      <c r="D912" s="2" t="s">
        <v>638</v>
      </c>
      <c r="E912" s="2" t="s">
        <v>14</v>
      </c>
      <c r="F912" s="2" t="s">
        <v>3108</v>
      </c>
      <c r="G912" s="10">
        <f t="shared" si="165"/>
        <v>4.5318876188852913E-5</v>
      </c>
      <c r="H912" s="7">
        <v>10</v>
      </c>
      <c r="I912" s="7">
        <v>3</v>
      </c>
      <c r="J912" s="7">
        <v>7</v>
      </c>
      <c r="K912" s="7">
        <f t="shared" si="169"/>
        <v>2.8000000000000003</v>
      </c>
      <c r="L912" s="12">
        <f t="shared" si="166"/>
        <v>4.1999999999999993</v>
      </c>
      <c r="M912" s="8">
        <v>0.7</v>
      </c>
      <c r="N912" s="8">
        <f t="shared" si="167"/>
        <v>1.3999999999999997</v>
      </c>
      <c r="O912" s="7">
        <f t="shared" si="161"/>
        <v>4.1999999999999993</v>
      </c>
      <c r="P912" s="8">
        <v>0.7</v>
      </c>
      <c r="Q912" s="8">
        <f t="shared" si="162"/>
        <v>0.42857142857142855</v>
      </c>
      <c r="R912" s="8">
        <f t="shared" si="163"/>
        <v>0.3</v>
      </c>
      <c r="S912" s="9">
        <f t="shared" si="164"/>
        <v>1.1156183909197704E-4</v>
      </c>
      <c r="T912" s="2" t="s">
        <v>6151</v>
      </c>
      <c r="U912" s="2" t="s">
        <v>15</v>
      </c>
      <c r="V912" s="2" t="s">
        <v>6101</v>
      </c>
      <c r="W912" s="2" t="s">
        <v>16</v>
      </c>
      <c r="X912" s="2">
        <v>57</v>
      </c>
      <c r="Y912" s="2">
        <v>73</v>
      </c>
      <c r="Z912" s="2">
        <f t="shared" si="168"/>
        <v>16</v>
      </c>
    </row>
    <row r="913" spans="1:26" x14ac:dyDescent="0.25">
      <c r="A913" s="2" t="s">
        <v>3109</v>
      </c>
      <c r="B913" s="2">
        <v>202280912</v>
      </c>
      <c r="C913" s="3">
        <v>44830</v>
      </c>
      <c r="D913" s="2" t="s">
        <v>17</v>
      </c>
      <c r="E913" s="2" t="s">
        <v>14</v>
      </c>
      <c r="F913" s="2" t="s">
        <v>3110</v>
      </c>
      <c r="G913" s="10">
        <f t="shared" si="165"/>
        <v>3.625510095108233E-5</v>
      </c>
      <c r="H913" s="7">
        <v>8</v>
      </c>
      <c r="I913" s="7">
        <v>2</v>
      </c>
      <c r="J913" s="7">
        <v>6</v>
      </c>
      <c r="K913" s="7">
        <f t="shared" si="169"/>
        <v>2.4000000000000004</v>
      </c>
      <c r="L913" s="12">
        <f t="shared" si="166"/>
        <v>3.5999999999999996</v>
      </c>
      <c r="M913" s="8">
        <v>0.75</v>
      </c>
      <c r="N913" s="8">
        <f t="shared" si="167"/>
        <v>1.7999999999999998</v>
      </c>
      <c r="O913" s="7">
        <f t="shared" si="161"/>
        <v>3.5999999999999996</v>
      </c>
      <c r="P913" s="8">
        <v>0.75</v>
      </c>
      <c r="Q913" s="8">
        <f t="shared" si="162"/>
        <v>0.33333333333333331</v>
      </c>
      <c r="R913" s="8">
        <f t="shared" si="163"/>
        <v>0.25</v>
      </c>
      <c r="S913" s="9">
        <f t="shared" si="164"/>
        <v>9.5624433507408889E-5</v>
      </c>
      <c r="T913" s="2" t="s">
        <v>6152</v>
      </c>
      <c r="U913" s="2" t="s">
        <v>15</v>
      </c>
      <c r="V913" s="2" t="s">
        <v>6101</v>
      </c>
      <c r="W913" s="2" t="s">
        <v>16</v>
      </c>
      <c r="X913" s="2">
        <v>57</v>
      </c>
      <c r="Y913" s="2">
        <v>73</v>
      </c>
      <c r="Z913" s="2">
        <f t="shared" si="168"/>
        <v>16</v>
      </c>
    </row>
    <row r="914" spans="1:26" x14ac:dyDescent="0.25">
      <c r="A914" s="2" t="s">
        <v>3111</v>
      </c>
      <c r="B914" s="2">
        <v>202280913</v>
      </c>
      <c r="C914" s="3">
        <v>44830</v>
      </c>
      <c r="D914" s="2" t="s">
        <v>639</v>
      </c>
      <c r="E914" s="2" t="s">
        <v>14</v>
      </c>
      <c r="F914" s="2" t="s">
        <v>3112</v>
      </c>
      <c r="G914" s="10">
        <f t="shared" si="165"/>
        <v>2.0393494284983812E-4</v>
      </c>
      <c r="H914" s="7">
        <v>45</v>
      </c>
      <c r="I914" s="7">
        <v>20</v>
      </c>
      <c r="J914" s="7">
        <v>25</v>
      </c>
      <c r="K914" s="7">
        <f t="shared" si="169"/>
        <v>10</v>
      </c>
      <c r="L914" s="12">
        <f t="shared" si="166"/>
        <v>15</v>
      </c>
      <c r="M914" s="8">
        <v>0.55555555555555558</v>
      </c>
      <c r="N914" s="8">
        <f t="shared" si="167"/>
        <v>0.75</v>
      </c>
      <c r="O914" s="7">
        <f t="shared" si="161"/>
        <v>15</v>
      </c>
      <c r="P914" s="8">
        <v>0.55555555555555558</v>
      </c>
      <c r="Q914" s="8">
        <f t="shared" si="162"/>
        <v>0.8</v>
      </c>
      <c r="R914" s="8">
        <f t="shared" si="163"/>
        <v>0.44444444444444442</v>
      </c>
      <c r="S914" s="9">
        <f t="shared" si="164"/>
        <v>3.9843513961420371E-4</v>
      </c>
      <c r="T914" s="2" t="s">
        <v>6152</v>
      </c>
      <c r="U914" s="2" t="s">
        <v>15</v>
      </c>
      <c r="V914" s="2" t="s">
        <v>6101</v>
      </c>
      <c r="W914" s="2" t="s">
        <v>16</v>
      </c>
      <c r="X914" s="2">
        <v>57</v>
      </c>
      <c r="Y914" s="2">
        <v>73</v>
      </c>
      <c r="Z914" s="2">
        <f t="shared" si="168"/>
        <v>16</v>
      </c>
    </row>
    <row r="915" spans="1:26" x14ac:dyDescent="0.25">
      <c r="A915" s="2" t="s">
        <v>3113</v>
      </c>
      <c r="B915" s="2">
        <v>202280914</v>
      </c>
      <c r="C915" s="3">
        <v>44830</v>
      </c>
      <c r="D915" s="2" t="s">
        <v>640</v>
      </c>
      <c r="E915" s="2" t="s">
        <v>14</v>
      </c>
      <c r="F915" s="2" t="s">
        <v>3114</v>
      </c>
      <c r="G915" s="10">
        <f t="shared" si="165"/>
        <v>1.1329719047213228E-4</v>
      </c>
      <c r="H915" s="7">
        <v>25</v>
      </c>
      <c r="I915" s="7">
        <v>5</v>
      </c>
      <c r="J915" s="7">
        <v>20</v>
      </c>
      <c r="K915" s="7">
        <f t="shared" si="169"/>
        <v>8</v>
      </c>
      <c r="L915" s="12">
        <f t="shared" si="166"/>
        <v>12</v>
      </c>
      <c r="M915" s="8">
        <v>0.8</v>
      </c>
      <c r="N915" s="8">
        <f t="shared" si="167"/>
        <v>2.4</v>
      </c>
      <c r="O915" s="7">
        <f t="shared" si="161"/>
        <v>12</v>
      </c>
      <c r="P915" s="8">
        <v>0.8</v>
      </c>
      <c r="Q915" s="8">
        <f t="shared" si="162"/>
        <v>0.25</v>
      </c>
      <c r="R915" s="8">
        <f t="shared" si="163"/>
        <v>0.2</v>
      </c>
      <c r="S915" s="9">
        <f t="shared" si="164"/>
        <v>3.1874811169136296E-4</v>
      </c>
      <c r="T915" s="2" t="s">
        <v>6151</v>
      </c>
      <c r="U915" s="2" t="s">
        <v>15</v>
      </c>
      <c r="V915" s="2" t="s">
        <v>6101</v>
      </c>
      <c r="W915" s="2" t="s">
        <v>16</v>
      </c>
      <c r="X915" s="2">
        <v>57</v>
      </c>
      <c r="Y915" s="2">
        <v>73</v>
      </c>
      <c r="Z915" s="2">
        <f t="shared" si="168"/>
        <v>16</v>
      </c>
    </row>
    <row r="916" spans="1:26" x14ac:dyDescent="0.25">
      <c r="A916" s="2" t="s">
        <v>3115</v>
      </c>
      <c r="B916" s="2">
        <v>202280915</v>
      </c>
      <c r="C916" s="3">
        <v>44830</v>
      </c>
      <c r="D916" s="2" t="s">
        <v>258</v>
      </c>
      <c r="E916" s="2" t="s">
        <v>14</v>
      </c>
      <c r="F916" s="2" t="s">
        <v>3116</v>
      </c>
      <c r="G916" s="10">
        <f t="shared" si="165"/>
        <v>6.7978314283279379E-5</v>
      </c>
      <c r="H916" s="7">
        <v>15</v>
      </c>
      <c r="I916" s="7">
        <v>8</v>
      </c>
      <c r="J916" s="7">
        <v>7</v>
      </c>
      <c r="K916" s="7">
        <f t="shared" si="169"/>
        <v>2.8000000000000003</v>
      </c>
      <c r="L916" s="12">
        <f t="shared" si="166"/>
        <v>4.1999999999999993</v>
      </c>
      <c r="M916" s="8">
        <v>0.46666666666666667</v>
      </c>
      <c r="N916" s="8">
        <f t="shared" si="167"/>
        <v>0.52499999999999991</v>
      </c>
      <c r="O916" s="7">
        <f t="shared" si="161"/>
        <v>4.1999999999999993</v>
      </c>
      <c r="P916" s="8">
        <v>0.46666666666666667</v>
      </c>
      <c r="Q916" s="8">
        <f t="shared" si="162"/>
        <v>1.1428571428571428</v>
      </c>
      <c r="R916" s="8">
        <f t="shared" si="163"/>
        <v>0.53333333333333333</v>
      </c>
      <c r="S916" s="9">
        <f t="shared" si="164"/>
        <v>1.1156183909197704E-4</v>
      </c>
      <c r="T916" s="2" t="s">
        <v>19</v>
      </c>
      <c r="U916" s="2" t="s">
        <v>15</v>
      </c>
      <c r="V916" s="2" t="s">
        <v>6101</v>
      </c>
      <c r="W916" s="2" t="s">
        <v>16</v>
      </c>
      <c r="X916" s="2">
        <v>57</v>
      </c>
      <c r="Y916" s="2">
        <v>73</v>
      </c>
      <c r="Z916" s="2">
        <f t="shared" si="168"/>
        <v>16</v>
      </c>
    </row>
    <row r="917" spans="1:26" x14ac:dyDescent="0.25">
      <c r="A917" s="2" t="s">
        <v>3117</v>
      </c>
      <c r="B917" s="2">
        <v>202280916</v>
      </c>
      <c r="C917" s="3">
        <v>44830</v>
      </c>
      <c r="D917" s="2" t="s">
        <v>238</v>
      </c>
      <c r="E917" s="2" t="s">
        <v>14</v>
      </c>
      <c r="F917" s="2" t="s">
        <v>3118</v>
      </c>
      <c r="G917" s="10">
        <f t="shared" si="165"/>
        <v>1.1329719047213228E-4</v>
      </c>
      <c r="H917" s="7">
        <v>25</v>
      </c>
      <c r="I917" s="7">
        <v>21</v>
      </c>
      <c r="J917" s="7">
        <v>4</v>
      </c>
      <c r="K917" s="7">
        <f t="shared" si="169"/>
        <v>1.6</v>
      </c>
      <c r="L917" s="12">
        <f t="shared" si="166"/>
        <v>2.4</v>
      </c>
      <c r="M917" s="8">
        <v>0.16</v>
      </c>
      <c r="N917" s="8">
        <f t="shared" si="167"/>
        <v>0.11428571428571428</v>
      </c>
      <c r="O917" s="7">
        <f t="shared" si="161"/>
        <v>2.4</v>
      </c>
      <c r="P917" s="8">
        <v>0.16</v>
      </c>
      <c r="Q917" s="8">
        <f t="shared" si="162"/>
        <v>5.25</v>
      </c>
      <c r="R917" s="8">
        <f t="shared" si="163"/>
        <v>0.84</v>
      </c>
      <c r="S917" s="9">
        <f t="shared" si="164"/>
        <v>6.3749622338272593E-5</v>
      </c>
      <c r="T917" s="2" t="s">
        <v>19</v>
      </c>
      <c r="U917" s="2" t="s">
        <v>15</v>
      </c>
      <c r="V917" s="2" t="s">
        <v>6101</v>
      </c>
      <c r="W917" s="2" t="s">
        <v>16</v>
      </c>
      <c r="X917" s="2">
        <v>57</v>
      </c>
      <c r="Y917" s="2">
        <v>73</v>
      </c>
      <c r="Z917" s="2">
        <f t="shared" si="168"/>
        <v>16</v>
      </c>
    </row>
    <row r="918" spans="1:26" x14ac:dyDescent="0.25">
      <c r="A918" s="2" t="s">
        <v>3119</v>
      </c>
      <c r="B918" s="2">
        <v>202280917</v>
      </c>
      <c r="C918" s="3">
        <v>44831</v>
      </c>
      <c r="D918" s="2" t="s">
        <v>333</v>
      </c>
      <c r="E918" s="2" t="s">
        <v>62</v>
      </c>
      <c r="F918" s="2" t="s">
        <v>3120</v>
      </c>
      <c r="G918" s="10">
        <f t="shared" si="165"/>
        <v>8.6105864758820544E-4</v>
      </c>
      <c r="H918" s="7">
        <v>190</v>
      </c>
      <c r="I918" s="7">
        <v>121</v>
      </c>
      <c r="J918" s="7">
        <v>79</v>
      </c>
      <c r="K918" s="7">
        <f t="shared" si="169"/>
        <v>31.6</v>
      </c>
      <c r="L918" s="12">
        <f t="shared" si="166"/>
        <v>47.4</v>
      </c>
      <c r="M918" s="8">
        <v>0.41578947368421054</v>
      </c>
      <c r="N918" s="8">
        <f t="shared" si="167"/>
        <v>0.39173553719008264</v>
      </c>
      <c r="O918" s="7">
        <f t="shared" si="161"/>
        <v>47.4</v>
      </c>
      <c r="P918" s="8">
        <v>0.41578947368421054</v>
      </c>
      <c r="Q918" s="8">
        <f t="shared" si="162"/>
        <v>1.5316455696202531</v>
      </c>
      <c r="R918" s="8">
        <f t="shared" si="163"/>
        <v>0.63684210526315788</v>
      </c>
      <c r="S918" s="9">
        <f t="shared" si="164"/>
        <v>1.2590550411808836E-3</v>
      </c>
      <c r="T918" s="2" t="s">
        <v>518</v>
      </c>
      <c r="U918" s="2" t="s">
        <v>61</v>
      </c>
      <c r="V918" s="2" t="s">
        <v>6101</v>
      </c>
      <c r="W918" s="2" t="s">
        <v>627</v>
      </c>
      <c r="X918" s="2">
        <v>61</v>
      </c>
      <c r="Y918" s="2">
        <v>68</v>
      </c>
      <c r="Z918" s="2">
        <f t="shared" si="168"/>
        <v>7</v>
      </c>
    </row>
    <row r="919" spans="1:26" x14ac:dyDescent="0.25">
      <c r="A919" s="2" t="s">
        <v>3121</v>
      </c>
      <c r="B919" s="2">
        <v>202280918</v>
      </c>
      <c r="C919" s="3">
        <v>44831</v>
      </c>
      <c r="D919" s="2" t="s">
        <v>640</v>
      </c>
      <c r="E919" s="2" t="s">
        <v>14</v>
      </c>
      <c r="F919" s="2" t="s">
        <v>3122</v>
      </c>
      <c r="G919" s="10">
        <f t="shared" si="165"/>
        <v>1.1329719047213228E-4</v>
      </c>
      <c r="H919" s="7">
        <v>25</v>
      </c>
      <c r="I919" s="7">
        <v>5</v>
      </c>
      <c r="J919" s="7">
        <v>20</v>
      </c>
      <c r="K919" s="7">
        <f t="shared" si="169"/>
        <v>8</v>
      </c>
      <c r="L919" s="12">
        <f t="shared" si="166"/>
        <v>12</v>
      </c>
      <c r="M919" s="8">
        <v>0.8</v>
      </c>
      <c r="N919" s="8">
        <f t="shared" si="167"/>
        <v>2.4</v>
      </c>
      <c r="O919" s="7">
        <f t="shared" si="161"/>
        <v>12</v>
      </c>
      <c r="P919" s="8">
        <v>0.8</v>
      </c>
      <c r="Q919" s="8">
        <f t="shared" si="162"/>
        <v>0.25</v>
      </c>
      <c r="R919" s="8">
        <f t="shared" si="163"/>
        <v>0.2</v>
      </c>
      <c r="S919" s="9">
        <f t="shared" si="164"/>
        <v>3.1874811169136296E-4</v>
      </c>
      <c r="T919" s="2" t="s">
        <v>6151</v>
      </c>
      <c r="U919" s="2" t="s">
        <v>15</v>
      </c>
      <c r="V919" s="2" t="s">
        <v>6101</v>
      </c>
      <c r="W919" s="2" t="s">
        <v>16</v>
      </c>
      <c r="X919" s="2">
        <v>61</v>
      </c>
      <c r="Y919" s="2">
        <v>68</v>
      </c>
      <c r="Z919" s="2">
        <f t="shared" ref="Z919:Z940" si="170">Y919-X919</f>
        <v>7</v>
      </c>
    </row>
    <row r="920" spans="1:26" x14ac:dyDescent="0.25">
      <c r="A920" s="2" t="s">
        <v>3123</v>
      </c>
      <c r="B920" s="2">
        <v>202280919</v>
      </c>
      <c r="C920" s="3">
        <v>44831</v>
      </c>
      <c r="D920" s="2" t="s">
        <v>258</v>
      </c>
      <c r="E920" s="2" t="s">
        <v>14</v>
      </c>
      <c r="F920" s="2" t="s">
        <v>3124</v>
      </c>
      <c r="G920" s="10">
        <f t="shared" si="165"/>
        <v>6.7978314283279379E-5</v>
      </c>
      <c r="H920" s="7">
        <v>15</v>
      </c>
      <c r="I920" s="7">
        <v>8</v>
      </c>
      <c r="J920" s="7">
        <v>7</v>
      </c>
      <c r="K920" s="7">
        <f t="shared" si="169"/>
        <v>2.8000000000000003</v>
      </c>
      <c r="L920" s="12">
        <f t="shared" si="166"/>
        <v>4.1999999999999993</v>
      </c>
      <c r="M920" s="8">
        <v>0.46666666666666667</v>
      </c>
      <c r="N920" s="8">
        <f t="shared" si="167"/>
        <v>0.52499999999999991</v>
      </c>
      <c r="O920" s="7">
        <f t="shared" si="161"/>
        <v>4.1999999999999993</v>
      </c>
      <c r="P920" s="8">
        <v>0.46666666666666667</v>
      </c>
      <c r="Q920" s="8">
        <f t="shared" si="162"/>
        <v>1.1428571428571428</v>
      </c>
      <c r="R920" s="8">
        <f t="shared" si="163"/>
        <v>0.53333333333333333</v>
      </c>
      <c r="S920" s="9">
        <f t="shared" si="164"/>
        <v>1.1156183909197704E-4</v>
      </c>
      <c r="T920" s="2" t="s">
        <v>19</v>
      </c>
      <c r="U920" s="2" t="s">
        <v>15</v>
      </c>
      <c r="V920" s="2" t="s">
        <v>6101</v>
      </c>
      <c r="W920" s="2" t="s">
        <v>16</v>
      </c>
      <c r="X920" s="2">
        <v>61</v>
      </c>
      <c r="Y920" s="2">
        <v>68</v>
      </c>
      <c r="Z920" s="2">
        <f t="shared" si="170"/>
        <v>7</v>
      </c>
    </row>
    <row r="921" spans="1:26" x14ac:dyDescent="0.25">
      <c r="A921" s="2" t="s">
        <v>3125</v>
      </c>
      <c r="B921" s="2">
        <v>202280920</v>
      </c>
      <c r="C921" s="3">
        <v>44831</v>
      </c>
      <c r="D921" s="2" t="s">
        <v>582</v>
      </c>
      <c r="E921" s="2" t="s">
        <v>29</v>
      </c>
      <c r="F921" s="2" t="s">
        <v>3126</v>
      </c>
      <c r="G921" s="10">
        <f t="shared" si="165"/>
        <v>2.4925381903869104E-4</v>
      </c>
      <c r="H921" s="7">
        <v>55</v>
      </c>
      <c r="I921" s="7">
        <v>47.52</v>
      </c>
      <c r="J921" s="7">
        <v>7.4799999999999969</v>
      </c>
      <c r="K921" s="7">
        <f t="shared" si="169"/>
        <v>2.9919999999999991</v>
      </c>
      <c r="L921" s="12">
        <f t="shared" si="166"/>
        <v>4.4879999999999978</v>
      </c>
      <c r="M921" s="8">
        <v>0.13599999999999995</v>
      </c>
      <c r="N921" s="8">
        <f t="shared" si="167"/>
        <v>9.4444444444444386E-2</v>
      </c>
      <c r="O921" s="7">
        <f t="shared" si="161"/>
        <v>4.4879999999999978</v>
      </c>
      <c r="P921" s="8">
        <v>0.13599999999999995</v>
      </c>
      <c r="Q921" s="8">
        <f t="shared" si="162"/>
        <v>6.3529411764705914</v>
      </c>
      <c r="R921" s="8">
        <f t="shared" si="163"/>
        <v>0.8640000000000001</v>
      </c>
      <c r="S921" s="9">
        <f t="shared" si="164"/>
        <v>1.1921179377256969E-4</v>
      </c>
      <c r="T921" s="2" t="s">
        <v>33</v>
      </c>
      <c r="U921" s="2" t="s">
        <v>31</v>
      </c>
      <c r="V921" s="2" t="s">
        <v>6101</v>
      </c>
      <c r="W921" s="2" t="s">
        <v>16</v>
      </c>
      <c r="X921" s="2">
        <v>61</v>
      </c>
      <c r="Y921" s="2">
        <v>68</v>
      </c>
      <c r="Z921" s="2">
        <f t="shared" si="170"/>
        <v>7</v>
      </c>
    </row>
    <row r="922" spans="1:26" x14ac:dyDescent="0.25">
      <c r="A922" s="2" t="s">
        <v>3127</v>
      </c>
      <c r="B922" s="2">
        <v>202280921</v>
      </c>
      <c r="C922" s="3">
        <v>44831</v>
      </c>
      <c r="D922" s="2" t="s">
        <v>300</v>
      </c>
      <c r="E922" s="2" t="s">
        <v>29</v>
      </c>
      <c r="F922" s="2" t="s">
        <v>3128</v>
      </c>
      <c r="G922" s="10">
        <f t="shared" si="165"/>
        <v>2.5378570665757634E-4</v>
      </c>
      <c r="H922" s="7">
        <v>56</v>
      </c>
      <c r="I922" s="7">
        <v>48.1</v>
      </c>
      <c r="J922" s="7">
        <v>7.8999999999999986</v>
      </c>
      <c r="K922" s="7">
        <f t="shared" si="169"/>
        <v>3.1599999999999997</v>
      </c>
      <c r="L922" s="12">
        <f t="shared" si="166"/>
        <v>4.7399999999999984</v>
      </c>
      <c r="M922" s="8">
        <v>0.14107142857142854</v>
      </c>
      <c r="N922" s="8">
        <f t="shared" si="167"/>
        <v>9.8544698544698509E-2</v>
      </c>
      <c r="O922" s="7">
        <f t="shared" si="161"/>
        <v>4.7399999999999984</v>
      </c>
      <c r="P922" s="8">
        <v>0.14107142857142854</v>
      </c>
      <c r="Q922" s="8">
        <f t="shared" si="162"/>
        <v>6.0886075949367102</v>
      </c>
      <c r="R922" s="8">
        <f t="shared" si="163"/>
        <v>0.85892857142857149</v>
      </c>
      <c r="S922" s="9">
        <f t="shared" si="164"/>
        <v>1.2590550411808833E-4</v>
      </c>
      <c r="T922" s="2" t="s">
        <v>30</v>
      </c>
      <c r="U922" s="2" t="s">
        <v>31</v>
      </c>
      <c r="V922" s="2" t="s">
        <v>6101</v>
      </c>
      <c r="W922" s="2" t="s">
        <v>16</v>
      </c>
      <c r="X922" s="2">
        <v>61</v>
      </c>
      <c r="Y922" s="2">
        <v>68</v>
      </c>
      <c r="Z922" s="2">
        <f t="shared" si="170"/>
        <v>7</v>
      </c>
    </row>
    <row r="923" spans="1:26" x14ac:dyDescent="0.25">
      <c r="A923" s="2" t="s">
        <v>3129</v>
      </c>
      <c r="B923" s="2">
        <v>202280922</v>
      </c>
      <c r="C923" s="3">
        <v>44831</v>
      </c>
      <c r="D923" s="2" t="s">
        <v>301</v>
      </c>
      <c r="E923" s="2" t="s">
        <v>29</v>
      </c>
      <c r="F923" s="2" t="s">
        <v>3130</v>
      </c>
      <c r="G923" s="10">
        <f t="shared" si="165"/>
        <v>2.4925381903869104E-4</v>
      </c>
      <c r="H923" s="7">
        <v>55</v>
      </c>
      <c r="I923" s="7">
        <v>47.175000000000004</v>
      </c>
      <c r="J923" s="7">
        <v>7.8249999999999957</v>
      </c>
      <c r="K923" s="7">
        <f t="shared" si="169"/>
        <v>3.1299999999999986</v>
      </c>
      <c r="L923" s="12">
        <f t="shared" si="166"/>
        <v>4.6949999999999967</v>
      </c>
      <c r="M923" s="8">
        <v>0.14227272727272719</v>
      </c>
      <c r="N923" s="8">
        <f t="shared" si="167"/>
        <v>9.9523052464228851E-2</v>
      </c>
      <c r="O923" s="7">
        <f t="shared" si="161"/>
        <v>4.6949999999999967</v>
      </c>
      <c r="P923" s="8">
        <v>0.14227272727272719</v>
      </c>
      <c r="Q923" s="8">
        <f t="shared" si="162"/>
        <v>6.0287539936102279</v>
      </c>
      <c r="R923" s="8">
        <f t="shared" si="163"/>
        <v>0.85772727272727278</v>
      </c>
      <c r="S923" s="9">
        <f t="shared" si="164"/>
        <v>1.2471019869924569E-4</v>
      </c>
      <c r="T923" s="2" t="s">
        <v>30</v>
      </c>
      <c r="U923" s="2" t="s">
        <v>31</v>
      </c>
      <c r="V923" s="2" t="s">
        <v>6101</v>
      </c>
      <c r="W923" s="2" t="s">
        <v>16</v>
      </c>
      <c r="X923" s="2">
        <v>61</v>
      </c>
      <c r="Y923" s="2">
        <v>68</v>
      </c>
      <c r="Z923" s="2">
        <f t="shared" si="170"/>
        <v>7</v>
      </c>
    </row>
    <row r="924" spans="1:26" x14ac:dyDescent="0.25">
      <c r="A924" s="2" t="s">
        <v>3131</v>
      </c>
      <c r="B924" s="2">
        <v>202280923</v>
      </c>
      <c r="C924" s="3">
        <v>44831</v>
      </c>
      <c r="D924" s="2" t="s">
        <v>633</v>
      </c>
      <c r="E924" s="2" t="s">
        <v>14</v>
      </c>
      <c r="F924" s="2" t="s">
        <v>3132</v>
      </c>
      <c r="G924" s="10">
        <f t="shared" si="165"/>
        <v>1.1329719047213228E-4</v>
      </c>
      <c r="H924" s="7">
        <v>25</v>
      </c>
      <c r="I924" s="7">
        <v>21</v>
      </c>
      <c r="J924" s="7">
        <v>4</v>
      </c>
      <c r="K924" s="7">
        <f t="shared" si="169"/>
        <v>1.6</v>
      </c>
      <c r="L924" s="12">
        <f t="shared" si="166"/>
        <v>2.4</v>
      </c>
      <c r="M924" s="8">
        <v>0.16</v>
      </c>
      <c r="N924" s="8">
        <f t="shared" si="167"/>
        <v>0.11428571428571428</v>
      </c>
      <c r="O924" s="7">
        <f t="shared" si="161"/>
        <v>2.4</v>
      </c>
      <c r="P924" s="8">
        <v>0.16</v>
      </c>
      <c r="Q924" s="8">
        <f t="shared" si="162"/>
        <v>5.25</v>
      </c>
      <c r="R924" s="8">
        <f t="shared" si="163"/>
        <v>0.84</v>
      </c>
      <c r="S924" s="9">
        <f t="shared" si="164"/>
        <v>6.3749622338272593E-5</v>
      </c>
      <c r="T924" s="2" t="s">
        <v>19</v>
      </c>
      <c r="U924" s="2" t="s">
        <v>15</v>
      </c>
      <c r="V924" s="2" t="s">
        <v>6101</v>
      </c>
      <c r="W924" s="2" t="s">
        <v>16</v>
      </c>
      <c r="X924" s="2">
        <v>61</v>
      </c>
      <c r="Y924" s="2">
        <v>68</v>
      </c>
      <c r="Z924" s="2">
        <f t="shared" si="170"/>
        <v>7</v>
      </c>
    </row>
    <row r="925" spans="1:26" x14ac:dyDescent="0.25">
      <c r="A925" s="2" t="s">
        <v>3133</v>
      </c>
      <c r="B925" s="2">
        <v>202280924</v>
      </c>
      <c r="C925" s="3">
        <v>44831</v>
      </c>
      <c r="D925" s="2" t="s">
        <v>306</v>
      </c>
      <c r="E925" s="2" t="s">
        <v>14</v>
      </c>
      <c r="F925" s="2" t="s">
        <v>3134</v>
      </c>
      <c r="G925" s="10">
        <f t="shared" si="165"/>
        <v>1.586160666609852E-4</v>
      </c>
      <c r="H925" s="7">
        <v>35</v>
      </c>
      <c r="I925" s="7">
        <v>12</v>
      </c>
      <c r="J925" s="7">
        <v>23</v>
      </c>
      <c r="K925" s="7">
        <f t="shared" si="169"/>
        <v>9.2000000000000011</v>
      </c>
      <c r="L925" s="12">
        <f t="shared" si="166"/>
        <v>13.799999999999999</v>
      </c>
      <c r="M925" s="8">
        <v>0.65714285714285714</v>
      </c>
      <c r="N925" s="8">
        <f t="shared" si="167"/>
        <v>1.1499999999999999</v>
      </c>
      <c r="O925" s="7">
        <f t="shared" si="161"/>
        <v>13.799999999999999</v>
      </c>
      <c r="P925" s="8">
        <v>0.65714285714285714</v>
      </c>
      <c r="Q925" s="8">
        <f t="shared" si="162"/>
        <v>0.52173913043478259</v>
      </c>
      <c r="R925" s="8">
        <f t="shared" si="163"/>
        <v>0.34285714285714286</v>
      </c>
      <c r="S925" s="9">
        <f t="shared" si="164"/>
        <v>3.6656032844506741E-4</v>
      </c>
      <c r="T925" s="2" t="s">
        <v>6151</v>
      </c>
      <c r="U925" s="2" t="s">
        <v>15</v>
      </c>
      <c r="V925" s="2" t="s">
        <v>6101</v>
      </c>
      <c r="W925" s="2" t="s">
        <v>16</v>
      </c>
      <c r="X925" s="2">
        <v>61</v>
      </c>
      <c r="Y925" s="2">
        <v>68</v>
      </c>
      <c r="Z925" s="2">
        <f t="shared" si="170"/>
        <v>7</v>
      </c>
    </row>
    <row r="926" spans="1:26" x14ac:dyDescent="0.25">
      <c r="A926" s="2" t="s">
        <v>3135</v>
      </c>
      <c r="B926" s="2">
        <v>202280925</v>
      </c>
      <c r="C926" s="3">
        <v>44831</v>
      </c>
      <c r="D926" s="2" t="s">
        <v>641</v>
      </c>
      <c r="E926" s="2" t="s">
        <v>24</v>
      </c>
      <c r="F926" s="2" t="s">
        <v>3136</v>
      </c>
      <c r="G926" s="10">
        <f t="shared" si="165"/>
        <v>8.1573977139935249E-4</v>
      </c>
      <c r="H926" s="7">
        <v>180</v>
      </c>
      <c r="I926" s="7">
        <v>120</v>
      </c>
      <c r="J926" s="7">
        <v>60</v>
      </c>
      <c r="K926" s="7">
        <f t="shared" si="169"/>
        <v>24</v>
      </c>
      <c r="L926" s="12">
        <f t="shared" si="166"/>
        <v>36</v>
      </c>
      <c r="M926" s="8">
        <v>0.33333333333333331</v>
      </c>
      <c r="N926" s="8">
        <f t="shared" si="167"/>
        <v>0.3</v>
      </c>
      <c r="O926" s="7">
        <f t="shared" si="161"/>
        <v>36</v>
      </c>
      <c r="P926" s="8">
        <v>0.33333333333333331</v>
      </c>
      <c r="Q926" s="8">
        <f t="shared" si="162"/>
        <v>2</v>
      </c>
      <c r="R926" s="8">
        <f t="shared" si="163"/>
        <v>0.66666666666666663</v>
      </c>
      <c r="S926" s="9">
        <f t="shared" si="164"/>
        <v>9.5624433507408889E-4</v>
      </c>
      <c r="T926" s="2" t="s">
        <v>25</v>
      </c>
      <c r="U926" s="2" t="s">
        <v>26</v>
      </c>
      <c r="V926" s="2" t="s">
        <v>6101</v>
      </c>
      <c r="W926" s="2" t="s">
        <v>627</v>
      </c>
      <c r="X926" s="2">
        <v>61</v>
      </c>
      <c r="Y926" s="2">
        <v>68</v>
      </c>
      <c r="Z926" s="2">
        <f t="shared" si="170"/>
        <v>7</v>
      </c>
    </row>
    <row r="927" spans="1:26" x14ac:dyDescent="0.25">
      <c r="A927" s="2" t="s">
        <v>3137</v>
      </c>
      <c r="B927" s="2">
        <v>202280926</v>
      </c>
      <c r="C927" s="3">
        <v>44831</v>
      </c>
      <c r="D927" s="2" t="s">
        <v>475</v>
      </c>
      <c r="E927" s="2" t="s">
        <v>29</v>
      </c>
      <c r="F927" s="2" t="s">
        <v>3138</v>
      </c>
      <c r="G927" s="10">
        <f t="shared" si="165"/>
        <v>4.5318876188852914E-4</v>
      </c>
      <c r="H927" s="7">
        <v>100</v>
      </c>
      <c r="I927" s="7">
        <v>57</v>
      </c>
      <c r="J927" s="7">
        <v>43</v>
      </c>
      <c r="K927" s="7">
        <f t="shared" si="169"/>
        <v>17.2</v>
      </c>
      <c r="L927" s="12">
        <f t="shared" si="166"/>
        <v>25.8</v>
      </c>
      <c r="M927" s="8">
        <v>0.43</v>
      </c>
      <c r="N927" s="8">
        <f t="shared" si="167"/>
        <v>0.45263157894736844</v>
      </c>
      <c r="O927" s="7">
        <f t="shared" si="161"/>
        <v>25.8</v>
      </c>
      <c r="P927" s="8">
        <v>0.43</v>
      </c>
      <c r="Q927" s="8">
        <f t="shared" si="162"/>
        <v>1.3255813953488371</v>
      </c>
      <c r="R927" s="8">
        <f t="shared" si="163"/>
        <v>0.56999999999999995</v>
      </c>
      <c r="S927" s="9">
        <f t="shared" si="164"/>
        <v>6.8530844013643037E-4</v>
      </c>
      <c r="T927" s="2" t="s">
        <v>99</v>
      </c>
      <c r="U927" s="2" t="s">
        <v>31</v>
      </c>
      <c r="V927" s="2" t="s">
        <v>6101</v>
      </c>
      <c r="W927" s="2" t="s">
        <v>16</v>
      </c>
      <c r="X927" s="2">
        <v>61</v>
      </c>
      <c r="Y927" s="2">
        <v>68</v>
      </c>
      <c r="Z927" s="2">
        <f t="shared" si="170"/>
        <v>7</v>
      </c>
    </row>
    <row r="928" spans="1:26" x14ac:dyDescent="0.25">
      <c r="A928" s="2" t="s">
        <v>3139</v>
      </c>
      <c r="B928" s="2">
        <v>202280927</v>
      </c>
      <c r="C928" s="3">
        <v>44831</v>
      </c>
      <c r="D928" s="2" t="s">
        <v>610</v>
      </c>
      <c r="E928" s="2" t="s">
        <v>29</v>
      </c>
      <c r="F928" s="2" t="s">
        <v>3140</v>
      </c>
      <c r="G928" s="10">
        <f t="shared" si="165"/>
        <v>9.516963999659112E-5</v>
      </c>
      <c r="H928" s="7">
        <v>21</v>
      </c>
      <c r="I928" s="7">
        <v>17.62</v>
      </c>
      <c r="J928" s="7">
        <v>3.379999999999999</v>
      </c>
      <c r="K928" s="7">
        <f t="shared" si="169"/>
        <v>1.3519999999999996</v>
      </c>
      <c r="L928" s="12">
        <f t="shared" si="166"/>
        <v>2.0279999999999996</v>
      </c>
      <c r="M928" s="8">
        <v>0.1609523809523809</v>
      </c>
      <c r="N928" s="8">
        <f t="shared" si="167"/>
        <v>0.11509648127128261</v>
      </c>
      <c r="O928" s="7">
        <f t="shared" si="161"/>
        <v>2.0279999999999996</v>
      </c>
      <c r="P928" s="8">
        <v>0.1609523809523809</v>
      </c>
      <c r="Q928" s="8">
        <f t="shared" si="162"/>
        <v>5.2130177514792919</v>
      </c>
      <c r="R928" s="8">
        <f t="shared" si="163"/>
        <v>0.83904761904761904</v>
      </c>
      <c r="S928" s="9">
        <f t="shared" si="164"/>
        <v>5.3868430875840324E-5</v>
      </c>
      <c r="T928" s="2" t="s">
        <v>33</v>
      </c>
      <c r="U928" s="2" t="s">
        <v>31</v>
      </c>
      <c r="V928" s="2" t="s">
        <v>6101</v>
      </c>
      <c r="W928" s="2" t="s">
        <v>16</v>
      </c>
      <c r="X928" s="2">
        <v>61</v>
      </c>
      <c r="Y928" s="2">
        <v>68</v>
      </c>
      <c r="Z928" s="2">
        <f t="shared" si="170"/>
        <v>7</v>
      </c>
    </row>
    <row r="929" spans="1:26" x14ac:dyDescent="0.25">
      <c r="A929" s="2" t="s">
        <v>3141</v>
      </c>
      <c r="B929" s="2">
        <v>202280928</v>
      </c>
      <c r="C929" s="3">
        <v>44831</v>
      </c>
      <c r="D929" s="2" t="s">
        <v>578</v>
      </c>
      <c r="E929" s="2" t="s">
        <v>29</v>
      </c>
      <c r="F929" s="2" t="s">
        <v>3142</v>
      </c>
      <c r="G929" s="10">
        <f t="shared" si="165"/>
        <v>6.5259181711948199E-4</v>
      </c>
      <c r="H929" s="7">
        <v>144</v>
      </c>
      <c r="I929" s="7">
        <v>132</v>
      </c>
      <c r="J929" s="7">
        <v>12</v>
      </c>
      <c r="K929" s="7">
        <f t="shared" si="169"/>
        <v>4.8000000000000007</v>
      </c>
      <c r="L929" s="12">
        <f t="shared" si="166"/>
        <v>7.1999999999999993</v>
      </c>
      <c r="M929" s="8">
        <v>8.3333333333333329E-2</v>
      </c>
      <c r="N929" s="8">
        <f t="shared" si="167"/>
        <v>5.4545454545454543E-2</v>
      </c>
      <c r="O929" s="7">
        <f t="shared" si="161"/>
        <v>7.1999999999999993</v>
      </c>
      <c r="P929" s="8">
        <v>8.3333333333333329E-2</v>
      </c>
      <c r="Q929" s="8">
        <f t="shared" si="162"/>
        <v>11</v>
      </c>
      <c r="R929" s="8">
        <f t="shared" si="163"/>
        <v>0.91666666666666663</v>
      </c>
      <c r="S929" s="9">
        <f t="shared" si="164"/>
        <v>1.9124886701481778E-4</v>
      </c>
      <c r="T929" s="2" t="s">
        <v>30</v>
      </c>
      <c r="U929" s="2" t="s">
        <v>31</v>
      </c>
      <c r="V929" s="2" t="s">
        <v>6101</v>
      </c>
      <c r="W929" s="2" t="s">
        <v>31</v>
      </c>
      <c r="X929" s="2">
        <v>61</v>
      </c>
      <c r="Y929" s="2">
        <v>68</v>
      </c>
      <c r="Z929" s="2">
        <f t="shared" si="170"/>
        <v>7</v>
      </c>
    </row>
    <row r="930" spans="1:26" x14ac:dyDescent="0.25">
      <c r="A930" s="2" t="s">
        <v>3143</v>
      </c>
      <c r="B930" s="2">
        <v>202280929</v>
      </c>
      <c r="C930" s="3">
        <v>44831</v>
      </c>
      <c r="D930" s="2" t="s">
        <v>579</v>
      </c>
      <c r="E930" s="2" t="s">
        <v>29</v>
      </c>
      <c r="F930" s="2" t="s">
        <v>3144</v>
      </c>
      <c r="G930" s="10">
        <f t="shared" si="165"/>
        <v>1.4048851618544403E-4</v>
      </c>
      <c r="H930" s="7">
        <v>31</v>
      </c>
      <c r="I930" s="7">
        <v>26.52</v>
      </c>
      <c r="J930" s="7">
        <v>4.4800000000000004</v>
      </c>
      <c r="K930" s="7">
        <f t="shared" si="169"/>
        <v>1.7920000000000003</v>
      </c>
      <c r="L930" s="12">
        <f t="shared" si="166"/>
        <v>2.6880000000000002</v>
      </c>
      <c r="M930" s="8">
        <v>0.14451612903225808</v>
      </c>
      <c r="N930" s="8">
        <f t="shared" si="167"/>
        <v>0.10135746606334843</v>
      </c>
      <c r="O930" s="7">
        <f t="shared" si="161"/>
        <v>2.6880000000000002</v>
      </c>
      <c r="P930" s="8">
        <v>0.14451612903225808</v>
      </c>
      <c r="Q930" s="8">
        <f t="shared" si="162"/>
        <v>5.9196428571428568</v>
      </c>
      <c r="R930" s="8">
        <f t="shared" si="163"/>
        <v>0.85548387096774192</v>
      </c>
      <c r="S930" s="9">
        <f t="shared" si="164"/>
        <v>7.1399577018865304E-5</v>
      </c>
      <c r="T930" s="2" t="s">
        <v>33</v>
      </c>
      <c r="U930" s="2" t="s">
        <v>31</v>
      </c>
      <c r="V930" s="2" t="s">
        <v>6101</v>
      </c>
      <c r="W930" s="2" t="s">
        <v>16</v>
      </c>
      <c r="X930" s="2">
        <v>61</v>
      </c>
      <c r="Y930" s="2">
        <v>68</v>
      </c>
      <c r="Z930" s="2">
        <f t="shared" si="170"/>
        <v>7</v>
      </c>
    </row>
    <row r="931" spans="1:26" x14ac:dyDescent="0.25">
      <c r="A931" s="2" t="s">
        <v>3145</v>
      </c>
      <c r="B931" s="2">
        <v>202280930</v>
      </c>
      <c r="C931" s="3">
        <v>44831</v>
      </c>
      <c r="D931" s="2" t="s">
        <v>580</v>
      </c>
      <c r="E931" s="2" t="s">
        <v>29</v>
      </c>
      <c r="F931" s="2" t="s">
        <v>3146</v>
      </c>
      <c r="G931" s="10">
        <f t="shared" si="165"/>
        <v>3.9880611046190566E-4</v>
      </c>
      <c r="H931" s="7">
        <v>88</v>
      </c>
      <c r="I931" s="7">
        <v>74.52</v>
      </c>
      <c r="J931" s="7">
        <v>13.480000000000004</v>
      </c>
      <c r="K931" s="7">
        <f t="shared" si="169"/>
        <v>5.3920000000000021</v>
      </c>
      <c r="L931" s="12">
        <f t="shared" si="166"/>
        <v>8.088000000000001</v>
      </c>
      <c r="M931" s="8">
        <v>0.15318181818181822</v>
      </c>
      <c r="N931" s="8">
        <f t="shared" si="167"/>
        <v>0.10853462157809986</v>
      </c>
      <c r="O931" s="7">
        <f t="shared" si="161"/>
        <v>8.088000000000001</v>
      </c>
      <c r="P931" s="8">
        <v>0.15318181818181822</v>
      </c>
      <c r="Q931" s="8">
        <f t="shared" si="162"/>
        <v>5.5281899109792265</v>
      </c>
      <c r="R931" s="8">
        <f t="shared" si="163"/>
        <v>0.8468181818181818</v>
      </c>
      <c r="S931" s="9">
        <f t="shared" si="164"/>
        <v>2.1483622727997871E-4</v>
      </c>
      <c r="T931" s="2" t="s">
        <v>33</v>
      </c>
      <c r="U931" s="2" t="s">
        <v>31</v>
      </c>
      <c r="V931" s="2" t="s">
        <v>6101</v>
      </c>
      <c r="W931" s="2" t="s">
        <v>16</v>
      </c>
      <c r="X931" s="2">
        <v>61</v>
      </c>
      <c r="Y931" s="2">
        <v>68</v>
      </c>
      <c r="Z931" s="2">
        <f t="shared" si="170"/>
        <v>7</v>
      </c>
    </row>
    <row r="932" spans="1:26" x14ac:dyDescent="0.25">
      <c r="A932" s="2" t="s">
        <v>3147</v>
      </c>
      <c r="B932" s="2">
        <v>202280931</v>
      </c>
      <c r="C932" s="3">
        <v>44831</v>
      </c>
      <c r="D932" s="2" t="s">
        <v>20</v>
      </c>
      <c r="E932" s="2" t="s">
        <v>21</v>
      </c>
      <c r="F932" s="2" t="s">
        <v>3148</v>
      </c>
      <c r="G932" s="10">
        <f t="shared" si="165"/>
        <v>9.0637752377705825E-5</v>
      </c>
      <c r="H932" s="7">
        <v>20</v>
      </c>
      <c r="I932" s="7">
        <v>0</v>
      </c>
      <c r="J932" s="7">
        <v>20</v>
      </c>
      <c r="K932" s="7">
        <f t="shared" si="169"/>
        <v>8</v>
      </c>
      <c r="L932" s="12">
        <f t="shared" si="166"/>
        <v>12</v>
      </c>
      <c r="M932" s="8">
        <v>1</v>
      </c>
      <c r="N932" s="8" t="e">
        <f t="shared" si="167"/>
        <v>#DIV/0!</v>
      </c>
      <c r="O932" s="7">
        <f t="shared" si="161"/>
        <v>12</v>
      </c>
      <c r="P932" s="8">
        <v>1</v>
      </c>
      <c r="Q932" s="8">
        <f t="shared" si="162"/>
        <v>0</v>
      </c>
      <c r="R932" s="8">
        <f t="shared" si="163"/>
        <v>0</v>
      </c>
      <c r="S932" s="9">
        <f t="shared" si="164"/>
        <v>3.1874811169136296E-4</v>
      </c>
      <c r="T932" s="2" t="s">
        <v>6150</v>
      </c>
      <c r="U932" s="2" t="s">
        <v>22</v>
      </c>
      <c r="V932" s="2" t="s">
        <v>6101</v>
      </c>
      <c r="W932" s="2" t="s">
        <v>16</v>
      </c>
      <c r="X932" s="2">
        <v>61</v>
      </c>
      <c r="Y932" s="2">
        <v>68</v>
      </c>
      <c r="Z932" s="2">
        <f t="shared" si="170"/>
        <v>7</v>
      </c>
    </row>
    <row r="933" spans="1:26" x14ac:dyDescent="0.25">
      <c r="A933" s="2" t="s">
        <v>3149</v>
      </c>
      <c r="B933" s="2">
        <v>202280932</v>
      </c>
      <c r="C933" s="3">
        <v>44831</v>
      </c>
      <c r="D933" s="2" t="s">
        <v>23</v>
      </c>
      <c r="E933" s="2" t="s">
        <v>24</v>
      </c>
      <c r="F933" s="2" t="s">
        <v>3150</v>
      </c>
      <c r="G933" s="10">
        <f t="shared" si="165"/>
        <v>3.625510095108233E-4</v>
      </c>
      <c r="H933" s="7">
        <v>80</v>
      </c>
      <c r="I933" s="7">
        <v>42</v>
      </c>
      <c r="J933" s="7">
        <v>38</v>
      </c>
      <c r="K933" s="7">
        <f t="shared" si="169"/>
        <v>15.200000000000001</v>
      </c>
      <c r="L933" s="12">
        <f t="shared" si="166"/>
        <v>22.799999999999997</v>
      </c>
      <c r="M933" s="8">
        <v>0.47499999999999998</v>
      </c>
      <c r="N933" s="8">
        <f t="shared" si="167"/>
        <v>0.54285714285714282</v>
      </c>
      <c r="O933" s="7">
        <f t="shared" si="161"/>
        <v>22.799999999999997</v>
      </c>
      <c r="P933" s="8">
        <v>0.47499999999999998</v>
      </c>
      <c r="Q933" s="8">
        <f t="shared" si="162"/>
        <v>1.1052631578947369</v>
      </c>
      <c r="R933" s="8">
        <f t="shared" si="163"/>
        <v>0.52500000000000002</v>
      </c>
      <c r="S933" s="9">
        <f t="shared" si="164"/>
        <v>6.0562141221358963E-4</v>
      </c>
      <c r="T933" s="2" t="s">
        <v>25</v>
      </c>
      <c r="U933" s="2" t="s">
        <v>26</v>
      </c>
      <c r="V933" s="2" t="s">
        <v>6101</v>
      </c>
      <c r="W933" s="2" t="s">
        <v>16</v>
      </c>
      <c r="X933" s="2">
        <v>61</v>
      </c>
      <c r="Y933" s="2">
        <v>68</v>
      </c>
      <c r="Z933" s="2">
        <f t="shared" si="170"/>
        <v>7</v>
      </c>
    </row>
    <row r="934" spans="1:26" x14ac:dyDescent="0.25">
      <c r="A934" s="2" t="s">
        <v>3151</v>
      </c>
      <c r="B934" s="2">
        <v>202280933</v>
      </c>
      <c r="C934" s="3">
        <v>44831</v>
      </c>
      <c r="D934" s="2" t="s">
        <v>27</v>
      </c>
      <c r="E934" s="2" t="s">
        <v>24</v>
      </c>
      <c r="F934" s="2" t="s">
        <v>3152</v>
      </c>
      <c r="G934" s="10">
        <f t="shared" si="165"/>
        <v>6.7978314283279376E-4</v>
      </c>
      <c r="H934" s="7">
        <v>150</v>
      </c>
      <c r="I934" s="7">
        <v>90</v>
      </c>
      <c r="J934" s="7">
        <v>60</v>
      </c>
      <c r="K934" s="7">
        <f t="shared" si="169"/>
        <v>24</v>
      </c>
      <c r="L934" s="12">
        <f t="shared" si="166"/>
        <v>36</v>
      </c>
      <c r="M934" s="8">
        <v>0.4</v>
      </c>
      <c r="N934" s="8">
        <f t="shared" si="167"/>
        <v>0.4</v>
      </c>
      <c r="O934" s="7">
        <f t="shared" si="161"/>
        <v>36</v>
      </c>
      <c r="P934" s="8">
        <v>0.4</v>
      </c>
      <c r="Q934" s="8">
        <f t="shared" si="162"/>
        <v>1.5</v>
      </c>
      <c r="R934" s="8">
        <f t="shared" si="163"/>
        <v>0.6</v>
      </c>
      <c r="S934" s="9">
        <f t="shared" si="164"/>
        <v>9.5624433507408889E-4</v>
      </c>
      <c r="T934" s="2" t="s">
        <v>25</v>
      </c>
      <c r="U934" s="2" t="s">
        <v>26</v>
      </c>
      <c r="V934" s="2" t="s">
        <v>6101</v>
      </c>
      <c r="W934" s="2" t="s">
        <v>329</v>
      </c>
      <c r="X934" s="2">
        <v>61</v>
      </c>
      <c r="Y934" s="2">
        <v>68</v>
      </c>
      <c r="Z934" s="2">
        <f t="shared" si="170"/>
        <v>7</v>
      </c>
    </row>
    <row r="935" spans="1:26" x14ac:dyDescent="0.25">
      <c r="A935" s="2" t="s">
        <v>3153</v>
      </c>
      <c r="B935" s="2">
        <v>202280934</v>
      </c>
      <c r="C935" s="3">
        <v>44831</v>
      </c>
      <c r="D935" s="2" t="s">
        <v>145</v>
      </c>
      <c r="E935" s="2" t="s">
        <v>24</v>
      </c>
      <c r="F935" s="2" t="s">
        <v>3154</v>
      </c>
      <c r="G935" s="10">
        <f t="shared" si="165"/>
        <v>4.5318876188852913E-5</v>
      </c>
      <c r="H935" s="7">
        <v>10</v>
      </c>
      <c r="I935" s="7">
        <v>0</v>
      </c>
      <c r="J935" s="7">
        <v>10</v>
      </c>
      <c r="K935" s="7">
        <f t="shared" si="169"/>
        <v>4</v>
      </c>
      <c r="L935" s="12">
        <f t="shared" si="166"/>
        <v>6</v>
      </c>
      <c r="M935" s="8">
        <v>1</v>
      </c>
      <c r="N935" s="8" t="e">
        <f t="shared" si="167"/>
        <v>#DIV/0!</v>
      </c>
      <c r="O935" s="7">
        <f t="shared" si="161"/>
        <v>6</v>
      </c>
      <c r="P935" s="8">
        <v>1</v>
      </c>
      <c r="Q935" s="8">
        <f t="shared" si="162"/>
        <v>0</v>
      </c>
      <c r="R935" s="8">
        <f t="shared" si="163"/>
        <v>0</v>
      </c>
      <c r="S935" s="9">
        <f t="shared" si="164"/>
        <v>1.5937405584568148E-4</v>
      </c>
      <c r="T935" s="2" t="s">
        <v>6150</v>
      </c>
      <c r="U935" s="2" t="s">
        <v>26</v>
      </c>
      <c r="V935" s="2" t="s">
        <v>6101</v>
      </c>
      <c r="W935" s="2" t="s">
        <v>329</v>
      </c>
      <c r="X935" s="2">
        <v>61</v>
      </c>
      <c r="Y935" s="2">
        <v>68</v>
      </c>
      <c r="Z935" s="2">
        <f t="shared" si="170"/>
        <v>7</v>
      </c>
    </row>
    <row r="936" spans="1:26" x14ac:dyDescent="0.25">
      <c r="A936" s="2" t="s">
        <v>3155</v>
      </c>
      <c r="B936" s="2">
        <v>202280935</v>
      </c>
      <c r="C936" s="3">
        <v>44831</v>
      </c>
      <c r="D936" s="2" t="s">
        <v>146</v>
      </c>
      <c r="E936" s="2" t="s">
        <v>29</v>
      </c>
      <c r="F936" s="2" t="s">
        <v>3156</v>
      </c>
      <c r="G936" s="10">
        <f t="shared" si="165"/>
        <v>4.1693366093744684E-4</v>
      </c>
      <c r="H936" s="7">
        <v>92</v>
      </c>
      <c r="I936" s="7">
        <v>18.22</v>
      </c>
      <c r="J936" s="7">
        <v>73.78</v>
      </c>
      <c r="K936" s="7">
        <f t="shared" si="169"/>
        <v>29.512</v>
      </c>
      <c r="L936" s="12">
        <f t="shared" si="166"/>
        <v>44.268000000000001</v>
      </c>
      <c r="M936" s="8">
        <v>0.80195652173913046</v>
      </c>
      <c r="N936" s="8">
        <f t="shared" si="167"/>
        <v>2.429637760702525</v>
      </c>
      <c r="O936" s="7">
        <f t="shared" si="161"/>
        <v>44.268000000000001</v>
      </c>
      <c r="P936" s="8">
        <v>0.80195652173913046</v>
      </c>
      <c r="Q936" s="8">
        <f t="shared" si="162"/>
        <v>0.24695039306044997</v>
      </c>
      <c r="R936" s="8">
        <f t="shared" si="163"/>
        <v>0.19804347826086954</v>
      </c>
      <c r="S936" s="9">
        <f t="shared" si="164"/>
        <v>1.175861784029438E-3</v>
      </c>
      <c r="T936" s="2" t="s">
        <v>147</v>
      </c>
      <c r="U936" s="2" t="s">
        <v>31</v>
      </c>
      <c r="V936" s="2" t="s">
        <v>6101</v>
      </c>
      <c r="W936" s="2" t="s">
        <v>16</v>
      </c>
      <c r="X936" s="2">
        <v>61</v>
      </c>
      <c r="Y936" s="2">
        <v>68</v>
      </c>
      <c r="Z936" s="2">
        <f t="shared" si="170"/>
        <v>7</v>
      </c>
    </row>
    <row r="937" spans="1:26" x14ac:dyDescent="0.25">
      <c r="A937" s="2" t="s">
        <v>3157</v>
      </c>
      <c r="B937" s="2">
        <v>202280936</v>
      </c>
      <c r="C937" s="3">
        <v>44831</v>
      </c>
      <c r="D937" s="2" t="s">
        <v>148</v>
      </c>
      <c r="E937" s="2" t="s">
        <v>29</v>
      </c>
      <c r="F937" s="2" t="s">
        <v>3158</v>
      </c>
      <c r="G937" s="10">
        <f t="shared" si="165"/>
        <v>2.0393494284983812E-4</v>
      </c>
      <c r="H937" s="7">
        <v>45</v>
      </c>
      <c r="I937" s="7">
        <v>21.75</v>
      </c>
      <c r="J937" s="7">
        <v>23.25</v>
      </c>
      <c r="K937" s="7">
        <f t="shared" si="169"/>
        <v>9.3000000000000007</v>
      </c>
      <c r="L937" s="12">
        <f t="shared" si="166"/>
        <v>13.95</v>
      </c>
      <c r="M937" s="8">
        <v>0.51666666666666672</v>
      </c>
      <c r="N937" s="8">
        <f t="shared" si="167"/>
        <v>0.64137931034482754</v>
      </c>
      <c r="O937" s="7">
        <f t="shared" si="161"/>
        <v>13.95</v>
      </c>
      <c r="P937" s="8">
        <v>0.51666666666666672</v>
      </c>
      <c r="Q937" s="8">
        <f t="shared" si="162"/>
        <v>0.93548387096774188</v>
      </c>
      <c r="R937" s="8">
        <f t="shared" si="163"/>
        <v>0.48333333333333334</v>
      </c>
      <c r="S937" s="9">
        <f t="shared" si="164"/>
        <v>3.7054467984120942E-4</v>
      </c>
      <c r="T937" s="2" t="s">
        <v>147</v>
      </c>
      <c r="U937" s="2" t="s">
        <v>31</v>
      </c>
      <c r="V937" s="2" t="s">
        <v>6101</v>
      </c>
      <c r="W937" s="2" t="s">
        <v>16</v>
      </c>
      <c r="X937" s="2">
        <v>61</v>
      </c>
      <c r="Y937" s="2">
        <v>68</v>
      </c>
      <c r="Z937" s="2">
        <f t="shared" si="170"/>
        <v>7</v>
      </c>
    </row>
    <row r="938" spans="1:26" x14ac:dyDescent="0.25">
      <c r="A938" s="2" t="s">
        <v>3159</v>
      </c>
      <c r="B938" s="2">
        <v>202280937</v>
      </c>
      <c r="C938" s="3">
        <v>44831</v>
      </c>
      <c r="D938" s="2" t="s">
        <v>87</v>
      </c>
      <c r="E938" s="2" t="s">
        <v>29</v>
      </c>
      <c r="F938" s="2" t="s">
        <v>3160</v>
      </c>
      <c r="G938" s="10">
        <f t="shared" si="165"/>
        <v>2.4925381903869104E-4</v>
      </c>
      <c r="H938" s="7">
        <v>55</v>
      </c>
      <c r="I938" s="7">
        <v>46.25</v>
      </c>
      <c r="J938" s="7">
        <v>8.75</v>
      </c>
      <c r="K938" s="7">
        <f t="shared" si="169"/>
        <v>3.5</v>
      </c>
      <c r="L938" s="12">
        <f t="shared" si="166"/>
        <v>5.25</v>
      </c>
      <c r="M938" s="8">
        <v>0.15909090909090909</v>
      </c>
      <c r="N938" s="8">
        <f t="shared" si="167"/>
        <v>0.11351351351351352</v>
      </c>
      <c r="O938" s="7">
        <f t="shared" si="161"/>
        <v>5.25</v>
      </c>
      <c r="P938" s="8">
        <v>0.15909090909090909</v>
      </c>
      <c r="Q938" s="8">
        <f t="shared" si="162"/>
        <v>5.2857142857142856</v>
      </c>
      <c r="R938" s="8">
        <f t="shared" si="163"/>
        <v>0.84090909090909094</v>
      </c>
      <c r="S938" s="9">
        <f t="shared" si="164"/>
        <v>1.394522988649713E-4</v>
      </c>
      <c r="T938" s="2" t="s">
        <v>30</v>
      </c>
      <c r="U938" s="2" t="s">
        <v>31</v>
      </c>
      <c r="V938" s="2" t="s">
        <v>6101</v>
      </c>
      <c r="W938" s="2" t="s">
        <v>16</v>
      </c>
      <c r="X938" s="2">
        <v>61</v>
      </c>
      <c r="Y938" s="2">
        <v>68</v>
      </c>
      <c r="Z938" s="2">
        <f t="shared" si="170"/>
        <v>7</v>
      </c>
    </row>
    <row r="939" spans="1:26" x14ac:dyDescent="0.25">
      <c r="A939" s="2" t="s">
        <v>3161</v>
      </c>
      <c r="B939" s="2">
        <v>202280938</v>
      </c>
      <c r="C939" s="3">
        <v>44831</v>
      </c>
      <c r="D939" s="2" t="s">
        <v>60</v>
      </c>
      <c r="E939" s="2" t="s">
        <v>47</v>
      </c>
      <c r="F939" s="2" t="s">
        <v>3162</v>
      </c>
      <c r="G939" s="10">
        <f t="shared" si="165"/>
        <v>1.1782907809101757E-3</v>
      </c>
      <c r="H939" s="7">
        <v>260</v>
      </c>
      <c r="I939" s="7">
        <v>140</v>
      </c>
      <c r="J939" s="7">
        <v>120</v>
      </c>
      <c r="K939" s="7">
        <f t="shared" si="169"/>
        <v>48</v>
      </c>
      <c r="L939" s="12">
        <f t="shared" si="166"/>
        <v>72</v>
      </c>
      <c r="M939" s="8">
        <v>0.46153846153846156</v>
      </c>
      <c r="N939" s="8">
        <f t="shared" si="167"/>
        <v>0.51428571428571423</v>
      </c>
      <c r="O939" s="7">
        <f t="shared" si="161"/>
        <v>72</v>
      </c>
      <c r="P939" s="8">
        <v>0.46153846153846156</v>
      </c>
      <c r="Q939" s="8">
        <f t="shared" si="162"/>
        <v>1.1666666666666667</v>
      </c>
      <c r="R939" s="8">
        <f t="shared" si="163"/>
        <v>0.53846153846153844</v>
      </c>
      <c r="S939" s="9">
        <f t="shared" si="164"/>
        <v>1.9124886701481778E-3</v>
      </c>
      <c r="T939" s="2" t="s">
        <v>19</v>
      </c>
      <c r="U939" s="2" t="s">
        <v>6087</v>
      </c>
      <c r="V939" s="2" t="s">
        <v>6101</v>
      </c>
      <c r="W939" s="2" t="s">
        <v>16</v>
      </c>
      <c r="X939" s="2">
        <v>61</v>
      </c>
      <c r="Y939" s="2">
        <v>68</v>
      </c>
      <c r="Z939" s="2">
        <f t="shared" si="170"/>
        <v>7</v>
      </c>
    </row>
    <row r="940" spans="1:26" x14ac:dyDescent="0.25">
      <c r="A940" s="2" t="s">
        <v>3163</v>
      </c>
      <c r="B940" s="2">
        <v>202280939</v>
      </c>
      <c r="C940" s="3">
        <v>44832</v>
      </c>
      <c r="D940" s="2" t="s">
        <v>61</v>
      </c>
      <c r="E940" s="2" t="s">
        <v>62</v>
      </c>
      <c r="F940" s="2" t="s">
        <v>3164</v>
      </c>
      <c r="G940" s="10">
        <f t="shared" si="165"/>
        <v>9.9701527615476417E-4</v>
      </c>
      <c r="H940" s="7">
        <v>220</v>
      </c>
      <c r="I940" s="7">
        <v>140</v>
      </c>
      <c r="J940" s="7">
        <v>80</v>
      </c>
      <c r="K940" s="7">
        <f t="shared" si="169"/>
        <v>32</v>
      </c>
      <c r="L940" s="12">
        <f t="shared" si="166"/>
        <v>48</v>
      </c>
      <c r="M940" s="8">
        <v>0.36363636363636365</v>
      </c>
      <c r="N940" s="8">
        <f t="shared" si="167"/>
        <v>0.34285714285714286</v>
      </c>
      <c r="O940" s="7">
        <f t="shared" si="161"/>
        <v>48</v>
      </c>
      <c r="P940" s="8">
        <v>0.36363636363636365</v>
      </c>
      <c r="Q940" s="8">
        <f t="shared" si="162"/>
        <v>1.75</v>
      </c>
      <c r="R940" s="8">
        <f t="shared" si="163"/>
        <v>0.63636363636363635</v>
      </c>
      <c r="S940" s="9">
        <f t="shared" si="164"/>
        <v>1.2749924467654519E-3</v>
      </c>
      <c r="T940" s="2" t="s">
        <v>63</v>
      </c>
      <c r="U940" s="2" t="s">
        <v>61</v>
      </c>
      <c r="V940" s="2" t="s">
        <v>6101</v>
      </c>
      <c r="W940" s="2" t="s">
        <v>16</v>
      </c>
      <c r="X940" s="2">
        <v>54</v>
      </c>
      <c r="Y940" s="2">
        <v>70</v>
      </c>
      <c r="Z940" s="2">
        <f t="shared" si="170"/>
        <v>16</v>
      </c>
    </row>
    <row r="941" spans="1:26" x14ac:dyDescent="0.25">
      <c r="A941" s="2" t="s">
        <v>3165</v>
      </c>
      <c r="B941" s="2">
        <v>202280940</v>
      </c>
      <c r="C941" s="3">
        <v>44832</v>
      </c>
      <c r="D941" s="2" t="s">
        <v>64</v>
      </c>
      <c r="E941" s="2" t="s">
        <v>24</v>
      </c>
      <c r="F941" s="2" t="s">
        <v>3166</v>
      </c>
      <c r="G941" s="10">
        <f t="shared" si="165"/>
        <v>2.0393494284983812E-4</v>
      </c>
      <c r="H941" s="7">
        <v>45</v>
      </c>
      <c r="I941" s="7">
        <v>20</v>
      </c>
      <c r="J941" s="7">
        <v>25</v>
      </c>
      <c r="K941" s="7">
        <f t="shared" si="169"/>
        <v>10</v>
      </c>
      <c r="L941" s="12">
        <f t="shared" si="166"/>
        <v>15</v>
      </c>
      <c r="M941" s="8">
        <v>0.55555555555555558</v>
      </c>
      <c r="N941" s="8">
        <f t="shared" si="167"/>
        <v>0.75</v>
      </c>
      <c r="O941" s="7">
        <f t="shared" si="161"/>
        <v>15</v>
      </c>
      <c r="P941" s="8">
        <v>0.55555555555555558</v>
      </c>
      <c r="Q941" s="8">
        <f t="shared" si="162"/>
        <v>0.8</v>
      </c>
      <c r="R941" s="8">
        <f t="shared" si="163"/>
        <v>0.44444444444444442</v>
      </c>
      <c r="S941" s="9">
        <f t="shared" si="164"/>
        <v>3.9843513961420371E-4</v>
      </c>
      <c r="T941" s="2" t="s">
        <v>19</v>
      </c>
      <c r="U941" s="2" t="s">
        <v>26</v>
      </c>
      <c r="V941" s="2" t="s">
        <v>6101</v>
      </c>
      <c r="W941" s="2" t="s">
        <v>16</v>
      </c>
      <c r="X941" s="2">
        <v>54</v>
      </c>
      <c r="Y941" s="2">
        <v>70</v>
      </c>
      <c r="Z941" s="2">
        <f t="shared" ref="Z941:Z967" si="171">Y941-X941</f>
        <v>16</v>
      </c>
    </row>
    <row r="942" spans="1:26" x14ac:dyDescent="0.25">
      <c r="A942" s="2" t="s">
        <v>3167</v>
      </c>
      <c r="B942" s="2">
        <v>202280941</v>
      </c>
      <c r="C942" s="3">
        <v>44832</v>
      </c>
      <c r="D942" s="2" t="s">
        <v>65</v>
      </c>
      <c r="E942" s="2" t="s">
        <v>47</v>
      </c>
      <c r="F942" s="2" t="s">
        <v>3168</v>
      </c>
      <c r="G942" s="10">
        <f t="shared" si="165"/>
        <v>1.8127550475541166E-3</v>
      </c>
      <c r="H942" s="7">
        <v>400</v>
      </c>
      <c r="I942" s="7">
        <v>300</v>
      </c>
      <c r="J942" s="7">
        <v>100</v>
      </c>
      <c r="K942" s="7">
        <f t="shared" si="169"/>
        <v>40</v>
      </c>
      <c r="L942" s="12">
        <f t="shared" si="166"/>
        <v>60</v>
      </c>
      <c r="M942" s="8">
        <v>0.25</v>
      </c>
      <c r="N942" s="8">
        <f t="shared" si="167"/>
        <v>0.2</v>
      </c>
      <c r="O942" s="7">
        <f t="shared" si="161"/>
        <v>60</v>
      </c>
      <c r="P942" s="8">
        <v>0.25</v>
      </c>
      <c r="Q942" s="8">
        <f t="shared" si="162"/>
        <v>3</v>
      </c>
      <c r="R942" s="8">
        <f t="shared" si="163"/>
        <v>0.75</v>
      </c>
      <c r="S942" s="9">
        <f t="shared" si="164"/>
        <v>1.5937405584568148E-3</v>
      </c>
      <c r="T942" s="2" t="s">
        <v>19</v>
      </c>
      <c r="U942" s="2" t="s">
        <v>6087</v>
      </c>
      <c r="V942" s="2" t="s">
        <v>6101</v>
      </c>
      <c r="W942" s="2" t="s">
        <v>16</v>
      </c>
      <c r="X942" s="2">
        <v>54</v>
      </c>
      <c r="Y942" s="2">
        <v>70</v>
      </c>
      <c r="Z942" s="2">
        <f t="shared" si="171"/>
        <v>16</v>
      </c>
    </row>
    <row r="943" spans="1:26" x14ac:dyDescent="0.25">
      <c r="A943" s="2" t="s">
        <v>3169</v>
      </c>
      <c r="B943" s="2">
        <v>202280942</v>
      </c>
      <c r="C943" s="3">
        <v>44832</v>
      </c>
      <c r="D943" s="2" t="s">
        <v>66</v>
      </c>
      <c r="E943" s="2" t="s">
        <v>47</v>
      </c>
      <c r="F943" s="2" t="s">
        <v>3170</v>
      </c>
      <c r="G943" s="10">
        <f t="shared" si="165"/>
        <v>1.7221172951764109E-3</v>
      </c>
      <c r="H943" s="7">
        <v>380</v>
      </c>
      <c r="I943" s="7">
        <v>200</v>
      </c>
      <c r="J943" s="7">
        <v>180</v>
      </c>
      <c r="K943" s="7">
        <f t="shared" si="169"/>
        <v>72</v>
      </c>
      <c r="L943" s="12">
        <f t="shared" si="166"/>
        <v>108</v>
      </c>
      <c r="M943" s="8">
        <v>0.47368421052631576</v>
      </c>
      <c r="N943" s="8">
        <f t="shared" si="167"/>
        <v>0.54</v>
      </c>
      <c r="O943" s="7">
        <f t="shared" si="161"/>
        <v>108</v>
      </c>
      <c r="P943" s="8">
        <v>0.47368421052631576</v>
      </c>
      <c r="Q943" s="8">
        <f t="shared" si="162"/>
        <v>1.1111111111111112</v>
      </c>
      <c r="R943" s="8">
        <f t="shared" si="163"/>
        <v>0.52631578947368418</v>
      </c>
      <c r="S943" s="9">
        <f t="shared" si="164"/>
        <v>2.8687330052222667E-3</v>
      </c>
      <c r="T943" s="2" t="s">
        <v>53</v>
      </c>
      <c r="U943" s="2" t="s">
        <v>6087</v>
      </c>
      <c r="V943" s="2" t="s">
        <v>6101</v>
      </c>
      <c r="W943" s="2" t="s">
        <v>16</v>
      </c>
      <c r="X943" s="2">
        <v>54</v>
      </c>
      <c r="Y943" s="2">
        <v>70</v>
      </c>
      <c r="Z943" s="2">
        <f t="shared" si="171"/>
        <v>16</v>
      </c>
    </row>
    <row r="944" spans="1:26" x14ac:dyDescent="0.25">
      <c r="A944" s="2" t="s">
        <v>3171</v>
      </c>
      <c r="B944" s="2">
        <v>202280943</v>
      </c>
      <c r="C944" s="3">
        <v>44832</v>
      </c>
      <c r="D944" s="2" t="s">
        <v>642</v>
      </c>
      <c r="E944" s="2" t="s">
        <v>47</v>
      </c>
      <c r="F944" s="2" t="s">
        <v>3172</v>
      </c>
      <c r="G944" s="10">
        <f t="shared" si="165"/>
        <v>2.0393494284983811E-3</v>
      </c>
      <c r="H944" s="7">
        <v>450</v>
      </c>
      <c r="I944" s="7">
        <v>300</v>
      </c>
      <c r="J944" s="7">
        <v>150</v>
      </c>
      <c r="K944" s="7">
        <f t="shared" si="169"/>
        <v>60</v>
      </c>
      <c r="L944" s="12">
        <f t="shared" si="166"/>
        <v>90</v>
      </c>
      <c r="M944" s="8">
        <v>0.33333333333333331</v>
      </c>
      <c r="N944" s="8">
        <f t="shared" si="167"/>
        <v>0.3</v>
      </c>
      <c r="O944" s="7">
        <f t="shared" si="161"/>
        <v>90</v>
      </c>
      <c r="P944" s="8">
        <v>0.33333333333333331</v>
      </c>
      <c r="Q944" s="8">
        <f t="shared" si="162"/>
        <v>2</v>
      </c>
      <c r="R944" s="8">
        <f t="shared" si="163"/>
        <v>0.66666666666666663</v>
      </c>
      <c r="S944" s="9">
        <f t="shared" si="164"/>
        <v>2.390610837685222E-3</v>
      </c>
      <c r="T944" s="2" t="s">
        <v>19</v>
      </c>
      <c r="U944" s="2" t="s">
        <v>6087</v>
      </c>
      <c r="V944" s="2" t="s">
        <v>6101</v>
      </c>
      <c r="W944" s="2" t="s">
        <v>16</v>
      </c>
      <c r="X944" s="2">
        <v>54</v>
      </c>
      <c r="Y944" s="2">
        <v>70</v>
      </c>
      <c r="Z944" s="2">
        <f t="shared" si="171"/>
        <v>16</v>
      </c>
    </row>
    <row r="945" spans="1:26" x14ac:dyDescent="0.25">
      <c r="A945" s="2" t="s">
        <v>3173</v>
      </c>
      <c r="B945" s="2">
        <v>202280944</v>
      </c>
      <c r="C945" s="3">
        <v>44832</v>
      </c>
      <c r="D945" s="2" t="s">
        <v>17</v>
      </c>
      <c r="E945" s="2" t="s">
        <v>14</v>
      </c>
      <c r="F945" s="2" t="s">
        <v>3174</v>
      </c>
      <c r="G945" s="10">
        <f t="shared" si="165"/>
        <v>9.0637752377705825E-5</v>
      </c>
      <c r="H945" s="7">
        <v>20</v>
      </c>
      <c r="I945" s="7">
        <v>2</v>
      </c>
      <c r="J945" s="7">
        <v>18</v>
      </c>
      <c r="K945" s="7">
        <f t="shared" si="169"/>
        <v>7.2</v>
      </c>
      <c r="L945" s="12">
        <f t="shared" si="166"/>
        <v>10.8</v>
      </c>
      <c r="M945" s="8">
        <v>0.9</v>
      </c>
      <c r="N945" s="8">
        <f t="shared" si="167"/>
        <v>5.4</v>
      </c>
      <c r="O945" s="7">
        <f t="shared" si="161"/>
        <v>10.8</v>
      </c>
      <c r="P945" s="8">
        <v>0.9</v>
      </c>
      <c r="Q945" s="8">
        <f t="shared" si="162"/>
        <v>0.1111111111111111</v>
      </c>
      <c r="R945" s="8">
        <f t="shared" si="163"/>
        <v>0.1</v>
      </c>
      <c r="S945" s="9">
        <f t="shared" si="164"/>
        <v>2.8687330052222667E-4</v>
      </c>
      <c r="T945" s="2" t="s">
        <v>6151</v>
      </c>
      <c r="U945" s="2" t="s">
        <v>15</v>
      </c>
      <c r="V945" s="2" t="s">
        <v>6101</v>
      </c>
      <c r="W945" s="2" t="s">
        <v>16</v>
      </c>
      <c r="X945" s="2">
        <v>54</v>
      </c>
      <c r="Y945" s="2">
        <v>70</v>
      </c>
      <c r="Z945" s="2">
        <f t="shared" si="171"/>
        <v>16</v>
      </c>
    </row>
    <row r="946" spans="1:26" x14ac:dyDescent="0.25">
      <c r="A946" s="2" t="s">
        <v>3175</v>
      </c>
      <c r="B946" s="2">
        <v>202280945</v>
      </c>
      <c r="C946" s="3">
        <v>44832</v>
      </c>
      <c r="D946" s="2" t="s">
        <v>17</v>
      </c>
      <c r="E946" s="2" t="s">
        <v>14</v>
      </c>
      <c r="F946" s="2" t="s">
        <v>3176</v>
      </c>
      <c r="G946" s="10">
        <f t="shared" si="165"/>
        <v>4.5318876188852913E-5</v>
      </c>
      <c r="H946" s="7">
        <v>10</v>
      </c>
      <c r="I946" s="7">
        <v>1</v>
      </c>
      <c r="J946" s="7">
        <v>9</v>
      </c>
      <c r="K946" s="7">
        <f t="shared" si="169"/>
        <v>3.6</v>
      </c>
      <c r="L946" s="12">
        <f t="shared" si="166"/>
        <v>5.4</v>
      </c>
      <c r="M946" s="8">
        <v>0.9</v>
      </c>
      <c r="N946" s="8">
        <f t="shared" si="167"/>
        <v>5.4</v>
      </c>
      <c r="O946" s="7">
        <f t="shared" si="161"/>
        <v>5.4</v>
      </c>
      <c r="P946" s="8">
        <v>0.9</v>
      </c>
      <c r="Q946" s="8">
        <f t="shared" si="162"/>
        <v>0.1111111111111111</v>
      </c>
      <c r="R946" s="8">
        <f t="shared" si="163"/>
        <v>0.1</v>
      </c>
      <c r="S946" s="9">
        <f t="shared" si="164"/>
        <v>1.4343665026111333E-4</v>
      </c>
      <c r="T946" s="2" t="s">
        <v>6151</v>
      </c>
      <c r="U946" s="2" t="s">
        <v>15</v>
      </c>
      <c r="V946" s="2" t="s">
        <v>6101</v>
      </c>
      <c r="W946" s="2" t="s">
        <v>16</v>
      </c>
      <c r="X946" s="2">
        <v>54</v>
      </c>
      <c r="Y946" s="2">
        <v>70</v>
      </c>
      <c r="Z946" s="2">
        <f t="shared" si="171"/>
        <v>16</v>
      </c>
    </row>
    <row r="947" spans="1:26" x14ac:dyDescent="0.25">
      <c r="A947" s="2" t="s">
        <v>3177</v>
      </c>
      <c r="B947" s="2">
        <v>202280946</v>
      </c>
      <c r="C947" s="3">
        <v>44832</v>
      </c>
      <c r="D947" s="2" t="s">
        <v>13</v>
      </c>
      <c r="E947" s="2" t="s">
        <v>14</v>
      </c>
      <c r="F947" s="2" t="s">
        <v>3178</v>
      </c>
      <c r="G947" s="10">
        <f t="shared" si="165"/>
        <v>4.0786988569967625E-5</v>
      </c>
      <c r="H947" s="7">
        <v>9</v>
      </c>
      <c r="I947" s="7">
        <v>1</v>
      </c>
      <c r="J947" s="7">
        <v>8</v>
      </c>
      <c r="K947" s="7">
        <f t="shared" si="169"/>
        <v>3.2</v>
      </c>
      <c r="L947" s="12">
        <f t="shared" si="166"/>
        <v>4.8</v>
      </c>
      <c r="M947" s="8">
        <v>0.88888888888888884</v>
      </c>
      <c r="N947" s="8">
        <f t="shared" si="167"/>
        <v>4.8</v>
      </c>
      <c r="O947" s="7">
        <f t="shared" si="161"/>
        <v>4.8</v>
      </c>
      <c r="P947" s="8">
        <v>0.88888888888888884</v>
      </c>
      <c r="Q947" s="8">
        <f t="shared" si="162"/>
        <v>0.125</v>
      </c>
      <c r="R947" s="8">
        <f t="shared" si="163"/>
        <v>0.1111111111111111</v>
      </c>
      <c r="S947" s="9">
        <f t="shared" si="164"/>
        <v>1.2749924467654519E-4</v>
      </c>
      <c r="T947" s="2" t="s">
        <v>6151</v>
      </c>
      <c r="U947" s="2" t="s">
        <v>15</v>
      </c>
      <c r="V947" s="2" t="s">
        <v>6101</v>
      </c>
      <c r="W947" s="2" t="s">
        <v>16</v>
      </c>
      <c r="X947" s="2">
        <v>54</v>
      </c>
      <c r="Y947" s="2">
        <v>70</v>
      </c>
      <c r="Z947" s="2">
        <f t="shared" si="171"/>
        <v>16</v>
      </c>
    </row>
    <row r="948" spans="1:26" x14ac:dyDescent="0.25">
      <c r="A948" s="2" t="s">
        <v>3179</v>
      </c>
      <c r="B948" s="2">
        <v>202280947</v>
      </c>
      <c r="C948" s="3">
        <v>44832</v>
      </c>
      <c r="D948" s="2" t="s">
        <v>272</v>
      </c>
      <c r="E948" s="2" t="s">
        <v>29</v>
      </c>
      <c r="F948" s="2" t="s">
        <v>3180</v>
      </c>
      <c r="G948" s="10">
        <f t="shared" si="165"/>
        <v>3.5801912189193801E-4</v>
      </c>
      <c r="H948" s="7">
        <v>79</v>
      </c>
      <c r="I948" s="7">
        <v>66.600000000000009</v>
      </c>
      <c r="J948" s="7">
        <v>12.399999999999991</v>
      </c>
      <c r="K948" s="7">
        <f t="shared" si="169"/>
        <v>4.9599999999999973</v>
      </c>
      <c r="L948" s="12">
        <f t="shared" si="166"/>
        <v>7.4399999999999942</v>
      </c>
      <c r="M948" s="8">
        <v>0.15696202531645559</v>
      </c>
      <c r="N948" s="8">
        <f t="shared" si="167"/>
        <v>0.11171171171171161</v>
      </c>
      <c r="O948" s="7">
        <f t="shared" si="161"/>
        <v>7.4399999999999942</v>
      </c>
      <c r="P948" s="8">
        <v>0.15696202531645559</v>
      </c>
      <c r="Q948" s="8">
        <f t="shared" si="162"/>
        <v>5.3709677419354884</v>
      </c>
      <c r="R948" s="8">
        <f t="shared" si="163"/>
        <v>0.84303797468354447</v>
      </c>
      <c r="S948" s="9">
        <f t="shared" si="164"/>
        <v>1.9762382924864489E-4</v>
      </c>
      <c r="T948" s="2" t="s">
        <v>30</v>
      </c>
      <c r="U948" s="2" t="s">
        <v>31</v>
      </c>
      <c r="V948" s="2" t="s">
        <v>6101</v>
      </c>
      <c r="W948" s="2" t="s">
        <v>16</v>
      </c>
      <c r="X948" s="2">
        <v>54</v>
      </c>
      <c r="Y948" s="2">
        <v>70</v>
      </c>
      <c r="Z948" s="2">
        <f t="shared" si="171"/>
        <v>16</v>
      </c>
    </row>
    <row r="949" spans="1:26" x14ac:dyDescent="0.25">
      <c r="A949" s="2" t="s">
        <v>3181</v>
      </c>
      <c r="B949" s="2">
        <v>202280948</v>
      </c>
      <c r="C949" s="3">
        <v>44832</v>
      </c>
      <c r="D949" s="2" t="s">
        <v>638</v>
      </c>
      <c r="E949" s="2" t="s">
        <v>14</v>
      </c>
      <c r="F949" s="2" t="s">
        <v>3182</v>
      </c>
      <c r="G949" s="10">
        <f t="shared" si="165"/>
        <v>4.5318876188852913E-5</v>
      </c>
      <c r="H949" s="7">
        <v>10</v>
      </c>
      <c r="I949" s="7">
        <v>3</v>
      </c>
      <c r="J949" s="7">
        <v>7</v>
      </c>
      <c r="K949" s="7">
        <f t="shared" si="169"/>
        <v>2.8000000000000003</v>
      </c>
      <c r="L949" s="12">
        <f t="shared" si="166"/>
        <v>4.1999999999999993</v>
      </c>
      <c r="M949" s="8">
        <v>0.7</v>
      </c>
      <c r="N949" s="8">
        <f t="shared" si="167"/>
        <v>1.3999999999999997</v>
      </c>
      <c r="O949" s="7">
        <f t="shared" si="161"/>
        <v>4.1999999999999993</v>
      </c>
      <c r="P949" s="8">
        <v>0.7</v>
      </c>
      <c r="Q949" s="8">
        <f t="shared" si="162"/>
        <v>0.42857142857142855</v>
      </c>
      <c r="R949" s="8">
        <f t="shared" si="163"/>
        <v>0.3</v>
      </c>
      <c r="S949" s="9">
        <f t="shared" si="164"/>
        <v>1.1156183909197704E-4</v>
      </c>
      <c r="T949" s="2" t="s">
        <v>6152</v>
      </c>
      <c r="U949" s="2" t="s">
        <v>15</v>
      </c>
      <c r="V949" s="2" t="s">
        <v>6101</v>
      </c>
      <c r="W949" s="2" t="s">
        <v>16</v>
      </c>
      <c r="X949" s="2">
        <v>54</v>
      </c>
      <c r="Y949" s="2">
        <v>70</v>
      </c>
      <c r="Z949" s="2">
        <f t="shared" si="171"/>
        <v>16</v>
      </c>
    </row>
    <row r="950" spans="1:26" x14ac:dyDescent="0.25">
      <c r="A950" s="2" t="s">
        <v>3183</v>
      </c>
      <c r="B950" s="2">
        <v>202280949</v>
      </c>
      <c r="C950" s="3">
        <v>44832</v>
      </c>
      <c r="D950" s="2" t="s">
        <v>17</v>
      </c>
      <c r="E950" s="2" t="s">
        <v>14</v>
      </c>
      <c r="F950" s="2" t="s">
        <v>3184</v>
      </c>
      <c r="G950" s="10">
        <f t="shared" si="165"/>
        <v>4.5318876188852913E-5</v>
      </c>
      <c r="H950" s="7">
        <v>10</v>
      </c>
      <c r="I950" s="7">
        <v>2</v>
      </c>
      <c r="J950" s="7">
        <v>8</v>
      </c>
      <c r="K950" s="7">
        <f t="shared" si="169"/>
        <v>3.2</v>
      </c>
      <c r="L950" s="12">
        <f t="shared" si="166"/>
        <v>4.8</v>
      </c>
      <c r="M950" s="8">
        <v>0.8</v>
      </c>
      <c r="N950" s="8">
        <f t="shared" si="167"/>
        <v>2.4</v>
      </c>
      <c r="O950" s="7">
        <f t="shared" si="161"/>
        <v>4.8</v>
      </c>
      <c r="P950" s="8">
        <v>0.8</v>
      </c>
      <c r="Q950" s="8">
        <f t="shared" si="162"/>
        <v>0.25</v>
      </c>
      <c r="R950" s="8">
        <f t="shared" si="163"/>
        <v>0.2</v>
      </c>
      <c r="S950" s="9">
        <f t="shared" si="164"/>
        <v>1.2749924467654519E-4</v>
      </c>
      <c r="T950" s="2" t="s">
        <v>6152</v>
      </c>
      <c r="U950" s="2" t="s">
        <v>15</v>
      </c>
      <c r="V950" s="2" t="s">
        <v>6101</v>
      </c>
      <c r="W950" s="2" t="s">
        <v>16</v>
      </c>
      <c r="X950" s="2">
        <v>54</v>
      </c>
      <c r="Y950" s="2">
        <v>70</v>
      </c>
      <c r="Z950" s="2">
        <f t="shared" si="171"/>
        <v>16</v>
      </c>
    </row>
    <row r="951" spans="1:26" x14ac:dyDescent="0.25">
      <c r="A951" s="2" t="s">
        <v>3185</v>
      </c>
      <c r="B951" s="2">
        <v>202280950</v>
      </c>
      <c r="C951" s="3">
        <v>44832</v>
      </c>
      <c r="D951" s="2" t="s">
        <v>583</v>
      </c>
      <c r="E951" s="2" t="s">
        <v>21</v>
      </c>
      <c r="F951" s="2" t="s">
        <v>3186</v>
      </c>
      <c r="G951" s="10">
        <f t="shared" si="165"/>
        <v>2.2659438094426456E-5</v>
      </c>
      <c r="H951" s="7">
        <v>5</v>
      </c>
      <c r="I951" s="7">
        <v>0</v>
      </c>
      <c r="J951" s="7">
        <v>5</v>
      </c>
      <c r="K951" s="7">
        <f t="shared" si="169"/>
        <v>2</v>
      </c>
      <c r="L951" s="12">
        <f t="shared" si="166"/>
        <v>3</v>
      </c>
      <c r="M951" s="8">
        <v>1</v>
      </c>
      <c r="N951" s="8" t="e">
        <f t="shared" si="167"/>
        <v>#DIV/0!</v>
      </c>
      <c r="O951" s="7">
        <f t="shared" si="161"/>
        <v>3</v>
      </c>
      <c r="P951" s="8">
        <v>1</v>
      </c>
      <c r="Q951" s="8">
        <f t="shared" si="162"/>
        <v>0</v>
      </c>
      <c r="R951" s="8">
        <f t="shared" si="163"/>
        <v>0</v>
      </c>
      <c r="S951" s="9">
        <f t="shared" si="164"/>
        <v>7.9687027922840741E-5</v>
      </c>
      <c r="T951" s="2" t="s">
        <v>6150</v>
      </c>
      <c r="U951" s="2" t="s">
        <v>22</v>
      </c>
      <c r="V951" s="2" t="s">
        <v>6101</v>
      </c>
      <c r="W951" s="2" t="s">
        <v>16</v>
      </c>
      <c r="X951" s="2">
        <v>54</v>
      </c>
      <c r="Y951" s="2">
        <v>70</v>
      </c>
      <c r="Z951" s="2">
        <f t="shared" si="171"/>
        <v>16</v>
      </c>
    </row>
    <row r="952" spans="1:26" x14ac:dyDescent="0.25">
      <c r="A952" s="2" t="s">
        <v>3187</v>
      </c>
      <c r="B952" s="2">
        <v>202280951</v>
      </c>
      <c r="C952" s="3">
        <v>44832</v>
      </c>
      <c r="D952" s="2" t="s">
        <v>643</v>
      </c>
      <c r="E952" s="2" t="s">
        <v>21</v>
      </c>
      <c r="F952" s="2" t="s">
        <v>3188</v>
      </c>
      <c r="G952" s="10">
        <f t="shared" si="165"/>
        <v>4.5318876188852913E-5</v>
      </c>
      <c r="H952" s="7">
        <v>10</v>
      </c>
      <c r="I952" s="7">
        <v>0</v>
      </c>
      <c r="J952" s="7">
        <v>10</v>
      </c>
      <c r="K952" s="7">
        <f t="shared" si="169"/>
        <v>4</v>
      </c>
      <c r="L952" s="12">
        <f t="shared" si="166"/>
        <v>6</v>
      </c>
      <c r="M952" s="8">
        <v>1</v>
      </c>
      <c r="N952" s="8" t="e">
        <f t="shared" si="167"/>
        <v>#DIV/0!</v>
      </c>
      <c r="O952" s="7">
        <f t="shared" si="161"/>
        <v>6</v>
      </c>
      <c r="P952" s="8">
        <v>1</v>
      </c>
      <c r="Q952" s="8">
        <f t="shared" si="162"/>
        <v>0</v>
      </c>
      <c r="R952" s="8">
        <f t="shared" si="163"/>
        <v>0</v>
      </c>
      <c r="S952" s="9">
        <f t="shared" si="164"/>
        <v>1.5937405584568148E-4</v>
      </c>
      <c r="T952" s="2" t="s">
        <v>6150</v>
      </c>
      <c r="U952" s="2" t="s">
        <v>22</v>
      </c>
      <c r="V952" s="2" t="s">
        <v>6101</v>
      </c>
      <c r="W952" s="2" t="s">
        <v>16</v>
      </c>
      <c r="X952" s="2">
        <v>54</v>
      </c>
      <c r="Y952" s="2">
        <v>70</v>
      </c>
      <c r="Z952" s="2">
        <f t="shared" si="171"/>
        <v>16</v>
      </c>
    </row>
    <row r="953" spans="1:26" x14ac:dyDescent="0.25">
      <c r="A953" s="2" t="s">
        <v>3189</v>
      </c>
      <c r="B953" s="2">
        <v>202280952</v>
      </c>
      <c r="C953" s="3">
        <v>44832</v>
      </c>
      <c r="D953" s="2" t="s">
        <v>633</v>
      </c>
      <c r="E953" s="2" t="s">
        <v>14</v>
      </c>
      <c r="F953" s="2" t="s">
        <v>3190</v>
      </c>
      <c r="G953" s="10">
        <f t="shared" si="165"/>
        <v>1.1329719047213228E-4</v>
      </c>
      <c r="H953" s="7">
        <v>25</v>
      </c>
      <c r="I953" s="7">
        <v>21</v>
      </c>
      <c r="J953" s="7">
        <v>4</v>
      </c>
      <c r="K953" s="7">
        <f t="shared" si="169"/>
        <v>1.6</v>
      </c>
      <c r="L953" s="12">
        <f t="shared" si="166"/>
        <v>2.4</v>
      </c>
      <c r="M953" s="8">
        <v>0.16</v>
      </c>
      <c r="N953" s="8">
        <f t="shared" si="167"/>
        <v>0.11428571428571428</v>
      </c>
      <c r="O953" s="7">
        <f t="shared" si="161"/>
        <v>2.4</v>
      </c>
      <c r="P953" s="8">
        <v>0.16</v>
      </c>
      <c r="Q953" s="8">
        <f t="shared" si="162"/>
        <v>5.25</v>
      </c>
      <c r="R953" s="8">
        <f t="shared" si="163"/>
        <v>0.84</v>
      </c>
      <c r="S953" s="9">
        <f t="shared" si="164"/>
        <v>6.3749622338272593E-5</v>
      </c>
      <c r="T953" s="2" t="s">
        <v>19</v>
      </c>
      <c r="U953" s="2" t="s">
        <v>15</v>
      </c>
      <c r="V953" s="2" t="s">
        <v>6101</v>
      </c>
      <c r="W953" s="2" t="s">
        <v>16</v>
      </c>
      <c r="X953" s="2">
        <v>54</v>
      </c>
      <c r="Y953" s="2">
        <v>70</v>
      </c>
      <c r="Z953" s="2">
        <f t="shared" si="171"/>
        <v>16</v>
      </c>
    </row>
    <row r="954" spans="1:26" x14ac:dyDescent="0.25">
      <c r="A954" s="2" t="s">
        <v>3191</v>
      </c>
      <c r="B954" s="2">
        <v>202280953</v>
      </c>
      <c r="C954" s="3">
        <v>44832</v>
      </c>
      <c r="D954" s="2" t="s">
        <v>306</v>
      </c>
      <c r="E954" s="2" t="s">
        <v>14</v>
      </c>
      <c r="F954" s="2" t="s">
        <v>3192</v>
      </c>
      <c r="G954" s="10">
        <f t="shared" si="165"/>
        <v>1.586160666609852E-4</v>
      </c>
      <c r="H954" s="7">
        <v>35</v>
      </c>
      <c r="I954" s="7">
        <v>12</v>
      </c>
      <c r="J954" s="7">
        <v>23</v>
      </c>
      <c r="K954" s="7">
        <f t="shared" si="169"/>
        <v>9.2000000000000011</v>
      </c>
      <c r="L954" s="12">
        <f t="shared" si="166"/>
        <v>13.799999999999999</v>
      </c>
      <c r="M954" s="8">
        <v>0.65714285714285714</v>
      </c>
      <c r="N954" s="8">
        <f t="shared" si="167"/>
        <v>1.1499999999999999</v>
      </c>
      <c r="O954" s="7">
        <f t="shared" si="161"/>
        <v>13.799999999999999</v>
      </c>
      <c r="P954" s="8">
        <v>0.65714285714285714</v>
      </c>
      <c r="Q954" s="8">
        <f t="shared" si="162"/>
        <v>0.52173913043478259</v>
      </c>
      <c r="R954" s="8">
        <f t="shared" si="163"/>
        <v>0.34285714285714286</v>
      </c>
      <c r="S954" s="9">
        <f t="shared" si="164"/>
        <v>3.6656032844506741E-4</v>
      </c>
      <c r="T954" s="2" t="s">
        <v>6151</v>
      </c>
      <c r="U954" s="2" t="s">
        <v>15</v>
      </c>
      <c r="V954" s="2" t="s">
        <v>6101</v>
      </c>
      <c r="W954" s="2" t="s">
        <v>16</v>
      </c>
      <c r="X954" s="2">
        <v>54</v>
      </c>
      <c r="Y954" s="2">
        <v>70</v>
      </c>
      <c r="Z954" s="2">
        <f t="shared" si="171"/>
        <v>16</v>
      </c>
    </row>
    <row r="955" spans="1:26" x14ac:dyDescent="0.25">
      <c r="A955" s="2" t="s">
        <v>3193</v>
      </c>
      <c r="B955" s="2">
        <v>202280954</v>
      </c>
      <c r="C955" s="3">
        <v>44832</v>
      </c>
      <c r="D955" s="2" t="s">
        <v>135</v>
      </c>
      <c r="E955" s="2" t="s">
        <v>14</v>
      </c>
      <c r="F955" s="2" t="s">
        <v>3194</v>
      </c>
      <c r="G955" s="10">
        <f t="shared" si="165"/>
        <v>9.0637752377705825E-6</v>
      </c>
      <c r="H955" s="7">
        <v>2</v>
      </c>
      <c r="I955" s="7">
        <v>1</v>
      </c>
      <c r="J955" s="7">
        <v>1</v>
      </c>
      <c r="K955" s="7">
        <f t="shared" si="169"/>
        <v>0.4</v>
      </c>
      <c r="L955" s="12">
        <f t="shared" si="166"/>
        <v>0.6</v>
      </c>
      <c r="M955" s="8">
        <v>0.5</v>
      </c>
      <c r="N955" s="8">
        <f t="shared" si="167"/>
        <v>0.6</v>
      </c>
      <c r="O955" s="7">
        <f t="shared" si="161"/>
        <v>0.6</v>
      </c>
      <c r="P955" s="8">
        <v>0.5</v>
      </c>
      <c r="Q955" s="8">
        <f t="shared" si="162"/>
        <v>1</v>
      </c>
      <c r="R955" s="8">
        <f t="shared" si="163"/>
        <v>0.5</v>
      </c>
      <c r="S955" s="9">
        <f t="shared" si="164"/>
        <v>1.5937405584568148E-5</v>
      </c>
      <c r="T955" s="2" t="s">
        <v>6151</v>
      </c>
      <c r="U955" s="2" t="s">
        <v>15</v>
      </c>
      <c r="V955" s="2" t="s">
        <v>6101</v>
      </c>
      <c r="W955" s="2" t="s">
        <v>16</v>
      </c>
      <c r="X955" s="2">
        <v>54</v>
      </c>
      <c r="Y955" s="2">
        <v>70</v>
      </c>
      <c r="Z955" s="2">
        <f t="shared" si="171"/>
        <v>16</v>
      </c>
    </row>
    <row r="956" spans="1:26" x14ac:dyDescent="0.25">
      <c r="A956" s="2" t="s">
        <v>3195</v>
      </c>
      <c r="B956" s="2">
        <v>202280955</v>
      </c>
      <c r="C956" s="3">
        <v>44832</v>
      </c>
      <c r="D956" s="2" t="s">
        <v>644</v>
      </c>
      <c r="E956" s="2" t="s">
        <v>14</v>
      </c>
      <c r="F956" s="2" t="s">
        <v>3196</v>
      </c>
      <c r="G956" s="10">
        <f t="shared" si="165"/>
        <v>6.7978314283279379E-5</v>
      </c>
      <c r="H956" s="7">
        <v>15</v>
      </c>
      <c r="I956" s="7">
        <v>8</v>
      </c>
      <c r="J956" s="7">
        <v>8</v>
      </c>
      <c r="K956" s="7">
        <f t="shared" si="169"/>
        <v>3.2</v>
      </c>
      <c r="L956" s="12">
        <f t="shared" si="166"/>
        <v>4.8</v>
      </c>
      <c r="M956" s="8">
        <v>0.53333333333333333</v>
      </c>
      <c r="N956" s="8">
        <f t="shared" si="167"/>
        <v>0.6</v>
      </c>
      <c r="O956" s="7">
        <f t="shared" si="161"/>
        <v>4.8</v>
      </c>
      <c r="P956" s="8">
        <v>0.53333333333333333</v>
      </c>
      <c r="Q956" s="8">
        <f t="shared" si="162"/>
        <v>1</v>
      </c>
      <c r="R956" s="8">
        <f t="shared" si="163"/>
        <v>0.53333333333333333</v>
      </c>
      <c r="S956" s="9">
        <f t="shared" si="164"/>
        <v>1.2749924467654519E-4</v>
      </c>
      <c r="T956" s="2" t="s">
        <v>6151</v>
      </c>
      <c r="U956" s="2" t="s">
        <v>15</v>
      </c>
      <c r="V956" s="2" t="s">
        <v>6101</v>
      </c>
      <c r="W956" s="2" t="s">
        <v>16</v>
      </c>
      <c r="X956" s="2">
        <v>54</v>
      </c>
      <c r="Y956" s="2">
        <v>70</v>
      </c>
      <c r="Z956" s="2">
        <f t="shared" si="171"/>
        <v>16</v>
      </c>
    </row>
    <row r="957" spans="1:26" x14ac:dyDescent="0.25">
      <c r="A957" s="2" t="s">
        <v>3197</v>
      </c>
      <c r="B957" s="2">
        <v>202280956</v>
      </c>
      <c r="C957" s="3">
        <v>44832</v>
      </c>
      <c r="D957" s="2" t="s">
        <v>645</v>
      </c>
      <c r="E957" s="2" t="s">
        <v>14</v>
      </c>
      <c r="F957" s="2" t="s">
        <v>3198</v>
      </c>
      <c r="G957" s="10">
        <f t="shared" si="165"/>
        <v>4.5318876188852913E-5</v>
      </c>
      <c r="H957" s="7">
        <v>10</v>
      </c>
      <c r="I957" s="7">
        <v>3</v>
      </c>
      <c r="J957" s="7">
        <v>7</v>
      </c>
      <c r="K957" s="7">
        <f t="shared" si="169"/>
        <v>2.8000000000000003</v>
      </c>
      <c r="L957" s="12">
        <f t="shared" si="166"/>
        <v>4.1999999999999993</v>
      </c>
      <c r="M957" s="8">
        <v>0.7</v>
      </c>
      <c r="N957" s="8">
        <f t="shared" si="167"/>
        <v>1.3999999999999997</v>
      </c>
      <c r="O957" s="7">
        <f t="shared" si="161"/>
        <v>4.1999999999999993</v>
      </c>
      <c r="P957" s="8">
        <v>0.7</v>
      </c>
      <c r="Q957" s="8">
        <f t="shared" si="162"/>
        <v>0.42857142857142855</v>
      </c>
      <c r="R957" s="8">
        <f t="shared" si="163"/>
        <v>0.3</v>
      </c>
      <c r="S957" s="9">
        <f t="shared" si="164"/>
        <v>1.1156183909197704E-4</v>
      </c>
      <c r="T957" s="2" t="s">
        <v>6153</v>
      </c>
      <c r="U957" s="2" t="s">
        <v>15</v>
      </c>
      <c r="V957" s="2" t="s">
        <v>6101</v>
      </c>
      <c r="W957" s="2" t="s">
        <v>16</v>
      </c>
      <c r="X957" s="2">
        <v>54</v>
      </c>
      <c r="Y957" s="2">
        <v>70</v>
      </c>
      <c r="Z957" s="2">
        <f t="shared" si="171"/>
        <v>16</v>
      </c>
    </row>
    <row r="958" spans="1:26" x14ac:dyDescent="0.25">
      <c r="A958" s="2" t="s">
        <v>3199</v>
      </c>
      <c r="B958" s="2">
        <v>202280957</v>
      </c>
      <c r="C958" s="3">
        <v>44832</v>
      </c>
      <c r="D958" s="2" t="s">
        <v>500</v>
      </c>
      <c r="E958" s="2" t="s">
        <v>14</v>
      </c>
      <c r="F958" s="2" t="s">
        <v>3200</v>
      </c>
      <c r="G958" s="10">
        <f t="shared" si="165"/>
        <v>1.1329719047213228E-4</v>
      </c>
      <c r="H958" s="7">
        <v>25</v>
      </c>
      <c r="I958" s="7">
        <v>5</v>
      </c>
      <c r="J958" s="7">
        <v>20</v>
      </c>
      <c r="K958" s="7">
        <f t="shared" si="169"/>
        <v>8</v>
      </c>
      <c r="L958" s="12">
        <f t="shared" si="166"/>
        <v>12</v>
      </c>
      <c r="M958" s="8">
        <v>0.8</v>
      </c>
      <c r="N958" s="8">
        <f t="shared" si="167"/>
        <v>2.4</v>
      </c>
      <c r="O958" s="7">
        <f t="shared" si="161"/>
        <v>12</v>
      </c>
      <c r="P958" s="8">
        <v>0.8</v>
      </c>
      <c r="Q958" s="8">
        <f t="shared" si="162"/>
        <v>0.25</v>
      </c>
      <c r="R958" s="8">
        <f t="shared" si="163"/>
        <v>0.2</v>
      </c>
      <c r="S958" s="9">
        <f t="shared" si="164"/>
        <v>3.1874811169136296E-4</v>
      </c>
      <c r="T958" s="2" t="s">
        <v>6151</v>
      </c>
      <c r="U958" s="2" t="s">
        <v>15</v>
      </c>
      <c r="V958" s="2" t="s">
        <v>6101</v>
      </c>
      <c r="W958" s="2" t="s">
        <v>16</v>
      </c>
      <c r="X958" s="2">
        <v>54</v>
      </c>
      <c r="Y958" s="2">
        <v>70</v>
      </c>
      <c r="Z958" s="2">
        <f t="shared" si="171"/>
        <v>16</v>
      </c>
    </row>
    <row r="959" spans="1:26" x14ac:dyDescent="0.25">
      <c r="A959" s="2" t="s">
        <v>3201</v>
      </c>
      <c r="B959" s="2">
        <v>202280958</v>
      </c>
      <c r="C959" s="3">
        <v>44832</v>
      </c>
      <c r="D959" s="2" t="s">
        <v>646</v>
      </c>
      <c r="E959" s="2" t="s">
        <v>14</v>
      </c>
      <c r="F959" s="2" t="s">
        <v>3202</v>
      </c>
      <c r="G959" s="10">
        <f t="shared" si="165"/>
        <v>4.5318876188852913E-5</v>
      </c>
      <c r="H959" s="7">
        <v>10</v>
      </c>
      <c r="I959" s="7">
        <v>3</v>
      </c>
      <c r="J959" s="7">
        <v>7</v>
      </c>
      <c r="K959" s="7">
        <f t="shared" si="169"/>
        <v>2.8000000000000003</v>
      </c>
      <c r="L959" s="12">
        <f t="shared" si="166"/>
        <v>4.1999999999999993</v>
      </c>
      <c r="M959" s="8">
        <v>0.7</v>
      </c>
      <c r="N959" s="8">
        <f t="shared" si="167"/>
        <v>1.3999999999999997</v>
      </c>
      <c r="O959" s="7">
        <f t="shared" si="161"/>
        <v>4.1999999999999993</v>
      </c>
      <c r="P959" s="8">
        <v>0.7</v>
      </c>
      <c r="Q959" s="8">
        <f t="shared" si="162"/>
        <v>0.42857142857142855</v>
      </c>
      <c r="R959" s="8">
        <f t="shared" si="163"/>
        <v>0.3</v>
      </c>
      <c r="S959" s="9">
        <f t="shared" si="164"/>
        <v>1.1156183909197704E-4</v>
      </c>
      <c r="T959" s="2" t="s">
        <v>6151</v>
      </c>
      <c r="U959" s="2" t="s">
        <v>15</v>
      </c>
      <c r="V959" s="2" t="s">
        <v>6101</v>
      </c>
      <c r="W959" s="2" t="s">
        <v>16</v>
      </c>
      <c r="X959" s="2">
        <v>54</v>
      </c>
      <c r="Y959" s="2">
        <v>70</v>
      </c>
      <c r="Z959" s="2">
        <f t="shared" si="171"/>
        <v>16</v>
      </c>
    </row>
    <row r="960" spans="1:26" x14ac:dyDescent="0.25">
      <c r="A960" s="2" t="s">
        <v>3203</v>
      </c>
      <c r="B960" s="2">
        <v>202280959</v>
      </c>
      <c r="C960" s="3">
        <v>44832</v>
      </c>
      <c r="D960" s="2" t="s">
        <v>508</v>
      </c>
      <c r="E960" s="2" t="s">
        <v>29</v>
      </c>
      <c r="F960" s="2" t="s">
        <v>3204</v>
      </c>
      <c r="G960" s="10">
        <f t="shared" si="165"/>
        <v>5.4382651426623495E-5</v>
      </c>
      <c r="H960" s="7">
        <v>12</v>
      </c>
      <c r="I960" s="7">
        <v>10</v>
      </c>
      <c r="J960" s="7">
        <v>2</v>
      </c>
      <c r="K960" s="7">
        <f t="shared" si="169"/>
        <v>0.8</v>
      </c>
      <c r="L960" s="12">
        <f t="shared" si="166"/>
        <v>1.2</v>
      </c>
      <c r="M960" s="8">
        <v>0.16666666666666666</v>
      </c>
      <c r="N960" s="8">
        <f t="shared" si="167"/>
        <v>0.12</v>
      </c>
      <c r="O960" s="7">
        <f t="shared" si="161"/>
        <v>1.2</v>
      </c>
      <c r="P960" s="8">
        <v>0.16666666666666666</v>
      </c>
      <c r="Q960" s="8">
        <f t="shared" si="162"/>
        <v>5</v>
      </c>
      <c r="R960" s="8">
        <f t="shared" si="163"/>
        <v>0.83333333333333337</v>
      </c>
      <c r="S960" s="9">
        <f t="shared" si="164"/>
        <v>3.1874811169136296E-5</v>
      </c>
      <c r="T960" s="2" t="s">
        <v>33</v>
      </c>
      <c r="U960" s="2" t="s">
        <v>31</v>
      </c>
      <c r="V960" s="2" t="s">
        <v>6101</v>
      </c>
      <c r="W960" s="2" t="s">
        <v>16</v>
      </c>
      <c r="X960" s="2">
        <v>54</v>
      </c>
      <c r="Y960" s="2">
        <v>70</v>
      </c>
      <c r="Z960" s="2">
        <f t="shared" si="171"/>
        <v>16</v>
      </c>
    </row>
    <row r="961" spans="1:26" x14ac:dyDescent="0.25">
      <c r="A961" s="2" t="s">
        <v>3205</v>
      </c>
      <c r="B961" s="2">
        <v>202280960</v>
      </c>
      <c r="C961" s="3">
        <v>44832</v>
      </c>
      <c r="D961" s="2" t="s">
        <v>509</v>
      </c>
      <c r="E961" s="2" t="s">
        <v>14</v>
      </c>
      <c r="F961" s="2" t="s">
        <v>3206</v>
      </c>
      <c r="G961" s="10">
        <f t="shared" si="165"/>
        <v>9.0637752377705825E-5</v>
      </c>
      <c r="H961" s="7">
        <v>20</v>
      </c>
      <c r="I961" s="7">
        <v>4</v>
      </c>
      <c r="J961" s="7">
        <v>16</v>
      </c>
      <c r="K961" s="7">
        <f t="shared" si="169"/>
        <v>6.4</v>
      </c>
      <c r="L961" s="12">
        <f t="shared" si="166"/>
        <v>9.6</v>
      </c>
      <c r="M961" s="8">
        <v>0.8</v>
      </c>
      <c r="N961" s="8">
        <f t="shared" si="167"/>
        <v>2.4</v>
      </c>
      <c r="O961" s="7">
        <f t="shared" si="161"/>
        <v>9.6</v>
      </c>
      <c r="P961" s="8">
        <v>0.8</v>
      </c>
      <c r="Q961" s="8">
        <f t="shared" si="162"/>
        <v>0.25</v>
      </c>
      <c r="R961" s="8">
        <f t="shared" si="163"/>
        <v>0.2</v>
      </c>
      <c r="S961" s="9">
        <f t="shared" si="164"/>
        <v>2.5499848935309037E-4</v>
      </c>
      <c r="T961" s="2" t="s">
        <v>6151</v>
      </c>
      <c r="U961" s="2" t="s">
        <v>15</v>
      </c>
      <c r="V961" s="2" t="s">
        <v>6101</v>
      </c>
      <c r="W961" s="2" t="s">
        <v>16</v>
      </c>
      <c r="X961" s="2">
        <v>54</v>
      </c>
      <c r="Y961" s="2">
        <v>70</v>
      </c>
      <c r="Z961" s="2">
        <f t="shared" si="171"/>
        <v>16</v>
      </c>
    </row>
    <row r="962" spans="1:26" x14ac:dyDescent="0.25">
      <c r="A962" s="2" t="s">
        <v>3207</v>
      </c>
      <c r="B962" s="2">
        <v>202280961</v>
      </c>
      <c r="C962" s="3">
        <v>44832</v>
      </c>
      <c r="D962" s="2" t="s">
        <v>238</v>
      </c>
      <c r="E962" s="2" t="s">
        <v>14</v>
      </c>
      <c r="F962" s="2" t="s">
        <v>3208</v>
      </c>
      <c r="G962" s="10">
        <f t="shared" si="165"/>
        <v>6.7978314283279379E-5</v>
      </c>
      <c r="H962" s="7">
        <v>15</v>
      </c>
      <c r="I962" s="7">
        <v>8</v>
      </c>
      <c r="J962" s="7">
        <v>7</v>
      </c>
      <c r="K962" s="7">
        <f t="shared" si="169"/>
        <v>2.8000000000000003</v>
      </c>
      <c r="L962" s="12">
        <f t="shared" si="166"/>
        <v>4.1999999999999993</v>
      </c>
      <c r="M962" s="8">
        <v>0.46666666666666667</v>
      </c>
      <c r="N962" s="8">
        <f t="shared" si="167"/>
        <v>0.52499999999999991</v>
      </c>
      <c r="O962" s="7">
        <f t="shared" ref="O962:O1025" si="172">J962-K962</f>
        <v>4.1999999999999993</v>
      </c>
      <c r="P962" s="8">
        <v>0.46666666666666667</v>
      </c>
      <c r="Q962" s="8">
        <f t="shared" ref="Q962:Q1025" si="173">I962/J962</f>
        <v>1.1428571428571428</v>
      </c>
      <c r="R962" s="8">
        <f t="shared" ref="R962:R1025" si="174">I962/H962</f>
        <v>0.53333333333333333</v>
      </c>
      <c r="S962" s="9">
        <f t="shared" ref="S962:S1025" si="175">J962/SUM($J$2:$J$2400)</f>
        <v>1.1156183909197704E-4</v>
      </c>
      <c r="T962" s="2" t="s">
        <v>6151</v>
      </c>
      <c r="U962" s="2" t="s">
        <v>15</v>
      </c>
      <c r="V962" s="2" t="s">
        <v>6101</v>
      </c>
      <c r="W962" s="2" t="s">
        <v>16</v>
      </c>
      <c r="X962" s="2">
        <v>54</v>
      </c>
      <c r="Y962" s="2">
        <v>70</v>
      </c>
      <c r="Z962" s="2">
        <f t="shared" si="171"/>
        <v>16</v>
      </c>
    </row>
    <row r="963" spans="1:26" x14ac:dyDescent="0.25">
      <c r="A963" s="2" t="s">
        <v>3209</v>
      </c>
      <c r="B963" s="2">
        <v>202280962</v>
      </c>
      <c r="C963" s="3">
        <v>44832</v>
      </c>
      <c r="D963" s="2" t="s">
        <v>328</v>
      </c>
      <c r="E963" s="2" t="s">
        <v>21</v>
      </c>
      <c r="F963" s="2" t="s">
        <v>3210</v>
      </c>
      <c r="G963" s="10">
        <f t="shared" ref="G963:G1026" si="176">H963/SUM($H$2:$H$2400)</f>
        <v>9.0637752377705825E-6</v>
      </c>
      <c r="H963" s="7">
        <v>2</v>
      </c>
      <c r="I963" s="7">
        <v>0</v>
      </c>
      <c r="J963" s="7">
        <v>2</v>
      </c>
      <c r="K963" s="7">
        <f t="shared" si="169"/>
        <v>0.8</v>
      </c>
      <c r="L963" s="12">
        <f t="shared" ref="L963:L1026" si="177">J963-K963</f>
        <v>1.2</v>
      </c>
      <c r="M963" s="8">
        <v>1</v>
      </c>
      <c r="N963" s="8" t="e">
        <f t="shared" ref="N963:N1026" si="178">L963/I963</f>
        <v>#DIV/0!</v>
      </c>
      <c r="O963" s="7">
        <f t="shared" si="172"/>
        <v>1.2</v>
      </c>
      <c r="P963" s="8">
        <v>1</v>
      </c>
      <c r="Q963" s="8">
        <f t="shared" si="173"/>
        <v>0</v>
      </c>
      <c r="R963" s="8">
        <f t="shared" si="174"/>
        <v>0</v>
      </c>
      <c r="S963" s="9">
        <f t="shared" si="175"/>
        <v>3.1874811169136296E-5</v>
      </c>
      <c r="T963" s="2" t="s">
        <v>6150</v>
      </c>
      <c r="U963" s="2" t="s">
        <v>22</v>
      </c>
      <c r="V963" s="2" t="s">
        <v>6101</v>
      </c>
      <c r="W963" s="2" t="s">
        <v>16</v>
      </c>
      <c r="X963" s="2">
        <v>54</v>
      </c>
      <c r="Y963" s="2">
        <v>70</v>
      </c>
      <c r="Z963" s="2">
        <f t="shared" si="171"/>
        <v>16</v>
      </c>
    </row>
    <row r="964" spans="1:26" x14ac:dyDescent="0.25">
      <c r="A964" s="2" t="s">
        <v>3211</v>
      </c>
      <c r="B964" s="2">
        <v>202280963</v>
      </c>
      <c r="C964" s="3">
        <v>44832</v>
      </c>
      <c r="D964" s="2" t="s">
        <v>600</v>
      </c>
      <c r="E964" s="2" t="s">
        <v>29</v>
      </c>
      <c r="F964" s="2" t="s">
        <v>3212</v>
      </c>
      <c r="G964" s="10">
        <f t="shared" si="176"/>
        <v>5.4382651426623495E-5</v>
      </c>
      <c r="H964" s="7">
        <v>12</v>
      </c>
      <c r="I964" s="7">
        <v>9.1999999999999993</v>
      </c>
      <c r="J964" s="7">
        <v>2.8000000000000007</v>
      </c>
      <c r="K964" s="7">
        <f t="shared" ref="K964:K1027" si="179">J964*0.4</f>
        <v>1.1200000000000003</v>
      </c>
      <c r="L964" s="12">
        <f t="shared" si="177"/>
        <v>1.6800000000000004</v>
      </c>
      <c r="M964" s="8">
        <v>0.23333333333333339</v>
      </c>
      <c r="N964" s="8">
        <f t="shared" si="178"/>
        <v>0.18260869565217397</v>
      </c>
      <c r="O964" s="7">
        <f t="shared" si="172"/>
        <v>1.6800000000000004</v>
      </c>
      <c r="P964" s="8">
        <v>0.23333333333333339</v>
      </c>
      <c r="Q964" s="8">
        <f t="shared" si="173"/>
        <v>3.2857142857142847</v>
      </c>
      <c r="R964" s="8">
        <f t="shared" si="174"/>
        <v>0.76666666666666661</v>
      </c>
      <c r="S964" s="9">
        <f t="shared" si="175"/>
        <v>4.4624735636790827E-5</v>
      </c>
      <c r="T964" s="2" t="s">
        <v>99</v>
      </c>
      <c r="U964" s="2" t="s">
        <v>31</v>
      </c>
      <c r="V964" s="2" t="s">
        <v>6101</v>
      </c>
      <c r="W964" s="2" t="s">
        <v>16</v>
      </c>
      <c r="X964" s="2">
        <v>54</v>
      </c>
      <c r="Y964" s="2">
        <v>70</v>
      </c>
      <c r="Z964" s="2">
        <f t="shared" si="171"/>
        <v>16</v>
      </c>
    </row>
    <row r="965" spans="1:26" x14ac:dyDescent="0.25">
      <c r="A965" s="2" t="s">
        <v>3213</v>
      </c>
      <c r="B965" s="2">
        <v>202280964</v>
      </c>
      <c r="C965" s="3">
        <v>44832</v>
      </c>
      <c r="D965" s="2" t="s">
        <v>601</v>
      </c>
      <c r="E965" s="2" t="s">
        <v>29</v>
      </c>
      <c r="F965" s="2" t="s">
        <v>3214</v>
      </c>
      <c r="G965" s="10">
        <f t="shared" si="176"/>
        <v>1.4502040380432932E-4</v>
      </c>
      <c r="H965" s="7">
        <v>32</v>
      </c>
      <c r="I965" s="7">
        <v>28.2</v>
      </c>
      <c r="J965" s="7">
        <v>3.8000000000000007</v>
      </c>
      <c r="K965" s="7">
        <f t="shared" si="179"/>
        <v>1.5200000000000005</v>
      </c>
      <c r="L965" s="12">
        <f t="shared" si="177"/>
        <v>2.2800000000000002</v>
      </c>
      <c r="M965" s="8">
        <v>0.11875000000000002</v>
      </c>
      <c r="N965" s="8">
        <f t="shared" si="178"/>
        <v>8.085106382978724E-2</v>
      </c>
      <c r="O965" s="7">
        <f t="shared" si="172"/>
        <v>2.2800000000000002</v>
      </c>
      <c r="P965" s="8">
        <v>0.11875000000000002</v>
      </c>
      <c r="Q965" s="8">
        <f t="shared" si="173"/>
        <v>7.421052631578946</v>
      </c>
      <c r="R965" s="8">
        <f t="shared" si="174"/>
        <v>0.88124999999999998</v>
      </c>
      <c r="S965" s="9">
        <f t="shared" si="175"/>
        <v>6.0562141221358975E-5</v>
      </c>
      <c r="T965" s="2" t="s">
        <v>56</v>
      </c>
      <c r="U965" s="2" t="s">
        <v>31</v>
      </c>
      <c r="V965" s="2" t="s">
        <v>6101</v>
      </c>
      <c r="W965" s="2" t="s">
        <v>16</v>
      </c>
      <c r="X965" s="2">
        <v>54</v>
      </c>
      <c r="Y965" s="2">
        <v>70</v>
      </c>
      <c r="Z965" s="2">
        <f t="shared" si="171"/>
        <v>16</v>
      </c>
    </row>
    <row r="966" spans="1:26" x14ac:dyDescent="0.25">
      <c r="A966" s="2" t="s">
        <v>3215</v>
      </c>
      <c r="B966" s="2">
        <v>202280965</v>
      </c>
      <c r="C966" s="3">
        <v>44832</v>
      </c>
      <c r="D966" s="2" t="s">
        <v>435</v>
      </c>
      <c r="E966" s="2" t="s">
        <v>14</v>
      </c>
      <c r="F966" s="2" t="s">
        <v>3216</v>
      </c>
      <c r="G966" s="10">
        <f t="shared" si="176"/>
        <v>4.5318876188852913E-5</v>
      </c>
      <c r="H966" s="7">
        <v>10</v>
      </c>
      <c r="I966" s="7">
        <v>4</v>
      </c>
      <c r="J966" s="7">
        <v>6</v>
      </c>
      <c r="K966" s="7">
        <f t="shared" si="179"/>
        <v>2.4000000000000004</v>
      </c>
      <c r="L966" s="12">
        <f t="shared" si="177"/>
        <v>3.5999999999999996</v>
      </c>
      <c r="M966" s="8">
        <v>0.6</v>
      </c>
      <c r="N966" s="8">
        <f t="shared" si="178"/>
        <v>0.89999999999999991</v>
      </c>
      <c r="O966" s="7">
        <f t="shared" si="172"/>
        <v>3.5999999999999996</v>
      </c>
      <c r="P966" s="8">
        <v>0.6</v>
      </c>
      <c r="Q966" s="8">
        <f t="shared" si="173"/>
        <v>0.66666666666666663</v>
      </c>
      <c r="R966" s="8">
        <f t="shared" si="174"/>
        <v>0.4</v>
      </c>
      <c r="S966" s="9">
        <f t="shared" si="175"/>
        <v>9.5624433507408889E-5</v>
      </c>
      <c r="T966" s="2" t="s">
        <v>6151</v>
      </c>
      <c r="U966" s="2" t="s">
        <v>15</v>
      </c>
      <c r="V966" s="2" t="s">
        <v>6101</v>
      </c>
      <c r="W966" s="2" t="s">
        <v>16</v>
      </c>
      <c r="X966" s="2">
        <v>54</v>
      </c>
      <c r="Y966" s="2">
        <v>70</v>
      </c>
      <c r="Z966" s="2">
        <f t="shared" si="171"/>
        <v>16</v>
      </c>
    </row>
    <row r="967" spans="1:26" x14ac:dyDescent="0.25">
      <c r="A967" s="2" t="s">
        <v>3217</v>
      </c>
      <c r="B967" s="2">
        <v>202280966</v>
      </c>
      <c r="C967" s="3">
        <v>44833</v>
      </c>
      <c r="D967" s="2" t="s">
        <v>51</v>
      </c>
      <c r="E967" s="2" t="s">
        <v>29</v>
      </c>
      <c r="F967" s="2" t="s">
        <v>3218</v>
      </c>
      <c r="G967" s="10">
        <f t="shared" si="176"/>
        <v>4.5318876188852914E-4</v>
      </c>
      <c r="H967" s="7">
        <v>100</v>
      </c>
      <c r="I967" s="7">
        <v>74.52</v>
      </c>
      <c r="J967" s="7">
        <v>25.480000000000004</v>
      </c>
      <c r="K967" s="7">
        <f t="shared" si="179"/>
        <v>10.192000000000002</v>
      </c>
      <c r="L967" s="12">
        <f t="shared" si="177"/>
        <v>15.288000000000002</v>
      </c>
      <c r="M967" s="8">
        <v>0.25480000000000003</v>
      </c>
      <c r="N967" s="8">
        <f t="shared" si="178"/>
        <v>0.20515297906602259</v>
      </c>
      <c r="O967" s="7">
        <f t="shared" si="172"/>
        <v>15.288000000000002</v>
      </c>
      <c r="P967" s="8">
        <v>0.25480000000000003</v>
      </c>
      <c r="Q967" s="8">
        <f t="shared" si="173"/>
        <v>2.9246467817896384</v>
      </c>
      <c r="R967" s="8">
        <f t="shared" si="174"/>
        <v>0.74519999999999997</v>
      </c>
      <c r="S967" s="9">
        <f t="shared" si="175"/>
        <v>4.0608509429479646E-4</v>
      </c>
      <c r="T967" s="2" t="s">
        <v>33</v>
      </c>
      <c r="U967" s="2" t="s">
        <v>31</v>
      </c>
      <c r="V967" s="2" t="s">
        <v>6101</v>
      </c>
      <c r="W967" s="2" t="s">
        <v>16</v>
      </c>
      <c r="X967" s="2">
        <v>54</v>
      </c>
      <c r="Y967" s="2">
        <v>66</v>
      </c>
      <c r="Z967" s="2">
        <f t="shared" si="171"/>
        <v>12</v>
      </c>
    </row>
    <row r="968" spans="1:26" x14ac:dyDescent="0.25">
      <c r="A968" s="2" t="s">
        <v>3219</v>
      </c>
      <c r="B968" s="2">
        <v>202280967</v>
      </c>
      <c r="C968" s="3">
        <v>44833</v>
      </c>
      <c r="D968" s="2" t="s">
        <v>51</v>
      </c>
      <c r="E968" s="2" t="s">
        <v>29</v>
      </c>
      <c r="F968" s="2" t="s">
        <v>3220</v>
      </c>
      <c r="G968" s="10">
        <f t="shared" si="176"/>
        <v>3.5348723427305277E-4</v>
      </c>
      <c r="H968" s="7">
        <v>78</v>
      </c>
      <c r="I968" s="7">
        <v>70</v>
      </c>
      <c r="J968" s="7">
        <v>8</v>
      </c>
      <c r="K968" s="7">
        <f t="shared" si="179"/>
        <v>3.2</v>
      </c>
      <c r="L968" s="12">
        <f t="shared" si="177"/>
        <v>4.8</v>
      </c>
      <c r="M968" s="8">
        <v>0.10256410256410256</v>
      </c>
      <c r="N968" s="8">
        <f t="shared" si="178"/>
        <v>6.8571428571428575E-2</v>
      </c>
      <c r="O968" s="7">
        <f t="shared" si="172"/>
        <v>4.8</v>
      </c>
      <c r="P968" s="8">
        <v>0.10256410256410256</v>
      </c>
      <c r="Q968" s="8">
        <f t="shared" si="173"/>
        <v>8.75</v>
      </c>
      <c r="R968" s="8">
        <f t="shared" si="174"/>
        <v>0.89743589743589747</v>
      </c>
      <c r="S968" s="9">
        <f t="shared" si="175"/>
        <v>1.2749924467654519E-4</v>
      </c>
      <c r="T968" s="2" t="s">
        <v>33</v>
      </c>
      <c r="U968" s="2" t="s">
        <v>31</v>
      </c>
      <c r="V968" s="2" t="s">
        <v>6101</v>
      </c>
      <c r="W968" s="2" t="s">
        <v>16</v>
      </c>
      <c r="X968" s="2">
        <v>54</v>
      </c>
      <c r="Y968" s="2">
        <v>66</v>
      </c>
      <c r="Z968" s="2">
        <f t="shared" ref="Z968:Z992" si="180">Y968-X968</f>
        <v>12</v>
      </c>
    </row>
    <row r="969" spans="1:26" x14ac:dyDescent="0.25">
      <c r="A969" s="2" t="s">
        <v>3221</v>
      </c>
      <c r="B969" s="2">
        <v>202280968</v>
      </c>
      <c r="C969" s="3">
        <v>44833</v>
      </c>
      <c r="D969" s="2" t="s">
        <v>32</v>
      </c>
      <c r="E969" s="2" t="s">
        <v>29</v>
      </c>
      <c r="F969" s="2" t="s">
        <v>3222</v>
      </c>
      <c r="G969" s="10">
        <f t="shared" si="176"/>
        <v>2.8550891998977335E-4</v>
      </c>
      <c r="H969" s="7">
        <v>63</v>
      </c>
      <c r="I969" s="7">
        <v>47.52</v>
      </c>
      <c r="J969" s="7">
        <v>15.479999999999997</v>
      </c>
      <c r="K969" s="7">
        <f t="shared" si="179"/>
        <v>6.1919999999999993</v>
      </c>
      <c r="L969" s="12">
        <f t="shared" si="177"/>
        <v>9.2879999999999967</v>
      </c>
      <c r="M969" s="8">
        <v>0.24571428571428566</v>
      </c>
      <c r="N969" s="8">
        <f t="shared" si="178"/>
        <v>0.19545454545454538</v>
      </c>
      <c r="O969" s="7">
        <f t="shared" si="172"/>
        <v>9.2879999999999967</v>
      </c>
      <c r="P969" s="8">
        <v>0.24571428571428566</v>
      </c>
      <c r="Q969" s="8">
        <f t="shared" si="173"/>
        <v>3.0697674418604661</v>
      </c>
      <c r="R969" s="8">
        <f t="shared" si="174"/>
        <v>0.75428571428571434</v>
      </c>
      <c r="S969" s="9">
        <f t="shared" si="175"/>
        <v>2.4671103844911487E-4</v>
      </c>
      <c r="T969" s="2" t="s">
        <v>33</v>
      </c>
      <c r="U969" s="2" t="s">
        <v>31</v>
      </c>
      <c r="V969" s="2" t="s">
        <v>6101</v>
      </c>
      <c r="W969" s="2" t="s">
        <v>16</v>
      </c>
      <c r="X969" s="2">
        <v>54</v>
      </c>
      <c r="Y969" s="2">
        <v>66</v>
      </c>
      <c r="Z969" s="2">
        <f t="shared" si="180"/>
        <v>12</v>
      </c>
    </row>
    <row r="970" spans="1:26" x14ac:dyDescent="0.25">
      <c r="A970" s="2" t="s">
        <v>3223</v>
      </c>
      <c r="B970" s="2">
        <v>202280969</v>
      </c>
      <c r="C970" s="3">
        <v>44833</v>
      </c>
      <c r="D970" s="2" t="s">
        <v>28</v>
      </c>
      <c r="E970" s="2" t="s">
        <v>29</v>
      </c>
      <c r="F970" s="2" t="s">
        <v>3224</v>
      </c>
      <c r="G970" s="10">
        <f t="shared" si="176"/>
        <v>1.5000548018510316E-3</v>
      </c>
      <c r="H970" s="7">
        <v>331</v>
      </c>
      <c r="I970" s="7">
        <v>253.5</v>
      </c>
      <c r="J970" s="7">
        <v>77.5</v>
      </c>
      <c r="K970" s="7">
        <f t="shared" si="179"/>
        <v>31</v>
      </c>
      <c r="L970" s="12">
        <f t="shared" si="177"/>
        <v>46.5</v>
      </c>
      <c r="M970" s="8">
        <v>0.23413897280966767</v>
      </c>
      <c r="N970" s="8">
        <f t="shared" si="178"/>
        <v>0.18343195266272189</v>
      </c>
      <c r="O970" s="7">
        <f t="shared" si="172"/>
        <v>46.5</v>
      </c>
      <c r="P970" s="8">
        <v>0.23413897280966767</v>
      </c>
      <c r="Q970" s="8">
        <f t="shared" si="173"/>
        <v>3.2709677419354839</v>
      </c>
      <c r="R970" s="8">
        <f t="shared" si="174"/>
        <v>0.76586102719033233</v>
      </c>
      <c r="S970" s="9">
        <f t="shared" si="175"/>
        <v>1.2351489328040314E-3</v>
      </c>
      <c r="T970" s="2" t="s">
        <v>30</v>
      </c>
      <c r="U970" s="2" t="s">
        <v>31</v>
      </c>
      <c r="V970" s="2" t="s">
        <v>6101</v>
      </c>
      <c r="W970" s="2" t="s">
        <v>16</v>
      </c>
      <c r="X970" s="2">
        <v>54</v>
      </c>
      <c r="Y970" s="2">
        <v>66</v>
      </c>
      <c r="Z970" s="2">
        <f t="shared" si="180"/>
        <v>12</v>
      </c>
    </row>
    <row r="971" spans="1:26" x14ac:dyDescent="0.25">
      <c r="A971" s="2" t="s">
        <v>3225</v>
      </c>
      <c r="B971" s="2">
        <v>202280970</v>
      </c>
      <c r="C971" s="3">
        <v>44833</v>
      </c>
      <c r="D971" s="2" t="s">
        <v>32</v>
      </c>
      <c r="E971" s="2" t="s">
        <v>29</v>
      </c>
      <c r="F971" s="2" t="s">
        <v>3226</v>
      </c>
      <c r="G971" s="10">
        <f t="shared" si="176"/>
        <v>4.7584819998295561E-4</v>
      </c>
      <c r="H971" s="7">
        <v>105</v>
      </c>
      <c r="I971" s="7">
        <v>96.52</v>
      </c>
      <c r="J971" s="7">
        <v>8.480000000000004</v>
      </c>
      <c r="K971" s="7">
        <f t="shared" si="179"/>
        <v>3.3920000000000017</v>
      </c>
      <c r="L971" s="12">
        <f t="shared" si="177"/>
        <v>5.0880000000000027</v>
      </c>
      <c r="M971" s="8">
        <v>8.0761904761904799E-2</v>
      </c>
      <c r="N971" s="8">
        <f t="shared" si="178"/>
        <v>5.2714463323663523E-2</v>
      </c>
      <c r="O971" s="7">
        <f t="shared" si="172"/>
        <v>5.0880000000000027</v>
      </c>
      <c r="P971" s="8">
        <v>8.0761904761904799E-2</v>
      </c>
      <c r="Q971" s="8">
        <f t="shared" si="173"/>
        <v>11.382075471698107</v>
      </c>
      <c r="R971" s="8">
        <f t="shared" si="174"/>
        <v>0.91923809523809519</v>
      </c>
      <c r="S971" s="9">
        <f t="shared" si="175"/>
        <v>1.3514919935713797E-4</v>
      </c>
      <c r="T971" s="2" t="s">
        <v>33</v>
      </c>
      <c r="U971" s="2" t="s">
        <v>31</v>
      </c>
      <c r="V971" s="2" t="s">
        <v>6101</v>
      </c>
      <c r="W971" s="2" t="s">
        <v>16</v>
      </c>
      <c r="X971" s="2">
        <v>54</v>
      </c>
      <c r="Y971" s="2">
        <v>66</v>
      </c>
      <c r="Z971" s="2">
        <f t="shared" si="180"/>
        <v>12</v>
      </c>
    </row>
    <row r="972" spans="1:26" x14ac:dyDescent="0.25">
      <c r="A972" s="2" t="s">
        <v>3227</v>
      </c>
      <c r="B972" s="2">
        <v>202280971</v>
      </c>
      <c r="C972" s="3">
        <v>44833</v>
      </c>
      <c r="D972" s="2" t="s">
        <v>35</v>
      </c>
      <c r="E972" s="2" t="s">
        <v>29</v>
      </c>
      <c r="F972" s="2" t="s">
        <v>3228</v>
      </c>
      <c r="G972" s="10">
        <f t="shared" si="176"/>
        <v>1.4955229142321461E-4</v>
      </c>
      <c r="H972" s="7">
        <v>33</v>
      </c>
      <c r="I972" s="7">
        <v>28.62</v>
      </c>
      <c r="J972" s="7">
        <v>4.379999999999999</v>
      </c>
      <c r="K972" s="7">
        <f t="shared" si="179"/>
        <v>1.7519999999999998</v>
      </c>
      <c r="L972" s="12">
        <f t="shared" si="177"/>
        <v>2.6279999999999992</v>
      </c>
      <c r="M972" s="8">
        <v>0.13272727272727269</v>
      </c>
      <c r="N972" s="8">
        <f t="shared" si="178"/>
        <v>9.1823899371069148E-2</v>
      </c>
      <c r="O972" s="7">
        <f t="shared" si="172"/>
        <v>2.6279999999999992</v>
      </c>
      <c r="P972" s="8">
        <v>0.13272727272727269</v>
      </c>
      <c r="Q972" s="8">
        <f t="shared" si="173"/>
        <v>6.5342465753424674</v>
      </c>
      <c r="R972" s="8">
        <f t="shared" si="174"/>
        <v>0.86727272727272731</v>
      </c>
      <c r="S972" s="9">
        <f t="shared" si="175"/>
        <v>6.9805836460408479E-5</v>
      </c>
      <c r="T972" s="2" t="s">
        <v>30</v>
      </c>
      <c r="U972" s="2" t="s">
        <v>31</v>
      </c>
      <c r="V972" s="2" t="s">
        <v>6101</v>
      </c>
      <c r="W972" s="2" t="s">
        <v>16</v>
      </c>
      <c r="X972" s="2">
        <v>54</v>
      </c>
      <c r="Y972" s="2">
        <v>66</v>
      </c>
      <c r="Z972" s="2">
        <f t="shared" si="180"/>
        <v>12</v>
      </c>
    </row>
    <row r="973" spans="1:26" x14ac:dyDescent="0.25">
      <c r="A973" s="2" t="s">
        <v>3229</v>
      </c>
      <c r="B973" s="2">
        <v>202280972</v>
      </c>
      <c r="C973" s="3">
        <v>44833</v>
      </c>
      <c r="D973" s="2" t="s">
        <v>132</v>
      </c>
      <c r="E973" s="2" t="s">
        <v>29</v>
      </c>
      <c r="F973" s="2" t="s">
        <v>3230</v>
      </c>
      <c r="G973" s="10">
        <f t="shared" si="176"/>
        <v>2.5378570665757634E-4</v>
      </c>
      <c r="H973" s="7">
        <v>56</v>
      </c>
      <c r="I973" s="7">
        <v>47.175000000000004</v>
      </c>
      <c r="J973" s="7">
        <v>8.8250000000000028</v>
      </c>
      <c r="K973" s="7">
        <f t="shared" si="179"/>
        <v>3.5300000000000011</v>
      </c>
      <c r="L973" s="12">
        <f t="shared" si="177"/>
        <v>5.2950000000000017</v>
      </c>
      <c r="M973" s="8">
        <v>0.15758928571428577</v>
      </c>
      <c r="N973" s="8">
        <f t="shared" si="178"/>
        <v>0.11224165341812403</v>
      </c>
      <c r="O973" s="7">
        <f t="shared" si="172"/>
        <v>5.2950000000000017</v>
      </c>
      <c r="P973" s="8">
        <v>0.15758928571428577</v>
      </c>
      <c r="Q973" s="8">
        <f t="shared" si="173"/>
        <v>5.3456090651558057</v>
      </c>
      <c r="R973" s="8">
        <f t="shared" si="174"/>
        <v>0.84241071428571435</v>
      </c>
      <c r="S973" s="9">
        <f t="shared" si="175"/>
        <v>1.4064760428381394E-4</v>
      </c>
      <c r="T973" s="2" t="s">
        <v>30</v>
      </c>
      <c r="U973" s="2" t="s">
        <v>31</v>
      </c>
      <c r="V973" s="2" t="s">
        <v>6101</v>
      </c>
      <c r="W973" s="2" t="s">
        <v>16</v>
      </c>
      <c r="X973" s="2">
        <v>54</v>
      </c>
      <c r="Y973" s="2">
        <v>66</v>
      </c>
      <c r="Z973" s="2">
        <f t="shared" si="180"/>
        <v>12</v>
      </c>
    </row>
    <row r="974" spans="1:26" x14ac:dyDescent="0.25">
      <c r="A974" s="2" t="s">
        <v>3231</v>
      </c>
      <c r="B974" s="2">
        <v>202280973</v>
      </c>
      <c r="C974" s="3">
        <v>44833</v>
      </c>
      <c r="D974" s="2" t="s">
        <v>136</v>
      </c>
      <c r="E974" s="2" t="s">
        <v>29</v>
      </c>
      <c r="F974" s="2" t="s">
        <v>3232</v>
      </c>
      <c r="G974" s="10">
        <f t="shared" si="176"/>
        <v>3.5801912189193801E-4</v>
      </c>
      <c r="H974" s="7">
        <v>79</v>
      </c>
      <c r="I974" s="7">
        <v>66.600000000000009</v>
      </c>
      <c r="J974" s="7">
        <v>12.400000000000006</v>
      </c>
      <c r="K974" s="7">
        <f t="shared" si="179"/>
        <v>4.9600000000000026</v>
      </c>
      <c r="L974" s="12">
        <f t="shared" si="177"/>
        <v>7.4400000000000031</v>
      </c>
      <c r="M974" s="8">
        <v>0.15696202531645576</v>
      </c>
      <c r="N974" s="8">
        <f t="shared" si="178"/>
        <v>0.11171171171171174</v>
      </c>
      <c r="O974" s="7">
        <f t="shared" si="172"/>
        <v>7.4400000000000031</v>
      </c>
      <c r="P974" s="8">
        <v>0.15696202531645576</v>
      </c>
      <c r="Q974" s="8">
        <f t="shared" si="173"/>
        <v>5.3709677419354822</v>
      </c>
      <c r="R974" s="8">
        <f t="shared" si="174"/>
        <v>0.84303797468354447</v>
      </c>
      <c r="S974" s="9">
        <f t="shared" si="175"/>
        <v>1.9762382924864514E-4</v>
      </c>
      <c r="T974" s="2" t="s">
        <v>30</v>
      </c>
      <c r="U974" s="2" t="s">
        <v>31</v>
      </c>
      <c r="V974" s="2" t="s">
        <v>6101</v>
      </c>
      <c r="W974" s="2" t="s">
        <v>16</v>
      </c>
      <c r="X974" s="2">
        <v>54</v>
      </c>
      <c r="Y974" s="2">
        <v>66</v>
      </c>
      <c r="Z974" s="2">
        <f t="shared" si="180"/>
        <v>12</v>
      </c>
    </row>
    <row r="975" spans="1:26" x14ac:dyDescent="0.25">
      <c r="A975" s="2" t="s">
        <v>3233</v>
      </c>
      <c r="B975" s="2">
        <v>202280974</v>
      </c>
      <c r="C975" s="3">
        <v>44833</v>
      </c>
      <c r="D975" s="2" t="s">
        <v>137</v>
      </c>
      <c r="E975" s="2" t="s">
        <v>29</v>
      </c>
      <c r="F975" s="2" t="s">
        <v>3234</v>
      </c>
      <c r="G975" s="10">
        <f t="shared" si="176"/>
        <v>4.3052932379410272E-4</v>
      </c>
      <c r="H975" s="7">
        <v>95</v>
      </c>
      <c r="I975" s="7">
        <v>83.475000000000009</v>
      </c>
      <c r="J975" s="7">
        <v>11.525000000000006</v>
      </c>
      <c r="K975" s="7">
        <f t="shared" si="179"/>
        <v>4.6100000000000021</v>
      </c>
      <c r="L975" s="12">
        <f t="shared" si="177"/>
        <v>6.9150000000000036</v>
      </c>
      <c r="M975" s="8">
        <v>0.12131578947368427</v>
      </c>
      <c r="N975" s="8">
        <f t="shared" si="178"/>
        <v>8.2839173405211172E-2</v>
      </c>
      <c r="O975" s="7">
        <f t="shared" si="172"/>
        <v>6.9150000000000036</v>
      </c>
      <c r="P975" s="8">
        <v>0.12131578947368427</v>
      </c>
      <c r="Q975" s="8">
        <f t="shared" si="173"/>
        <v>7.2429501084598673</v>
      </c>
      <c r="R975" s="8">
        <f t="shared" si="174"/>
        <v>0.87868421052631585</v>
      </c>
      <c r="S975" s="9">
        <f t="shared" si="175"/>
        <v>1.8367859936214799E-4</v>
      </c>
      <c r="T975" s="2" t="s">
        <v>30</v>
      </c>
      <c r="U975" s="2" t="s">
        <v>31</v>
      </c>
      <c r="V975" s="2" t="s">
        <v>6101</v>
      </c>
      <c r="W975" s="2" t="s">
        <v>16</v>
      </c>
      <c r="X975" s="2">
        <v>54</v>
      </c>
      <c r="Y975" s="2">
        <v>66</v>
      </c>
      <c r="Z975" s="2">
        <f t="shared" si="180"/>
        <v>12</v>
      </c>
    </row>
    <row r="976" spans="1:26" x14ac:dyDescent="0.25">
      <c r="A976" s="2" t="s">
        <v>3235</v>
      </c>
      <c r="B976" s="2">
        <v>202280975</v>
      </c>
      <c r="C976" s="3">
        <v>44833</v>
      </c>
      <c r="D976" s="2" t="s">
        <v>146</v>
      </c>
      <c r="E976" s="2" t="s">
        <v>29</v>
      </c>
      <c r="F976" s="2" t="s">
        <v>3236</v>
      </c>
      <c r="G976" s="10">
        <f t="shared" si="176"/>
        <v>4.1693366093744684E-4</v>
      </c>
      <c r="H976" s="7">
        <v>92</v>
      </c>
      <c r="I976" s="7">
        <v>18.22</v>
      </c>
      <c r="J976" s="7">
        <v>73.78</v>
      </c>
      <c r="K976" s="7">
        <f t="shared" si="179"/>
        <v>29.512</v>
      </c>
      <c r="L976" s="12">
        <f t="shared" si="177"/>
        <v>44.268000000000001</v>
      </c>
      <c r="M976" s="8">
        <v>0.80195652173913046</v>
      </c>
      <c r="N976" s="8">
        <f t="shared" si="178"/>
        <v>2.429637760702525</v>
      </c>
      <c r="O976" s="7">
        <f t="shared" si="172"/>
        <v>44.268000000000001</v>
      </c>
      <c r="P976" s="8">
        <v>0.80195652173913046</v>
      </c>
      <c r="Q976" s="8">
        <f t="shared" si="173"/>
        <v>0.24695039306044997</v>
      </c>
      <c r="R976" s="8">
        <f t="shared" si="174"/>
        <v>0.19804347826086954</v>
      </c>
      <c r="S976" s="9">
        <f t="shared" si="175"/>
        <v>1.175861784029438E-3</v>
      </c>
      <c r="T976" s="2" t="s">
        <v>147</v>
      </c>
      <c r="U976" s="2" t="s">
        <v>31</v>
      </c>
      <c r="V976" s="2" t="s">
        <v>6101</v>
      </c>
      <c r="W976" s="2" t="s">
        <v>16</v>
      </c>
      <c r="X976" s="2">
        <v>54</v>
      </c>
      <c r="Y976" s="2">
        <v>66</v>
      </c>
      <c r="Z976" s="2">
        <f t="shared" si="180"/>
        <v>12</v>
      </c>
    </row>
    <row r="977" spans="1:26" x14ac:dyDescent="0.25">
      <c r="A977" s="2" t="s">
        <v>3237</v>
      </c>
      <c r="B977" s="2">
        <v>202280976</v>
      </c>
      <c r="C977" s="3">
        <v>44833</v>
      </c>
      <c r="D977" s="2" t="s">
        <v>148</v>
      </c>
      <c r="E977" s="2" t="s">
        <v>29</v>
      </c>
      <c r="F977" s="2" t="s">
        <v>3238</v>
      </c>
      <c r="G977" s="10">
        <f t="shared" si="176"/>
        <v>2.0393494284983812E-4</v>
      </c>
      <c r="H977" s="7">
        <v>45</v>
      </c>
      <c r="I977" s="7">
        <v>21.75</v>
      </c>
      <c r="J977" s="7">
        <v>23.25</v>
      </c>
      <c r="K977" s="7">
        <f t="shared" si="179"/>
        <v>9.3000000000000007</v>
      </c>
      <c r="L977" s="12">
        <f t="shared" si="177"/>
        <v>13.95</v>
      </c>
      <c r="M977" s="8">
        <v>0.51666666666666672</v>
      </c>
      <c r="N977" s="8">
        <f t="shared" si="178"/>
        <v>0.64137931034482754</v>
      </c>
      <c r="O977" s="7">
        <f t="shared" si="172"/>
        <v>13.95</v>
      </c>
      <c r="P977" s="8">
        <v>0.51666666666666672</v>
      </c>
      <c r="Q977" s="8">
        <f t="shared" si="173"/>
        <v>0.93548387096774188</v>
      </c>
      <c r="R977" s="8">
        <f t="shared" si="174"/>
        <v>0.48333333333333334</v>
      </c>
      <c r="S977" s="9">
        <f t="shared" si="175"/>
        <v>3.7054467984120942E-4</v>
      </c>
      <c r="T977" s="2" t="s">
        <v>147</v>
      </c>
      <c r="U977" s="2" t="s">
        <v>31</v>
      </c>
      <c r="V977" s="2" t="s">
        <v>6101</v>
      </c>
      <c r="W977" s="2" t="s">
        <v>16</v>
      </c>
      <c r="X977" s="2">
        <v>54</v>
      </c>
      <c r="Y977" s="2">
        <v>66</v>
      </c>
      <c r="Z977" s="2">
        <f t="shared" si="180"/>
        <v>12</v>
      </c>
    </row>
    <row r="978" spans="1:26" x14ac:dyDescent="0.25">
      <c r="A978" s="2" t="s">
        <v>3239</v>
      </c>
      <c r="B978" s="2">
        <v>202280977</v>
      </c>
      <c r="C978" s="3">
        <v>44833</v>
      </c>
      <c r="D978" s="2" t="s">
        <v>333</v>
      </c>
      <c r="E978" s="2" t="s">
        <v>62</v>
      </c>
      <c r="F978" s="2" t="s">
        <v>3240</v>
      </c>
      <c r="G978" s="10">
        <f t="shared" si="176"/>
        <v>8.6105864758820544E-4</v>
      </c>
      <c r="H978" s="7">
        <v>190</v>
      </c>
      <c r="I978" s="7">
        <v>121</v>
      </c>
      <c r="J978" s="7">
        <v>69</v>
      </c>
      <c r="K978" s="7">
        <f t="shared" si="179"/>
        <v>27.6</v>
      </c>
      <c r="L978" s="12">
        <f t="shared" si="177"/>
        <v>41.4</v>
      </c>
      <c r="M978" s="8">
        <v>0.36315789473684212</v>
      </c>
      <c r="N978" s="8">
        <f t="shared" si="178"/>
        <v>0.34214876033057851</v>
      </c>
      <c r="O978" s="7">
        <f t="shared" si="172"/>
        <v>41.4</v>
      </c>
      <c r="P978" s="8">
        <v>0.36315789473684212</v>
      </c>
      <c r="Q978" s="8">
        <f t="shared" si="173"/>
        <v>1.7536231884057971</v>
      </c>
      <c r="R978" s="8">
        <f t="shared" si="174"/>
        <v>0.63684210526315788</v>
      </c>
      <c r="S978" s="9">
        <f t="shared" si="175"/>
        <v>1.0996809853352021E-3</v>
      </c>
      <c r="T978" s="2" t="s">
        <v>113</v>
      </c>
      <c r="U978" s="2" t="s">
        <v>61</v>
      </c>
      <c r="V978" s="2" t="s">
        <v>6101</v>
      </c>
      <c r="W978" s="2" t="s">
        <v>16</v>
      </c>
      <c r="X978" s="2">
        <v>54</v>
      </c>
      <c r="Y978" s="2">
        <v>66</v>
      </c>
      <c r="Z978" s="2">
        <f t="shared" si="180"/>
        <v>12</v>
      </c>
    </row>
    <row r="979" spans="1:26" x14ac:dyDescent="0.25">
      <c r="A979" s="2" t="s">
        <v>3241</v>
      </c>
      <c r="B979" s="2">
        <v>202280978</v>
      </c>
      <c r="C979" s="3">
        <v>44833</v>
      </c>
      <c r="D979" s="2" t="s">
        <v>13</v>
      </c>
      <c r="E979" s="2" t="s">
        <v>14</v>
      </c>
      <c r="F979" s="2" t="s">
        <v>3242</v>
      </c>
      <c r="G979" s="10">
        <f t="shared" si="176"/>
        <v>4.5318876188852913E-5</v>
      </c>
      <c r="H979" s="7">
        <v>10</v>
      </c>
      <c r="I979" s="7">
        <v>3</v>
      </c>
      <c r="J979" s="7">
        <v>7</v>
      </c>
      <c r="K979" s="7">
        <f t="shared" si="179"/>
        <v>2.8000000000000003</v>
      </c>
      <c r="L979" s="12">
        <f t="shared" si="177"/>
        <v>4.1999999999999993</v>
      </c>
      <c r="M979" s="8">
        <v>0.7</v>
      </c>
      <c r="N979" s="8">
        <f t="shared" si="178"/>
        <v>1.3999999999999997</v>
      </c>
      <c r="O979" s="7">
        <f t="shared" si="172"/>
        <v>4.1999999999999993</v>
      </c>
      <c r="P979" s="8">
        <v>0.7</v>
      </c>
      <c r="Q979" s="8">
        <f t="shared" si="173"/>
        <v>0.42857142857142855</v>
      </c>
      <c r="R979" s="8">
        <f t="shared" si="174"/>
        <v>0.3</v>
      </c>
      <c r="S979" s="9">
        <f t="shared" si="175"/>
        <v>1.1156183909197704E-4</v>
      </c>
      <c r="T979" s="2" t="s">
        <v>6151</v>
      </c>
      <c r="U979" s="2" t="s">
        <v>15</v>
      </c>
      <c r="V979" s="2" t="s">
        <v>6101</v>
      </c>
      <c r="W979" s="2" t="s">
        <v>16</v>
      </c>
      <c r="X979" s="2">
        <v>54</v>
      </c>
      <c r="Y979" s="2">
        <v>66</v>
      </c>
      <c r="Z979" s="2">
        <f t="shared" si="180"/>
        <v>12</v>
      </c>
    </row>
    <row r="980" spans="1:26" x14ac:dyDescent="0.25">
      <c r="A980" s="2" t="s">
        <v>3243</v>
      </c>
      <c r="B980" s="2">
        <v>202280979</v>
      </c>
      <c r="C980" s="3">
        <v>44833</v>
      </c>
      <c r="D980" s="2" t="s">
        <v>647</v>
      </c>
      <c r="E980" s="2" t="s">
        <v>14</v>
      </c>
      <c r="F980" s="2" t="s">
        <v>3244</v>
      </c>
      <c r="G980" s="10">
        <f t="shared" si="176"/>
        <v>2.0393494284983812E-4</v>
      </c>
      <c r="H980" s="7">
        <v>45</v>
      </c>
      <c r="I980" s="7">
        <v>30</v>
      </c>
      <c r="J980" s="7">
        <v>15</v>
      </c>
      <c r="K980" s="7">
        <f t="shared" si="179"/>
        <v>6</v>
      </c>
      <c r="L980" s="12">
        <f t="shared" si="177"/>
        <v>9</v>
      </c>
      <c r="M980" s="8">
        <v>0.33333333333333331</v>
      </c>
      <c r="N980" s="8">
        <f t="shared" si="178"/>
        <v>0.3</v>
      </c>
      <c r="O980" s="7">
        <f t="shared" si="172"/>
        <v>9</v>
      </c>
      <c r="P980" s="8">
        <v>0.33333333333333331</v>
      </c>
      <c r="Q980" s="8">
        <f t="shared" si="173"/>
        <v>2</v>
      </c>
      <c r="R980" s="8">
        <f t="shared" si="174"/>
        <v>0.66666666666666663</v>
      </c>
      <c r="S980" s="9">
        <f t="shared" si="175"/>
        <v>2.3906108376852222E-4</v>
      </c>
      <c r="T980" s="2" t="s">
        <v>194</v>
      </c>
      <c r="U980" s="2" t="s">
        <v>15</v>
      </c>
      <c r="V980" s="2" t="s">
        <v>6101</v>
      </c>
      <c r="W980" s="2" t="s">
        <v>329</v>
      </c>
      <c r="X980" s="2">
        <v>54</v>
      </c>
      <c r="Y980" s="2">
        <v>66</v>
      </c>
      <c r="Z980" s="2">
        <f t="shared" si="180"/>
        <v>12</v>
      </c>
    </row>
    <row r="981" spans="1:26" x14ac:dyDescent="0.25">
      <c r="A981" s="2" t="s">
        <v>3245</v>
      </c>
      <c r="B981" s="2">
        <v>202280980</v>
      </c>
      <c r="C981" s="3">
        <v>44833</v>
      </c>
      <c r="D981" s="2" t="s">
        <v>648</v>
      </c>
      <c r="E981" s="2" t="s">
        <v>14</v>
      </c>
      <c r="F981" s="2" t="s">
        <v>3246</v>
      </c>
      <c r="G981" s="10">
        <f t="shared" si="176"/>
        <v>1.586160666609852E-4</v>
      </c>
      <c r="H981" s="7">
        <v>35</v>
      </c>
      <c r="I981" s="7">
        <v>22.5</v>
      </c>
      <c r="J981" s="7">
        <v>12.5</v>
      </c>
      <c r="K981" s="7">
        <f t="shared" si="179"/>
        <v>5</v>
      </c>
      <c r="L981" s="12">
        <f t="shared" si="177"/>
        <v>7.5</v>
      </c>
      <c r="M981" s="8">
        <v>0.35714285714285715</v>
      </c>
      <c r="N981" s="8">
        <f t="shared" si="178"/>
        <v>0.33333333333333331</v>
      </c>
      <c r="O981" s="7">
        <f t="shared" si="172"/>
        <v>7.5</v>
      </c>
      <c r="P981" s="8">
        <v>0.35714285714285715</v>
      </c>
      <c r="Q981" s="8">
        <f t="shared" si="173"/>
        <v>1.8</v>
      </c>
      <c r="R981" s="8">
        <f t="shared" si="174"/>
        <v>0.6428571428571429</v>
      </c>
      <c r="S981" s="9">
        <f t="shared" si="175"/>
        <v>1.9921756980710185E-4</v>
      </c>
      <c r="T981" s="2" t="s">
        <v>194</v>
      </c>
      <c r="U981" s="2" t="s">
        <v>15</v>
      </c>
      <c r="V981" s="2" t="s">
        <v>6101</v>
      </c>
      <c r="W981" s="2" t="s">
        <v>16</v>
      </c>
      <c r="X981" s="2">
        <v>54</v>
      </c>
      <c r="Y981" s="2">
        <v>66</v>
      </c>
      <c r="Z981" s="2">
        <f t="shared" si="180"/>
        <v>12</v>
      </c>
    </row>
    <row r="982" spans="1:26" x14ac:dyDescent="0.25">
      <c r="A982" s="2" t="s">
        <v>3247</v>
      </c>
      <c r="B982" s="2">
        <v>202280981</v>
      </c>
      <c r="C982" s="3">
        <v>44833</v>
      </c>
      <c r="D982" s="2" t="s">
        <v>649</v>
      </c>
      <c r="E982" s="2" t="s">
        <v>14</v>
      </c>
      <c r="F982" s="2" t="s">
        <v>3248</v>
      </c>
      <c r="G982" s="10">
        <f t="shared" si="176"/>
        <v>1.1329719047213228E-4</v>
      </c>
      <c r="H982" s="7">
        <v>25</v>
      </c>
      <c r="I982" s="7">
        <v>10</v>
      </c>
      <c r="J982" s="7">
        <v>15</v>
      </c>
      <c r="K982" s="7">
        <f t="shared" si="179"/>
        <v>6</v>
      </c>
      <c r="L982" s="12">
        <f t="shared" si="177"/>
        <v>9</v>
      </c>
      <c r="M982" s="8">
        <v>0.6</v>
      </c>
      <c r="N982" s="8">
        <f t="shared" si="178"/>
        <v>0.9</v>
      </c>
      <c r="O982" s="7">
        <f t="shared" si="172"/>
        <v>9</v>
      </c>
      <c r="P982" s="8">
        <v>0.6</v>
      </c>
      <c r="Q982" s="8">
        <f t="shared" si="173"/>
        <v>0.66666666666666663</v>
      </c>
      <c r="R982" s="8">
        <f t="shared" si="174"/>
        <v>0.4</v>
      </c>
      <c r="S982" s="9">
        <f t="shared" si="175"/>
        <v>2.3906108376852222E-4</v>
      </c>
      <c r="T982" s="2" t="s">
        <v>6151</v>
      </c>
      <c r="U982" s="2" t="s">
        <v>15</v>
      </c>
      <c r="V982" s="2" t="s">
        <v>6101</v>
      </c>
      <c r="W982" s="2" t="s">
        <v>16</v>
      </c>
      <c r="X982" s="2">
        <v>54</v>
      </c>
      <c r="Y982" s="2">
        <v>66</v>
      </c>
      <c r="Z982" s="2">
        <f t="shared" si="180"/>
        <v>12</v>
      </c>
    </row>
    <row r="983" spans="1:26" x14ac:dyDescent="0.25">
      <c r="A983" s="2" t="s">
        <v>3249</v>
      </c>
      <c r="B983" s="2">
        <v>202280982</v>
      </c>
      <c r="C983" s="3">
        <v>44833</v>
      </c>
      <c r="D983" s="2" t="s">
        <v>650</v>
      </c>
      <c r="E983" s="2" t="s">
        <v>14</v>
      </c>
      <c r="F983" s="2" t="s">
        <v>3250</v>
      </c>
      <c r="G983" s="10">
        <f t="shared" si="176"/>
        <v>9.0637752377705825E-5</v>
      </c>
      <c r="H983" s="7">
        <v>20</v>
      </c>
      <c r="I983" s="7">
        <v>12</v>
      </c>
      <c r="J983" s="7">
        <v>8</v>
      </c>
      <c r="K983" s="7">
        <f t="shared" si="179"/>
        <v>3.2</v>
      </c>
      <c r="L983" s="12">
        <f t="shared" si="177"/>
        <v>4.8</v>
      </c>
      <c r="M983" s="8">
        <v>0.4</v>
      </c>
      <c r="N983" s="8">
        <f t="shared" si="178"/>
        <v>0.39999999999999997</v>
      </c>
      <c r="O983" s="7">
        <f t="shared" si="172"/>
        <v>4.8</v>
      </c>
      <c r="P983" s="8">
        <v>0.4</v>
      </c>
      <c r="Q983" s="8">
        <f t="shared" si="173"/>
        <v>1.5</v>
      </c>
      <c r="R983" s="8">
        <f t="shared" si="174"/>
        <v>0.6</v>
      </c>
      <c r="S983" s="9">
        <f t="shared" si="175"/>
        <v>1.2749924467654519E-4</v>
      </c>
      <c r="T983" s="2" t="s">
        <v>6151</v>
      </c>
      <c r="U983" s="2" t="s">
        <v>15</v>
      </c>
      <c r="V983" s="2" t="s">
        <v>6101</v>
      </c>
      <c r="W983" s="2" t="s">
        <v>16</v>
      </c>
      <c r="X983" s="2">
        <v>54</v>
      </c>
      <c r="Y983" s="2">
        <v>66</v>
      </c>
      <c r="Z983" s="2">
        <f t="shared" si="180"/>
        <v>12</v>
      </c>
    </row>
    <row r="984" spans="1:26" x14ac:dyDescent="0.25">
      <c r="A984" s="2" t="s">
        <v>3251</v>
      </c>
      <c r="B984" s="2">
        <v>202280983</v>
      </c>
      <c r="C984" s="3">
        <v>44833</v>
      </c>
      <c r="D984" s="2" t="s">
        <v>651</v>
      </c>
      <c r="E984" s="2" t="s">
        <v>14</v>
      </c>
      <c r="F984" s="2" t="s">
        <v>3252</v>
      </c>
      <c r="G984" s="10">
        <f t="shared" si="176"/>
        <v>4.5318876188852913E-5</v>
      </c>
      <c r="H984" s="7">
        <v>10</v>
      </c>
      <c r="I984" s="7">
        <v>3</v>
      </c>
      <c r="J984" s="7">
        <v>7</v>
      </c>
      <c r="K984" s="7">
        <f t="shared" si="179"/>
        <v>2.8000000000000003</v>
      </c>
      <c r="L984" s="12">
        <f t="shared" si="177"/>
        <v>4.1999999999999993</v>
      </c>
      <c r="M984" s="8">
        <v>0.7</v>
      </c>
      <c r="N984" s="8">
        <f t="shared" si="178"/>
        <v>1.3999999999999997</v>
      </c>
      <c r="O984" s="7">
        <f t="shared" si="172"/>
        <v>4.1999999999999993</v>
      </c>
      <c r="P984" s="8">
        <v>0.7</v>
      </c>
      <c r="Q984" s="8">
        <f t="shared" si="173"/>
        <v>0.42857142857142855</v>
      </c>
      <c r="R984" s="8">
        <f t="shared" si="174"/>
        <v>0.3</v>
      </c>
      <c r="S984" s="9">
        <f t="shared" si="175"/>
        <v>1.1156183909197704E-4</v>
      </c>
      <c r="T984" s="2" t="s">
        <v>6151</v>
      </c>
      <c r="U984" s="2" t="s">
        <v>15</v>
      </c>
      <c r="V984" s="2" t="s">
        <v>6101</v>
      </c>
      <c r="W984" s="2" t="s">
        <v>329</v>
      </c>
      <c r="X984" s="2">
        <v>54</v>
      </c>
      <c r="Y984" s="2">
        <v>66</v>
      </c>
      <c r="Z984" s="2">
        <f t="shared" si="180"/>
        <v>12</v>
      </c>
    </row>
    <row r="985" spans="1:26" x14ac:dyDescent="0.25">
      <c r="A985" s="2" t="s">
        <v>3253</v>
      </c>
      <c r="B985" s="2">
        <v>202280984</v>
      </c>
      <c r="C985" s="3">
        <v>44833</v>
      </c>
      <c r="D985" s="2" t="s">
        <v>554</v>
      </c>
      <c r="E985" s="2" t="s">
        <v>21</v>
      </c>
      <c r="F985" s="2" t="s">
        <v>3254</v>
      </c>
      <c r="G985" s="10">
        <f t="shared" si="176"/>
        <v>2.2659438094426456E-5</v>
      </c>
      <c r="H985" s="7">
        <v>5</v>
      </c>
      <c r="I985" s="7">
        <v>0</v>
      </c>
      <c r="J985" s="7">
        <v>5</v>
      </c>
      <c r="K985" s="7">
        <f t="shared" si="179"/>
        <v>2</v>
      </c>
      <c r="L985" s="12">
        <f t="shared" si="177"/>
        <v>3</v>
      </c>
      <c r="M985" s="8">
        <v>1</v>
      </c>
      <c r="N985" s="8" t="e">
        <f t="shared" si="178"/>
        <v>#DIV/0!</v>
      </c>
      <c r="O985" s="7">
        <f t="shared" si="172"/>
        <v>3</v>
      </c>
      <c r="P985" s="8">
        <v>1</v>
      </c>
      <c r="Q985" s="8">
        <f t="shared" si="173"/>
        <v>0</v>
      </c>
      <c r="R985" s="8">
        <f t="shared" si="174"/>
        <v>0</v>
      </c>
      <c r="S985" s="9">
        <f t="shared" si="175"/>
        <v>7.9687027922840741E-5</v>
      </c>
      <c r="T985" s="2" t="s">
        <v>6150</v>
      </c>
      <c r="U985" s="2" t="s">
        <v>22</v>
      </c>
      <c r="V985" s="2" t="s">
        <v>6101</v>
      </c>
      <c r="W985" s="2" t="s">
        <v>16</v>
      </c>
      <c r="X985" s="2">
        <v>54</v>
      </c>
      <c r="Y985" s="2">
        <v>66</v>
      </c>
      <c r="Z985" s="2">
        <f t="shared" si="180"/>
        <v>12</v>
      </c>
    </row>
    <row r="986" spans="1:26" x14ac:dyDescent="0.25">
      <c r="A986" s="2" t="s">
        <v>3255</v>
      </c>
      <c r="B986" s="2">
        <v>202280985</v>
      </c>
      <c r="C986" s="3">
        <v>44833</v>
      </c>
      <c r="D986" s="2" t="s">
        <v>652</v>
      </c>
      <c r="E986" s="2" t="s">
        <v>29</v>
      </c>
      <c r="F986" s="2" t="s">
        <v>3256</v>
      </c>
      <c r="G986" s="10">
        <f t="shared" si="176"/>
        <v>3.9880611046190566E-4</v>
      </c>
      <c r="H986" s="7">
        <v>88</v>
      </c>
      <c r="I986" s="7">
        <v>74.52</v>
      </c>
      <c r="J986" s="7">
        <v>13.480000000000004</v>
      </c>
      <c r="K986" s="7">
        <f t="shared" si="179"/>
        <v>5.3920000000000021</v>
      </c>
      <c r="L986" s="12">
        <f t="shared" si="177"/>
        <v>8.088000000000001</v>
      </c>
      <c r="M986" s="8">
        <v>0.15318181818181822</v>
      </c>
      <c r="N986" s="8">
        <f t="shared" si="178"/>
        <v>0.10853462157809986</v>
      </c>
      <c r="O986" s="7">
        <f t="shared" si="172"/>
        <v>8.088000000000001</v>
      </c>
      <c r="P986" s="8">
        <v>0.15318181818181822</v>
      </c>
      <c r="Q986" s="8">
        <f t="shared" si="173"/>
        <v>5.5281899109792265</v>
      </c>
      <c r="R986" s="8">
        <f t="shared" si="174"/>
        <v>0.8468181818181818</v>
      </c>
      <c r="S986" s="9">
        <f t="shared" si="175"/>
        <v>2.1483622727997871E-4</v>
      </c>
      <c r="T986" s="2" t="s">
        <v>33</v>
      </c>
      <c r="U986" s="2" t="s">
        <v>31</v>
      </c>
      <c r="V986" s="2" t="s">
        <v>6101</v>
      </c>
      <c r="W986" s="2" t="s">
        <v>329</v>
      </c>
      <c r="X986" s="2">
        <v>54</v>
      </c>
      <c r="Y986" s="2">
        <v>66</v>
      </c>
      <c r="Z986" s="2">
        <f t="shared" si="180"/>
        <v>12</v>
      </c>
    </row>
    <row r="987" spans="1:26" x14ac:dyDescent="0.25">
      <c r="A987" s="2" t="s">
        <v>3257</v>
      </c>
      <c r="B987" s="2">
        <v>202280986</v>
      </c>
      <c r="C987" s="3">
        <v>44833</v>
      </c>
      <c r="D987" s="2" t="s">
        <v>653</v>
      </c>
      <c r="E987" s="2" t="s">
        <v>14</v>
      </c>
      <c r="F987" s="2" t="s">
        <v>3258</v>
      </c>
      <c r="G987" s="10">
        <f t="shared" si="176"/>
        <v>4.5318876188852913E-5</v>
      </c>
      <c r="H987" s="7">
        <v>10</v>
      </c>
      <c r="I987" s="7">
        <v>2</v>
      </c>
      <c r="J987" s="7">
        <v>8</v>
      </c>
      <c r="K987" s="7">
        <f t="shared" si="179"/>
        <v>3.2</v>
      </c>
      <c r="L987" s="12">
        <f t="shared" si="177"/>
        <v>4.8</v>
      </c>
      <c r="M987" s="8">
        <v>0.8</v>
      </c>
      <c r="N987" s="8">
        <f t="shared" si="178"/>
        <v>2.4</v>
      </c>
      <c r="O987" s="7">
        <f t="shared" si="172"/>
        <v>4.8</v>
      </c>
      <c r="P987" s="8">
        <v>0.8</v>
      </c>
      <c r="Q987" s="8">
        <f t="shared" si="173"/>
        <v>0.25</v>
      </c>
      <c r="R987" s="8">
        <f t="shared" si="174"/>
        <v>0.2</v>
      </c>
      <c r="S987" s="9">
        <f t="shared" si="175"/>
        <v>1.2749924467654519E-4</v>
      </c>
      <c r="T987" s="2" t="s">
        <v>285</v>
      </c>
      <c r="U987" s="2" t="s">
        <v>15</v>
      </c>
      <c r="V987" s="2" t="s">
        <v>6101</v>
      </c>
      <c r="W987" s="2" t="s">
        <v>16</v>
      </c>
      <c r="X987" s="2">
        <v>54</v>
      </c>
      <c r="Y987" s="2">
        <v>66</v>
      </c>
      <c r="Z987" s="2">
        <f t="shared" si="180"/>
        <v>12</v>
      </c>
    </row>
    <row r="988" spans="1:26" x14ac:dyDescent="0.25">
      <c r="A988" s="2" t="s">
        <v>3259</v>
      </c>
      <c r="B988" s="2">
        <v>202280987</v>
      </c>
      <c r="C988" s="3">
        <v>44833</v>
      </c>
      <c r="D988" s="2" t="s">
        <v>654</v>
      </c>
      <c r="E988" s="2" t="s">
        <v>14</v>
      </c>
      <c r="F988" s="2" t="s">
        <v>3260</v>
      </c>
      <c r="G988" s="10">
        <f t="shared" si="176"/>
        <v>2.0393494284983812E-4</v>
      </c>
      <c r="H988" s="7">
        <v>45</v>
      </c>
      <c r="I988" s="7">
        <v>15</v>
      </c>
      <c r="J988" s="7">
        <v>30</v>
      </c>
      <c r="K988" s="7">
        <f t="shared" si="179"/>
        <v>12</v>
      </c>
      <c r="L988" s="12">
        <f t="shared" si="177"/>
        <v>18</v>
      </c>
      <c r="M988" s="8">
        <v>0.66666666666666663</v>
      </c>
      <c r="N988" s="8">
        <f t="shared" si="178"/>
        <v>1.2</v>
      </c>
      <c r="O988" s="7">
        <f t="shared" si="172"/>
        <v>18</v>
      </c>
      <c r="P988" s="8">
        <v>0.66666666666666663</v>
      </c>
      <c r="Q988" s="8">
        <f t="shared" si="173"/>
        <v>0.5</v>
      </c>
      <c r="R988" s="8">
        <f t="shared" si="174"/>
        <v>0.33333333333333331</v>
      </c>
      <c r="S988" s="9">
        <f t="shared" si="175"/>
        <v>4.7812216753704445E-4</v>
      </c>
      <c r="T988" s="2" t="s">
        <v>6151</v>
      </c>
      <c r="U988" s="2" t="s">
        <v>15</v>
      </c>
      <c r="V988" s="2" t="s">
        <v>6101</v>
      </c>
      <c r="W988" s="2" t="s">
        <v>16</v>
      </c>
      <c r="X988" s="2">
        <v>54</v>
      </c>
      <c r="Y988" s="2">
        <v>66</v>
      </c>
      <c r="Z988" s="2">
        <f t="shared" si="180"/>
        <v>12</v>
      </c>
    </row>
    <row r="989" spans="1:26" x14ac:dyDescent="0.25">
      <c r="A989" s="2" t="s">
        <v>3261</v>
      </c>
      <c r="B989" s="2">
        <v>202280988</v>
      </c>
      <c r="C989" s="3">
        <v>44833</v>
      </c>
      <c r="D989" s="2" t="s">
        <v>148</v>
      </c>
      <c r="E989" s="2" t="s">
        <v>29</v>
      </c>
      <c r="F989" s="2" t="s">
        <v>3262</v>
      </c>
      <c r="G989" s="10">
        <f t="shared" si="176"/>
        <v>2.0393494284983812E-4</v>
      </c>
      <c r="H989" s="7">
        <v>45</v>
      </c>
      <c r="I989" s="7">
        <v>25.25</v>
      </c>
      <c r="J989" s="7">
        <v>19.75</v>
      </c>
      <c r="K989" s="7">
        <f t="shared" si="179"/>
        <v>7.9</v>
      </c>
      <c r="L989" s="12">
        <f t="shared" si="177"/>
        <v>11.85</v>
      </c>
      <c r="M989" s="8">
        <v>0.43888888888888888</v>
      </c>
      <c r="N989" s="8">
        <f t="shared" si="178"/>
        <v>0.46930693069306928</v>
      </c>
      <c r="O989" s="7">
        <f t="shared" si="172"/>
        <v>11.85</v>
      </c>
      <c r="P989" s="8">
        <v>0.43888888888888888</v>
      </c>
      <c r="Q989" s="8">
        <f t="shared" si="173"/>
        <v>1.2784810126582278</v>
      </c>
      <c r="R989" s="8">
        <f t="shared" si="174"/>
        <v>0.56111111111111112</v>
      </c>
      <c r="S989" s="9">
        <f t="shared" si="175"/>
        <v>3.147637602952209E-4</v>
      </c>
      <c r="T989" s="2" t="s">
        <v>426</v>
      </c>
      <c r="U989" s="2" t="s">
        <v>31</v>
      </c>
      <c r="V989" s="2" t="s">
        <v>6101</v>
      </c>
      <c r="W989" s="2" t="s">
        <v>16</v>
      </c>
      <c r="X989" s="2">
        <v>54</v>
      </c>
      <c r="Y989" s="2">
        <v>66</v>
      </c>
      <c r="Z989" s="2">
        <f t="shared" si="180"/>
        <v>12</v>
      </c>
    </row>
    <row r="990" spans="1:26" x14ac:dyDescent="0.25">
      <c r="A990" s="2" t="s">
        <v>3263</v>
      </c>
      <c r="B990" s="2">
        <v>202280989</v>
      </c>
      <c r="C990" s="3">
        <v>44833</v>
      </c>
      <c r="D990" s="2" t="s">
        <v>569</v>
      </c>
      <c r="E990" s="2" t="s">
        <v>43</v>
      </c>
      <c r="F990" s="2" t="s">
        <v>3264</v>
      </c>
      <c r="G990" s="10">
        <f t="shared" si="176"/>
        <v>4.8038008760184093E-3</v>
      </c>
      <c r="H990" s="7">
        <v>1060</v>
      </c>
      <c r="I990" s="7">
        <v>960</v>
      </c>
      <c r="J990" s="7">
        <v>100</v>
      </c>
      <c r="K990" s="7">
        <f t="shared" si="179"/>
        <v>40</v>
      </c>
      <c r="L990" s="12">
        <f t="shared" si="177"/>
        <v>60</v>
      </c>
      <c r="M990" s="8">
        <v>9.4339622641509441E-2</v>
      </c>
      <c r="N990" s="8">
        <f t="shared" si="178"/>
        <v>6.25E-2</v>
      </c>
      <c r="O990" s="7">
        <f t="shared" si="172"/>
        <v>60</v>
      </c>
      <c r="P990" s="8">
        <v>9.4339622641509441E-2</v>
      </c>
      <c r="Q990" s="8">
        <f t="shared" si="173"/>
        <v>9.6</v>
      </c>
      <c r="R990" s="8">
        <f t="shared" si="174"/>
        <v>0.90566037735849059</v>
      </c>
      <c r="S990" s="9">
        <f t="shared" si="175"/>
        <v>1.5937405584568148E-3</v>
      </c>
      <c r="T990" s="2" t="s">
        <v>19</v>
      </c>
      <c r="U990" s="2" t="s">
        <v>44</v>
      </c>
      <c r="V990" s="2" t="s">
        <v>6101</v>
      </c>
      <c r="W990" s="2" t="s">
        <v>16</v>
      </c>
      <c r="X990" s="2">
        <v>54</v>
      </c>
      <c r="Y990" s="2">
        <v>66</v>
      </c>
      <c r="Z990" s="2">
        <f t="shared" si="180"/>
        <v>12</v>
      </c>
    </row>
    <row r="991" spans="1:26" x14ac:dyDescent="0.25">
      <c r="A991" s="2" t="s">
        <v>3265</v>
      </c>
      <c r="B991" s="2">
        <v>202280990</v>
      </c>
      <c r="C991" s="3">
        <v>44833</v>
      </c>
      <c r="D991" s="2" t="s">
        <v>570</v>
      </c>
      <c r="E991" s="2" t="s">
        <v>29</v>
      </c>
      <c r="F991" s="2" t="s">
        <v>3266</v>
      </c>
      <c r="G991" s="10">
        <f t="shared" si="176"/>
        <v>9.0637752377705825E-5</v>
      </c>
      <c r="H991" s="7">
        <v>20</v>
      </c>
      <c r="I991" s="7">
        <v>10.120000000000001</v>
      </c>
      <c r="J991" s="7">
        <v>9.879999999999999</v>
      </c>
      <c r="K991" s="7">
        <f t="shared" si="179"/>
        <v>3.952</v>
      </c>
      <c r="L991" s="12">
        <f t="shared" si="177"/>
        <v>5.927999999999999</v>
      </c>
      <c r="M991" s="8">
        <v>0.49399999999999994</v>
      </c>
      <c r="N991" s="8">
        <f t="shared" si="178"/>
        <v>0.58577075098814213</v>
      </c>
      <c r="O991" s="7">
        <f t="shared" si="172"/>
        <v>5.927999999999999</v>
      </c>
      <c r="P991" s="8">
        <v>0.49399999999999994</v>
      </c>
      <c r="Q991" s="8">
        <f t="shared" si="173"/>
        <v>1.0242914979757087</v>
      </c>
      <c r="R991" s="8">
        <f t="shared" si="174"/>
        <v>0.50600000000000001</v>
      </c>
      <c r="S991" s="9">
        <f t="shared" si="175"/>
        <v>1.5746156717553328E-4</v>
      </c>
      <c r="T991" s="2" t="s">
        <v>33</v>
      </c>
      <c r="U991" s="2" t="s">
        <v>31</v>
      </c>
      <c r="V991" s="2" t="s">
        <v>6101</v>
      </c>
      <c r="W991" s="2" t="s">
        <v>16</v>
      </c>
      <c r="X991" s="2">
        <v>54</v>
      </c>
      <c r="Y991" s="2">
        <v>66</v>
      </c>
      <c r="Z991" s="2">
        <f t="shared" si="180"/>
        <v>12</v>
      </c>
    </row>
    <row r="992" spans="1:26" x14ac:dyDescent="0.25">
      <c r="A992" s="2" t="s">
        <v>3267</v>
      </c>
      <c r="B992" s="2">
        <v>202280991</v>
      </c>
      <c r="C992" s="3">
        <v>44834</v>
      </c>
      <c r="D992" s="2" t="s">
        <v>519</v>
      </c>
      <c r="E992" s="2" t="s">
        <v>29</v>
      </c>
      <c r="F992" s="2" t="s">
        <v>3268</v>
      </c>
      <c r="G992" s="10">
        <f t="shared" si="176"/>
        <v>2.5378570665757634E-4</v>
      </c>
      <c r="H992" s="7">
        <v>56</v>
      </c>
      <c r="I992" s="7">
        <v>51</v>
      </c>
      <c r="J992" s="7">
        <v>5</v>
      </c>
      <c r="K992" s="7">
        <f t="shared" si="179"/>
        <v>2</v>
      </c>
      <c r="L992" s="12">
        <f t="shared" si="177"/>
        <v>3</v>
      </c>
      <c r="M992" s="8">
        <v>8.9285714285714288E-2</v>
      </c>
      <c r="N992" s="8">
        <f t="shared" si="178"/>
        <v>5.8823529411764705E-2</v>
      </c>
      <c r="O992" s="7">
        <f t="shared" si="172"/>
        <v>3</v>
      </c>
      <c r="P992" s="8">
        <v>8.9285714285714288E-2</v>
      </c>
      <c r="Q992" s="8">
        <f t="shared" si="173"/>
        <v>10.199999999999999</v>
      </c>
      <c r="R992" s="8">
        <f t="shared" si="174"/>
        <v>0.9107142857142857</v>
      </c>
      <c r="S992" s="9">
        <f t="shared" si="175"/>
        <v>7.9687027922840741E-5</v>
      </c>
      <c r="T992" s="2" t="s">
        <v>30</v>
      </c>
      <c r="U992" s="2" t="s">
        <v>31</v>
      </c>
      <c r="V992" s="2" t="s">
        <v>6101</v>
      </c>
      <c r="W992" s="2" t="s">
        <v>16</v>
      </c>
      <c r="X992" s="2">
        <v>54</v>
      </c>
      <c r="Y992" s="2">
        <v>61</v>
      </c>
      <c r="Z992" s="2">
        <f t="shared" si="180"/>
        <v>7</v>
      </c>
    </row>
    <row r="993" spans="1:26" x14ac:dyDescent="0.25">
      <c r="A993" s="2" t="s">
        <v>3269</v>
      </c>
      <c r="B993" s="2">
        <v>202280992</v>
      </c>
      <c r="C993" s="3">
        <v>44834</v>
      </c>
      <c r="D993" s="2" t="s">
        <v>571</v>
      </c>
      <c r="E993" s="2" t="s">
        <v>21</v>
      </c>
      <c r="F993" s="2" t="s">
        <v>3270</v>
      </c>
      <c r="G993" s="10">
        <f t="shared" si="176"/>
        <v>3.1723213332197041E-4</v>
      </c>
      <c r="H993" s="7">
        <v>70</v>
      </c>
      <c r="I993" s="7">
        <v>20</v>
      </c>
      <c r="J993" s="7">
        <v>50</v>
      </c>
      <c r="K993" s="7">
        <f t="shared" si="179"/>
        <v>20</v>
      </c>
      <c r="L993" s="12">
        <f t="shared" si="177"/>
        <v>30</v>
      </c>
      <c r="M993" s="8">
        <v>0.7142857142857143</v>
      </c>
      <c r="N993" s="8">
        <f t="shared" si="178"/>
        <v>1.5</v>
      </c>
      <c r="O993" s="7">
        <f t="shared" si="172"/>
        <v>30</v>
      </c>
      <c r="P993" s="8">
        <v>0.7142857142857143</v>
      </c>
      <c r="Q993" s="8">
        <f t="shared" si="173"/>
        <v>0.4</v>
      </c>
      <c r="R993" s="8">
        <f t="shared" si="174"/>
        <v>0.2857142857142857</v>
      </c>
      <c r="S993" s="9">
        <f t="shared" si="175"/>
        <v>7.9687027922840741E-4</v>
      </c>
      <c r="T993" s="2" t="s">
        <v>6150</v>
      </c>
      <c r="U993" s="2" t="s">
        <v>22</v>
      </c>
      <c r="V993" s="2" t="s">
        <v>6101</v>
      </c>
      <c r="W993" s="2" t="s">
        <v>16</v>
      </c>
      <c r="X993" s="2">
        <v>54</v>
      </c>
      <c r="Y993" s="2">
        <v>61</v>
      </c>
      <c r="Z993" s="2">
        <f t="shared" ref="Z993:Z1009" si="181">Y993-X993</f>
        <v>7</v>
      </c>
    </row>
    <row r="994" spans="1:26" x14ac:dyDescent="0.25">
      <c r="A994" s="2" t="s">
        <v>3271</v>
      </c>
      <c r="B994" s="2">
        <v>202280993</v>
      </c>
      <c r="C994" s="3">
        <v>44834</v>
      </c>
      <c r="D994" s="2" t="s">
        <v>572</v>
      </c>
      <c r="E994" s="2" t="s">
        <v>24</v>
      </c>
      <c r="F994" s="2" t="s">
        <v>3272</v>
      </c>
      <c r="G994" s="10">
        <f t="shared" si="176"/>
        <v>1.8127550475541165E-4</v>
      </c>
      <c r="H994" s="7">
        <v>40</v>
      </c>
      <c r="I994" s="7">
        <v>0</v>
      </c>
      <c r="J994" s="7">
        <v>40</v>
      </c>
      <c r="K994" s="7">
        <f t="shared" si="179"/>
        <v>16</v>
      </c>
      <c r="L994" s="12">
        <f t="shared" si="177"/>
        <v>24</v>
      </c>
      <c r="M994" s="8">
        <v>1</v>
      </c>
      <c r="N994" s="8" t="e">
        <f t="shared" si="178"/>
        <v>#DIV/0!</v>
      </c>
      <c r="O994" s="7">
        <f t="shared" si="172"/>
        <v>24</v>
      </c>
      <c r="P994" s="8">
        <v>1</v>
      </c>
      <c r="Q994" s="8">
        <f t="shared" si="173"/>
        <v>0</v>
      </c>
      <c r="R994" s="8">
        <f t="shared" si="174"/>
        <v>0</v>
      </c>
      <c r="S994" s="9">
        <f t="shared" si="175"/>
        <v>6.3749622338272593E-4</v>
      </c>
      <c r="T994" s="2" t="s">
        <v>573</v>
      </c>
      <c r="U994" s="2" t="s">
        <v>26</v>
      </c>
      <c r="V994" s="2" t="s">
        <v>6101</v>
      </c>
      <c r="W994" s="2" t="s">
        <v>16</v>
      </c>
      <c r="X994" s="2">
        <v>54</v>
      </c>
      <c r="Y994" s="2">
        <v>61</v>
      </c>
      <c r="Z994" s="2">
        <f t="shared" si="181"/>
        <v>7</v>
      </c>
    </row>
    <row r="995" spans="1:26" x14ac:dyDescent="0.25">
      <c r="A995" s="2" t="s">
        <v>3273</v>
      </c>
      <c r="B995" s="2">
        <v>202280994</v>
      </c>
      <c r="C995" s="3">
        <v>44834</v>
      </c>
      <c r="D995" s="2" t="s">
        <v>572</v>
      </c>
      <c r="E995" s="2" t="s">
        <v>24</v>
      </c>
      <c r="F995" s="2" t="s">
        <v>3274</v>
      </c>
      <c r="G995" s="10">
        <f t="shared" si="176"/>
        <v>1.8127550475541165E-4</v>
      </c>
      <c r="H995" s="7">
        <v>40</v>
      </c>
      <c r="I995" s="7">
        <v>0</v>
      </c>
      <c r="J995" s="7">
        <v>40</v>
      </c>
      <c r="K995" s="7">
        <f t="shared" si="179"/>
        <v>16</v>
      </c>
      <c r="L995" s="12">
        <f t="shared" si="177"/>
        <v>24</v>
      </c>
      <c r="M995" s="8">
        <v>1</v>
      </c>
      <c r="N995" s="8" t="e">
        <f t="shared" si="178"/>
        <v>#DIV/0!</v>
      </c>
      <c r="O995" s="7">
        <f t="shared" si="172"/>
        <v>24</v>
      </c>
      <c r="P995" s="8">
        <v>1</v>
      </c>
      <c r="Q995" s="8">
        <f t="shared" si="173"/>
        <v>0</v>
      </c>
      <c r="R995" s="8">
        <f t="shared" si="174"/>
        <v>0</v>
      </c>
      <c r="S995" s="9">
        <f t="shared" si="175"/>
        <v>6.3749622338272593E-4</v>
      </c>
      <c r="T995" s="2" t="s">
        <v>573</v>
      </c>
      <c r="U995" s="2" t="s">
        <v>26</v>
      </c>
      <c r="V995" s="2" t="s">
        <v>6101</v>
      </c>
      <c r="W995" s="2" t="s">
        <v>16</v>
      </c>
      <c r="X995" s="2">
        <v>54</v>
      </c>
      <c r="Y995" s="2">
        <v>61</v>
      </c>
      <c r="Z995" s="2">
        <f t="shared" si="181"/>
        <v>7</v>
      </c>
    </row>
    <row r="996" spans="1:26" x14ac:dyDescent="0.25">
      <c r="A996" s="2" t="s">
        <v>3275</v>
      </c>
      <c r="B996" s="2">
        <v>202280995</v>
      </c>
      <c r="C996" s="3">
        <v>44834</v>
      </c>
      <c r="D996" s="2" t="s">
        <v>574</v>
      </c>
      <c r="E996" s="2" t="s">
        <v>14</v>
      </c>
      <c r="F996" s="2" t="s">
        <v>3276</v>
      </c>
      <c r="G996" s="10">
        <f t="shared" si="176"/>
        <v>6.7978314283279379E-5</v>
      </c>
      <c r="H996" s="7">
        <v>15</v>
      </c>
      <c r="I996" s="7">
        <v>4</v>
      </c>
      <c r="J996" s="7">
        <v>11</v>
      </c>
      <c r="K996" s="7">
        <f t="shared" si="179"/>
        <v>4.4000000000000004</v>
      </c>
      <c r="L996" s="12">
        <f t="shared" si="177"/>
        <v>6.6</v>
      </c>
      <c r="M996" s="8">
        <v>0.73333333333333328</v>
      </c>
      <c r="N996" s="8">
        <f t="shared" si="178"/>
        <v>1.65</v>
      </c>
      <c r="O996" s="7">
        <f t="shared" si="172"/>
        <v>6.6</v>
      </c>
      <c r="P996" s="8">
        <v>0.73333333333333328</v>
      </c>
      <c r="Q996" s="8">
        <f t="shared" si="173"/>
        <v>0.36363636363636365</v>
      </c>
      <c r="R996" s="8">
        <f t="shared" si="174"/>
        <v>0.26666666666666666</v>
      </c>
      <c r="S996" s="9">
        <f t="shared" si="175"/>
        <v>1.7531146143024963E-4</v>
      </c>
      <c r="T996" s="2" t="s">
        <v>25</v>
      </c>
      <c r="U996" s="2" t="s">
        <v>15</v>
      </c>
      <c r="V996" s="2" t="s">
        <v>6101</v>
      </c>
      <c r="W996" s="2" t="s">
        <v>329</v>
      </c>
      <c r="X996" s="2">
        <v>54</v>
      </c>
      <c r="Y996" s="2">
        <v>61</v>
      </c>
      <c r="Z996" s="2">
        <f t="shared" si="181"/>
        <v>7</v>
      </c>
    </row>
    <row r="997" spans="1:26" x14ac:dyDescent="0.25">
      <c r="A997" s="2" t="s">
        <v>3277</v>
      </c>
      <c r="B997" s="2">
        <v>202280996</v>
      </c>
      <c r="C997" s="3">
        <v>44834</v>
      </c>
      <c r="D997" s="2" t="s">
        <v>575</v>
      </c>
      <c r="E997" s="2" t="s">
        <v>47</v>
      </c>
      <c r="F997" s="2" t="s">
        <v>3278</v>
      </c>
      <c r="G997" s="10">
        <f t="shared" si="176"/>
        <v>2.7191325713311751E-3</v>
      </c>
      <c r="H997" s="7">
        <v>600</v>
      </c>
      <c r="I997" s="7">
        <v>500</v>
      </c>
      <c r="J997" s="7">
        <v>100</v>
      </c>
      <c r="K997" s="7">
        <f t="shared" si="179"/>
        <v>40</v>
      </c>
      <c r="L997" s="12">
        <f t="shared" si="177"/>
        <v>60</v>
      </c>
      <c r="M997" s="8">
        <v>0.16666666666666666</v>
      </c>
      <c r="N997" s="8">
        <f t="shared" si="178"/>
        <v>0.12</v>
      </c>
      <c r="O997" s="7">
        <f t="shared" si="172"/>
        <v>60</v>
      </c>
      <c r="P997" s="8">
        <v>0.16666666666666666</v>
      </c>
      <c r="Q997" s="8">
        <f t="shared" si="173"/>
        <v>5</v>
      </c>
      <c r="R997" s="8">
        <f t="shared" si="174"/>
        <v>0.83333333333333337</v>
      </c>
      <c r="S997" s="9">
        <f t="shared" si="175"/>
        <v>1.5937405584568148E-3</v>
      </c>
      <c r="T997" s="2" t="s">
        <v>19</v>
      </c>
      <c r="U997" s="2" t="s">
        <v>6087</v>
      </c>
      <c r="V997" s="2" t="s">
        <v>6101</v>
      </c>
      <c r="W997" s="2" t="s">
        <v>329</v>
      </c>
      <c r="X997" s="2">
        <v>54</v>
      </c>
      <c r="Y997" s="2">
        <v>61</v>
      </c>
      <c r="Z997" s="2">
        <f t="shared" si="181"/>
        <v>7</v>
      </c>
    </row>
    <row r="998" spans="1:26" x14ac:dyDescent="0.25">
      <c r="A998" s="2" t="s">
        <v>3279</v>
      </c>
      <c r="B998" s="2">
        <v>202280997</v>
      </c>
      <c r="C998" s="3">
        <v>44834</v>
      </c>
      <c r="D998" s="2" t="s">
        <v>576</v>
      </c>
      <c r="E998" s="2" t="s">
        <v>14</v>
      </c>
      <c r="F998" s="2" t="s">
        <v>3280</v>
      </c>
      <c r="G998" s="10">
        <f t="shared" si="176"/>
        <v>2.2659438094426456E-5</v>
      </c>
      <c r="H998" s="7">
        <v>5</v>
      </c>
      <c r="I998" s="7">
        <v>2</v>
      </c>
      <c r="J998" s="7">
        <v>3</v>
      </c>
      <c r="K998" s="7">
        <f t="shared" si="179"/>
        <v>1.2000000000000002</v>
      </c>
      <c r="L998" s="12">
        <f t="shared" si="177"/>
        <v>1.7999999999999998</v>
      </c>
      <c r="M998" s="8">
        <v>0.6</v>
      </c>
      <c r="N998" s="8">
        <f t="shared" si="178"/>
        <v>0.89999999999999991</v>
      </c>
      <c r="O998" s="7">
        <f t="shared" si="172"/>
        <v>1.7999999999999998</v>
      </c>
      <c r="P998" s="8">
        <v>0.6</v>
      </c>
      <c r="Q998" s="8">
        <f t="shared" si="173"/>
        <v>0.66666666666666663</v>
      </c>
      <c r="R998" s="8">
        <f t="shared" si="174"/>
        <v>0.4</v>
      </c>
      <c r="S998" s="9">
        <f t="shared" si="175"/>
        <v>4.7812216753704445E-5</v>
      </c>
      <c r="T998" s="2" t="s">
        <v>6151</v>
      </c>
      <c r="U998" s="2" t="s">
        <v>15</v>
      </c>
      <c r="V998" s="2" t="s">
        <v>6101</v>
      </c>
      <c r="W998" s="2" t="s">
        <v>329</v>
      </c>
      <c r="X998" s="2">
        <v>54</v>
      </c>
      <c r="Y998" s="2">
        <v>61</v>
      </c>
      <c r="Z998" s="2">
        <f t="shared" si="181"/>
        <v>7</v>
      </c>
    </row>
    <row r="999" spans="1:26" x14ac:dyDescent="0.25">
      <c r="A999" s="2" t="s">
        <v>3281</v>
      </c>
      <c r="B999" s="2">
        <v>202280998</v>
      </c>
      <c r="C999" s="3">
        <v>44834</v>
      </c>
      <c r="D999" s="2" t="s">
        <v>577</v>
      </c>
      <c r="E999" s="2" t="s">
        <v>14</v>
      </c>
      <c r="F999" s="2" t="s">
        <v>3282</v>
      </c>
      <c r="G999" s="10">
        <f t="shared" si="176"/>
        <v>3.625510095108233E-4</v>
      </c>
      <c r="H999" s="7">
        <v>80</v>
      </c>
      <c r="I999" s="7">
        <v>20</v>
      </c>
      <c r="J999" s="7">
        <v>60</v>
      </c>
      <c r="K999" s="7">
        <f t="shared" si="179"/>
        <v>24</v>
      </c>
      <c r="L999" s="12">
        <f t="shared" si="177"/>
        <v>36</v>
      </c>
      <c r="M999" s="8">
        <v>0.75</v>
      </c>
      <c r="N999" s="8">
        <f t="shared" si="178"/>
        <v>1.8</v>
      </c>
      <c r="O999" s="7">
        <f t="shared" si="172"/>
        <v>36</v>
      </c>
      <c r="P999" s="8">
        <v>0.75</v>
      </c>
      <c r="Q999" s="8">
        <f t="shared" si="173"/>
        <v>0.33333333333333331</v>
      </c>
      <c r="R999" s="8">
        <f t="shared" si="174"/>
        <v>0.25</v>
      </c>
      <c r="S999" s="9">
        <f t="shared" si="175"/>
        <v>9.5624433507408889E-4</v>
      </c>
      <c r="T999" s="2" t="s">
        <v>25</v>
      </c>
      <c r="U999" s="2" t="s">
        <v>15</v>
      </c>
      <c r="V999" s="2" t="s">
        <v>6101</v>
      </c>
      <c r="W999" s="2" t="s">
        <v>627</v>
      </c>
      <c r="X999" s="2">
        <v>54</v>
      </c>
      <c r="Y999" s="2">
        <v>61</v>
      </c>
      <c r="Z999" s="2">
        <f t="shared" si="181"/>
        <v>7</v>
      </c>
    </row>
    <row r="1000" spans="1:26" x14ac:dyDescent="0.25">
      <c r="A1000" s="2" t="s">
        <v>3283</v>
      </c>
      <c r="B1000" s="2">
        <v>202280999</v>
      </c>
      <c r="C1000" s="3">
        <v>44834</v>
      </c>
      <c r="D1000" s="2" t="s">
        <v>578</v>
      </c>
      <c r="E1000" s="2" t="s">
        <v>29</v>
      </c>
      <c r="F1000" s="2" t="s">
        <v>3284</v>
      </c>
      <c r="G1000" s="10">
        <f t="shared" si="176"/>
        <v>6.5259181711948199E-4</v>
      </c>
      <c r="H1000" s="7">
        <v>144</v>
      </c>
      <c r="I1000" s="7">
        <v>132</v>
      </c>
      <c r="J1000" s="7">
        <v>12</v>
      </c>
      <c r="K1000" s="7">
        <f t="shared" si="179"/>
        <v>4.8000000000000007</v>
      </c>
      <c r="L1000" s="12">
        <f t="shared" si="177"/>
        <v>7.1999999999999993</v>
      </c>
      <c r="M1000" s="8">
        <v>8.3333333333333329E-2</v>
      </c>
      <c r="N1000" s="8">
        <f t="shared" si="178"/>
        <v>5.4545454545454543E-2</v>
      </c>
      <c r="O1000" s="7">
        <f t="shared" si="172"/>
        <v>7.1999999999999993</v>
      </c>
      <c r="P1000" s="8">
        <v>8.3333333333333329E-2</v>
      </c>
      <c r="Q1000" s="8">
        <f t="shared" si="173"/>
        <v>11</v>
      </c>
      <c r="R1000" s="8">
        <f t="shared" si="174"/>
        <v>0.91666666666666663</v>
      </c>
      <c r="S1000" s="9">
        <f t="shared" si="175"/>
        <v>1.9124886701481778E-4</v>
      </c>
      <c r="T1000" s="2" t="s">
        <v>30</v>
      </c>
      <c r="U1000" s="2" t="s">
        <v>31</v>
      </c>
      <c r="V1000" s="2" t="s">
        <v>6101</v>
      </c>
      <c r="W1000" s="2" t="s">
        <v>627</v>
      </c>
      <c r="X1000" s="2">
        <v>54</v>
      </c>
      <c r="Y1000" s="2">
        <v>61</v>
      </c>
      <c r="Z1000" s="2">
        <f t="shared" si="181"/>
        <v>7</v>
      </c>
    </row>
    <row r="1001" spans="1:26" x14ac:dyDescent="0.25">
      <c r="A1001" s="2" t="s">
        <v>3285</v>
      </c>
      <c r="B1001" s="2">
        <v>202281000</v>
      </c>
      <c r="C1001" s="3">
        <v>44834</v>
      </c>
      <c r="D1001" s="2" t="s">
        <v>579</v>
      </c>
      <c r="E1001" s="2" t="s">
        <v>29</v>
      </c>
      <c r="F1001" s="2" t="s">
        <v>3286</v>
      </c>
      <c r="G1001" s="10">
        <f t="shared" si="176"/>
        <v>1.4048851618544403E-4</v>
      </c>
      <c r="H1001" s="7">
        <v>31</v>
      </c>
      <c r="I1001" s="7">
        <v>26.52</v>
      </c>
      <c r="J1001" s="7">
        <v>4.4800000000000004</v>
      </c>
      <c r="K1001" s="7">
        <f t="shared" si="179"/>
        <v>1.7920000000000003</v>
      </c>
      <c r="L1001" s="12">
        <f t="shared" si="177"/>
        <v>2.6880000000000002</v>
      </c>
      <c r="M1001" s="8">
        <v>0.14451612903225808</v>
      </c>
      <c r="N1001" s="8">
        <f t="shared" si="178"/>
        <v>0.10135746606334843</v>
      </c>
      <c r="O1001" s="7">
        <f t="shared" si="172"/>
        <v>2.6880000000000002</v>
      </c>
      <c r="P1001" s="8">
        <v>0.14451612903225808</v>
      </c>
      <c r="Q1001" s="8">
        <f t="shared" si="173"/>
        <v>5.9196428571428568</v>
      </c>
      <c r="R1001" s="8">
        <f t="shared" si="174"/>
        <v>0.85548387096774192</v>
      </c>
      <c r="S1001" s="9">
        <f t="shared" si="175"/>
        <v>7.1399577018865304E-5</v>
      </c>
      <c r="T1001" s="2" t="s">
        <v>33</v>
      </c>
      <c r="U1001" s="2" t="s">
        <v>31</v>
      </c>
      <c r="V1001" s="2" t="s">
        <v>6101</v>
      </c>
      <c r="W1001" s="2" t="s">
        <v>16</v>
      </c>
      <c r="X1001" s="2">
        <v>54</v>
      </c>
      <c r="Y1001" s="2">
        <v>61</v>
      </c>
      <c r="Z1001" s="2">
        <f t="shared" si="181"/>
        <v>7</v>
      </c>
    </row>
    <row r="1002" spans="1:26" x14ac:dyDescent="0.25">
      <c r="A1002" s="2" t="s">
        <v>3287</v>
      </c>
      <c r="B1002" s="2">
        <v>202281001</v>
      </c>
      <c r="C1002" s="3">
        <v>44834</v>
      </c>
      <c r="D1002" s="2" t="s">
        <v>580</v>
      </c>
      <c r="E1002" s="2" t="s">
        <v>29</v>
      </c>
      <c r="F1002" s="2" t="s">
        <v>3288</v>
      </c>
      <c r="G1002" s="10">
        <f t="shared" si="176"/>
        <v>3.9880611046190566E-4</v>
      </c>
      <c r="H1002" s="7">
        <v>88</v>
      </c>
      <c r="I1002" s="7">
        <v>74.52</v>
      </c>
      <c r="J1002" s="7">
        <v>13.480000000000004</v>
      </c>
      <c r="K1002" s="7">
        <f t="shared" si="179"/>
        <v>5.3920000000000021</v>
      </c>
      <c r="L1002" s="12">
        <f t="shared" si="177"/>
        <v>8.088000000000001</v>
      </c>
      <c r="M1002" s="8">
        <v>0.15318181818181822</v>
      </c>
      <c r="N1002" s="8">
        <f t="shared" si="178"/>
        <v>0.10853462157809986</v>
      </c>
      <c r="O1002" s="7">
        <f t="shared" si="172"/>
        <v>8.088000000000001</v>
      </c>
      <c r="P1002" s="8">
        <v>0.15318181818181822</v>
      </c>
      <c r="Q1002" s="8">
        <f t="shared" si="173"/>
        <v>5.5281899109792265</v>
      </c>
      <c r="R1002" s="8">
        <f t="shared" si="174"/>
        <v>0.8468181818181818</v>
      </c>
      <c r="S1002" s="9">
        <f t="shared" si="175"/>
        <v>2.1483622727997871E-4</v>
      </c>
      <c r="T1002" s="2" t="s">
        <v>33</v>
      </c>
      <c r="U1002" s="2" t="s">
        <v>31</v>
      </c>
      <c r="V1002" s="2" t="s">
        <v>6101</v>
      </c>
      <c r="W1002" s="2" t="s">
        <v>329</v>
      </c>
      <c r="X1002" s="2">
        <v>54</v>
      </c>
      <c r="Y1002" s="2">
        <v>61</v>
      </c>
      <c r="Z1002" s="2">
        <f t="shared" si="181"/>
        <v>7</v>
      </c>
    </row>
    <row r="1003" spans="1:26" x14ac:dyDescent="0.25">
      <c r="A1003" s="2" t="s">
        <v>3289</v>
      </c>
      <c r="B1003" s="2">
        <v>202281002</v>
      </c>
      <c r="C1003" s="3">
        <v>44834</v>
      </c>
      <c r="D1003" s="2" t="s">
        <v>581</v>
      </c>
      <c r="E1003" s="2" t="s">
        <v>21</v>
      </c>
      <c r="F1003" s="2" t="s">
        <v>3290</v>
      </c>
      <c r="G1003" s="10">
        <f t="shared" si="176"/>
        <v>1.3595662856655876E-4</v>
      </c>
      <c r="H1003" s="7">
        <v>30</v>
      </c>
      <c r="I1003" s="7">
        <v>0</v>
      </c>
      <c r="J1003" s="7">
        <v>30</v>
      </c>
      <c r="K1003" s="7">
        <f t="shared" si="179"/>
        <v>12</v>
      </c>
      <c r="L1003" s="12">
        <f t="shared" si="177"/>
        <v>18</v>
      </c>
      <c r="M1003" s="8">
        <v>1</v>
      </c>
      <c r="N1003" s="8" t="e">
        <f t="shared" si="178"/>
        <v>#DIV/0!</v>
      </c>
      <c r="O1003" s="7">
        <f t="shared" si="172"/>
        <v>18</v>
      </c>
      <c r="P1003" s="8">
        <v>1</v>
      </c>
      <c r="Q1003" s="8">
        <f t="shared" si="173"/>
        <v>0</v>
      </c>
      <c r="R1003" s="8">
        <f t="shared" si="174"/>
        <v>0</v>
      </c>
      <c r="S1003" s="9">
        <f t="shared" si="175"/>
        <v>4.7812216753704445E-4</v>
      </c>
      <c r="T1003" s="2" t="s">
        <v>6150</v>
      </c>
      <c r="U1003" s="2" t="s">
        <v>22</v>
      </c>
      <c r="V1003" s="2" t="s">
        <v>6101</v>
      </c>
      <c r="W1003" s="2" t="s">
        <v>16</v>
      </c>
      <c r="X1003" s="2">
        <v>54</v>
      </c>
      <c r="Y1003" s="2">
        <v>61</v>
      </c>
      <c r="Z1003" s="2">
        <f t="shared" si="181"/>
        <v>7</v>
      </c>
    </row>
    <row r="1004" spans="1:26" x14ac:dyDescent="0.25">
      <c r="A1004" s="2" t="s">
        <v>3291</v>
      </c>
      <c r="B1004" s="2">
        <v>202281003</v>
      </c>
      <c r="C1004" s="3">
        <v>44834</v>
      </c>
      <c r="D1004" s="2" t="s">
        <v>582</v>
      </c>
      <c r="E1004" s="2" t="s">
        <v>29</v>
      </c>
      <c r="F1004" s="2" t="s">
        <v>3292</v>
      </c>
      <c r="G1004" s="10">
        <f t="shared" si="176"/>
        <v>2.8550891998977335E-4</v>
      </c>
      <c r="H1004" s="7">
        <v>63</v>
      </c>
      <c r="I1004" s="7">
        <v>47.52</v>
      </c>
      <c r="J1004" s="7">
        <v>15.479999999999997</v>
      </c>
      <c r="K1004" s="7">
        <f t="shared" si="179"/>
        <v>6.1919999999999993</v>
      </c>
      <c r="L1004" s="12">
        <f t="shared" si="177"/>
        <v>9.2879999999999967</v>
      </c>
      <c r="M1004" s="8">
        <v>0.24571428571428566</v>
      </c>
      <c r="N1004" s="8">
        <f t="shared" si="178"/>
        <v>0.19545454545454538</v>
      </c>
      <c r="O1004" s="7">
        <f t="shared" si="172"/>
        <v>9.2879999999999967</v>
      </c>
      <c r="P1004" s="8">
        <v>0.24571428571428566</v>
      </c>
      <c r="Q1004" s="8">
        <f t="shared" si="173"/>
        <v>3.0697674418604661</v>
      </c>
      <c r="R1004" s="8">
        <f t="shared" si="174"/>
        <v>0.75428571428571434</v>
      </c>
      <c r="S1004" s="9">
        <f t="shared" si="175"/>
        <v>2.4671103844911487E-4</v>
      </c>
      <c r="T1004" s="2" t="s">
        <v>33</v>
      </c>
      <c r="U1004" s="2" t="s">
        <v>31</v>
      </c>
      <c r="V1004" s="2" t="s">
        <v>6101</v>
      </c>
      <c r="W1004" s="2" t="s">
        <v>16</v>
      </c>
      <c r="X1004" s="2">
        <v>54</v>
      </c>
      <c r="Y1004" s="2">
        <v>61</v>
      </c>
      <c r="Z1004" s="2">
        <f t="shared" si="181"/>
        <v>7</v>
      </c>
    </row>
    <row r="1005" spans="1:26" x14ac:dyDescent="0.25">
      <c r="A1005" s="2" t="s">
        <v>3293</v>
      </c>
      <c r="B1005" s="2">
        <v>202281004</v>
      </c>
      <c r="C1005" s="3">
        <v>44834</v>
      </c>
      <c r="D1005" s="2" t="s">
        <v>655</v>
      </c>
      <c r="E1005" s="2" t="s">
        <v>14</v>
      </c>
      <c r="F1005" s="2" t="s">
        <v>3294</v>
      </c>
      <c r="G1005" s="10">
        <f t="shared" si="176"/>
        <v>3.1723213332197041E-4</v>
      </c>
      <c r="H1005" s="7">
        <v>70</v>
      </c>
      <c r="I1005" s="7">
        <v>20</v>
      </c>
      <c r="J1005" s="7">
        <v>50</v>
      </c>
      <c r="K1005" s="7">
        <f t="shared" si="179"/>
        <v>20</v>
      </c>
      <c r="L1005" s="12">
        <f t="shared" si="177"/>
        <v>30</v>
      </c>
      <c r="M1005" s="8">
        <v>0.7142857142857143</v>
      </c>
      <c r="N1005" s="8">
        <f t="shared" si="178"/>
        <v>1.5</v>
      </c>
      <c r="O1005" s="7">
        <f t="shared" si="172"/>
        <v>30</v>
      </c>
      <c r="P1005" s="8">
        <v>0.7142857142857143</v>
      </c>
      <c r="Q1005" s="8">
        <f t="shared" si="173"/>
        <v>0.4</v>
      </c>
      <c r="R1005" s="8">
        <f t="shared" si="174"/>
        <v>0.2857142857142857</v>
      </c>
      <c r="S1005" s="9">
        <f t="shared" si="175"/>
        <v>7.9687027922840741E-4</v>
      </c>
      <c r="T1005" s="2" t="s">
        <v>6151</v>
      </c>
      <c r="U1005" s="2" t="s">
        <v>15</v>
      </c>
      <c r="V1005" s="2" t="s">
        <v>6101</v>
      </c>
      <c r="W1005" s="2" t="s">
        <v>329</v>
      </c>
      <c r="X1005" s="2">
        <v>54</v>
      </c>
      <c r="Y1005" s="2">
        <v>61</v>
      </c>
      <c r="Z1005" s="2">
        <f t="shared" si="181"/>
        <v>7</v>
      </c>
    </row>
    <row r="1006" spans="1:26" x14ac:dyDescent="0.25">
      <c r="A1006" s="2" t="s">
        <v>3295</v>
      </c>
      <c r="B1006" s="2">
        <v>202281005</v>
      </c>
      <c r="C1006" s="3">
        <v>44834</v>
      </c>
      <c r="D1006" s="2" t="s">
        <v>385</v>
      </c>
      <c r="E1006" s="2" t="s">
        <v>62</v>
      </c>
      <c r="F1006" s="2" t="s">
        <v>3296</v>
      </c>
      <c r="G1006" s="10">
        <f t="shared" si="176"/>
        <v>8.9731374853928769E-4</v>
      </c>
      <c r="H1006" s="7">
        <v>198</v>
      </c>
      <c r="I1006" s="7">
        <v>140</v>
      </c>
      <c r="J1006" s="7">
        <v>58</v>
      </c>
      <c r="K1006" s="7">
        <f t="shared" si="179"/>
        <v>23.200000000000003</v>
      </c>
      <c r="L1006" s="12">
        <f t="shared" si="177"/>
        <v>34.799999999999997</v>
      </c>
      <c r="M1006" s="8">
        <v>0.29292929292929293</v>
      </c>
      <c r="N1006" s="8">
        <f t="shared" si="178"/>
        <v>0.24857142857142855</v>
      </c>
      <c r="O1006" s="7">
        <f t="shared" si="172"/>
        <v>34.799999999999997</v>
      </c>
      <c r="P1006" s="8">
        <v>0.29292929292929293</v>
      </c>
      <c r="Q1006" s="8">
        <f t="shared" si="173"/>
        <v>2.4137931034482758</v>
      </c>
      <c r="R1006" s="8">
        <f t="shared" si="174"/>
        <v>0.70707070707070707</v>
      </c>
      <c r="S1006" s="9">
        <f t="shared" si="175"/>
        <v>9.243695239049526E-4</v>
      </c>
      <c r="T1006" s="2" t="s">
        <v>63</v>
      </c>
      <c r="U1006" s="2" t="s">
        <v>61</v>
      </c>
      <c r="V1006" s="2" t="s">
        <v>6101</v>
      </c>
      <c r="W1006" s="2" t="s">
        <v>16</v>
      </c>
      <c r="X1006" s="2">
        <v>54</v>
      </c>
      <c r="Y1006" s="2">
        <v>61</v>
      </c>
      <c r="Z1006" s="2">
        <f t="shared" si="181"/>
        <v>7</v>
      </c>
    </row>
    <row r="1007" spans="1:26" x14ac:dyDescent="0.25">
      <c r="A1007" s="2" t="s">
        <v>3297</v>
      </c>
      <c r="B1007" s="2">
        <v>202281006</v>
      </c>
      <c r="C1007" s="3">
        <v>44834</v>
      </c>
      <c r="D1007" s="2" t="s">
        <v>656</v>
      </c>
      <c r="E1007" s="2" t="s">
        <v>21</v>
      </c>
      <c r="F1007" s="2" t="s">
        <v>3298</v>
      </c>
      <c r="G1007" s="10">
        <f t="shared" si="176"/>
        <v>1.3595662856655874E-5</v>
      </c>
      <c r="H1007" s="7">
        <v>3</v>
      </c>
      <c r="I1007" s="7">
        <v>1</v>
      </c>
      <c r="J1007" s="7">
        <v>2</v>
      </c>
      <c r="K1007" s="7">
        <f t="shared" si="179"/>
        <v>0.8</v>
      </c>
      <c r="L1007" s="12">
        <f t="shared" si="177"/>
        <v>1.2</v>
      </c>
      <c r="M1007" s="8">
        <v>0.66666666666666663</v>
      </c>
      <c r="N1007" s="8">
        <f t="shared" si="178"/>
        <v>1.2</v>
      </c>
      <c r="O1007" s="7">
        <f t="shared" si="172"/>
        <v>1.2</v>
      </c>
      <c r="P1007" s="8">
        <v>0.66666666666666663</v>
      </c>
      <c r="Q1007" s="8">
        <f t="shared" si="173"/>
        <v>0.5</v>
      </c>
      <c r="R1007" s="8">
        <f t="shared" si="174"/>
        <v>0.33333333333333331</v>
      </c>
      <c r="S1007" s="9">
        <f t="shared" si="175"/>
        <v>3.1874811169136296E-5</v>
      </c>
      <c r="T1007" s="2" t="s">
        <v>6150</v>
      </c>
      <c r="U1007" s="2" t="s">
        <v>22</v>
      </c>
      <c r="V1007" s="2" t="s">
        <v>6101</v>
      </c>
      <c r="W1007" s="2" t="s">
        <v>627</v>
      </c>
      <c r="X1007" s="2">
        <v>54</v>
      </c>
      <c r="Y1007" s="2">
        <v>61</v>
      </c>
      <c r="Z1007" s="2">
        <f t="shared" si="181"/>
        <v>7</v>
      </c>
    </row>
    <row r="1008" spans="1:26" x14ac:dyDescent="0.25">
      <c r="A1008" s="2" t="s">
        <v>3299</v>
      </c>
      <c r="B1008" s="2">
        <v>202281007</v>
      </c>
      <c r="C1008" s="3">
        <v>44834</v>
      </c>
      <c r="D1008" s="2" t="s">
        <v>17</v>
      </c>
      <c r="E1008" s="2" t="s">
        <v>14</v>
      </c>
      <c r="F1008" s="2" t="s">
        <v>3300</v>
      </c>
      <c r="G1008" s="10">
        <f t="shared" si="176"/>
        <v>4.5318876188852913E-5</v>
      </c>
      <c r="H1008" s="7">
        <v>10</v>
      </c>
      <c r="I1008" s="7">
        <v>2</v>
      </c>
      <c r="J1008" s="7">
        <v>8</v>
      </c>
      <c r="K1008" s="7">
        <f t="shared" si="179"/>
        <v>3.2</v>
      </c>
      <c r="L1008" s="12">
        <f t="shared" si="177"/>
        <v>4.8</v>
      </c>
      <c r="M1008" s="8">
        <v>0.8</v>
      </c>
      <c r="N1008" s="8">
        <f t="shared" si="178"/>
        <v>2.4</v>
      </c>
      <c r="O1008" s="7">
        <f t="shared" si="172"/>
        <v>4.8</v>
      </c>
      <c r="P1008" s="8">
        <v>0.8</v>
      </c>
      <c r="Q1008" s="8">
        <f t="shared" si="173"/>
        <v>0.25</v>
      </c>
      <c r="R1008" s="8">
        <f t="shared" si="174"/>
        <v>0.2</v>
      </c>
      <c r="S1008" s="9">
        <f t="shared" si="175"/>
        <v>1.2749924467654519E-4</v>
      </c>
      <c r="T1008" s="2" t="s">
        <v>6151</v>
      </c>
      <c r="U1008" s="2" t="s">
        <v>15</v>
      </c>
      <c r="V1008" s="2" t="s">
        <v>6101</v>
      </c>
      <c r="W1008" s="2" t="s">
        <v>329</v>
      </c>
      <c r="X1008" s="2">
        <v>54</v>
      </c>
      <c r="Y1008" s="2">
        <v>61</v>
      </c>
      <c r="Z1008" s="2">
        <f t="shared" si="181"/>
        <v>7</v>
      </c>
    </row>
    <row r="1009" spans="1:26" x14ac:dyDescent="0.25">
      <c r="A1009" s="2" t="s">
        <v>3301</v>
      </c>
      <c r="B1009" s="2">
        <v>202281008</v>
      </c>
      <c r="C1009" s="3">
        <v>44835</v>
      </c>
      <c r="D1009" s="2" t="s">
        <v>657</v>
      </c>
      <c r="E1009" s="2" t="s">
        <v>29</v>
      </c>
      <c r="F1009" s="2" t="s">
        <v>3302</v>
      </c>
      <c r="G1009" s="10">
        <f t="shared" si="176"/>
        <v>8.9731374853928769E-4</v>
      </c>
      <c r="H1009" s="7">
        <v>198</v>
      </c>
      <c r="I1009" s="7">
        <v>116</v>
      </c>
      <c r="J1009" s="7">
        <v>82</v>
      </c>
      <c r="K1009" s="7">
        <f t="shared" si="179"/>
        <v>32.800000000000004</v>
      </c>
      <c r="L1009" s="12">
        <f t="shared" si="177"/>
        <v>49.199999999999996</v>
      </c>
      <c r="M1009" s="8">
        <v>0.41414141414141414</v>
      </c>
      <c r="N1009" s="8">
        <f t="shared" si="178"/>
        <v>0.42413793103448272</v>
      </c>
      <c r="O1009" s="7">
        <f t="shared" si="172"/>
        <v>49.199999999999996</v>
      </c>
      <c r="P1009" s="8">
        <v>0.41414141414141414</v>
      </c>
      <c r="Q1009" s="8">
        <f t="shared" si="173"/>
        <v>1.4146341463414633</v>
      </c>
      <c r="R1009" s="8">
        <f t="shared" si="174"/>
        <v>0.58585858585858586</v>
      </c>
      <c r="S1009" s="9">
        <f t="shared" si="175"/>
        <v>1.3068672579345882E-3</v>
      </c>
      <c r="T1009" s="2" t="s">
        <v>33</v>
      </c>
      <c r="U1009" s="2" t="s">
        <v>31</v>
      </c>
      <c r="V1009" s="2" t="s">
        <v>6101</v>
      </c>
      <c r="W1009" s="2" t="s">
        <v>627</v>
      </c>
      <c r="X1009" s="2">
        <v>52</v>
      </c>
      <c r="Y1009" s="2">
        <v>61</v>
      </c>
      <c r="Z1009" s="2">
        <f t="shared" si="181"/>
        <v>9</v>
      </c>
    </row>
    <row r="1010" spans="1:26" x14ac:dyDescent="0.25">
      <c r="A1010" s="2" t="s">
        <v>3303</v>
      </c>
      <c r="B1010" s="2">
        <v>202281009</v>
      </c>
      <c r="C1010" s="3">
        <v>44835</v>
      </c>
      <c r="D1010" s="2" t="s">
        <v>576</v>
      </c>
      <c r="E1010" s="2" t="s">
        <v>14</v>
      </c>
      <c r="F1010" s="2" t="s">
        <v>3304</v>
      </c>
      <c r="G1010" s="10">
        <f t="shared" si="176"/>
        <v>2.2659438094426456E-5</v>
      </c>
      <c r="H1010" s="7">
        <v>5</v>
      </c>
      <c r="I1010" s="7">
        <v>2</v>
      </c>
      <c r="J1010" s="7">
        <v>3</v>
      </c>
      <c r="K1010" s="7">
        <f t="shared" si="179"/>
        <v>1.2000000000000002</v>
      </c>
      <c r="L1010" s="12">
        <f t="shared" si="177"/>
        <v>1.7999999999999998</v>
      </c>
      <c r="M1010" s="8">
        <v>0.6</v>
      </c>
      <c r="N1010" s="8">
        <f t="shared" si="178"/>
        <v>0.89999999999999991</v>
      </c>
      <c r="O1010" s="7">
        <f t="shared" si="172"/>
        <v>1.7999999999999998</v>
      </c>
      <c r="P1010" s="8">
        <v>0.6</v>
      </c>
      <c r="Q1010" s="8">
        <f t="shared" si="173"/>
        <v>0.66666666666666663</v>
      </c>
      <c r="R1010" s="8">
        <f t="shared" si="174"/>
        <v>0.4</v>
      </c>
      <c r="S1010" s="9">
        <f t="shared" si="175"/>
        <v>4.7812216753704445E-5</v>
      </c>
      <c r="T1010" s="2" t="s">
        <v>6151</v>
      </c>
      <c r="U1010" s="2" t="s">
        <v>15</v>
      </c>
      <c r="V1010" s="2" t="s">
        <v>6101</v>
      </c>
      <c r="W1010" s="2" t="s">
        <v>627</v>
      </c>
      <c r="X1010" s="2">
        <v>52</v>
      </c>
      <c r="Y1010" s="2">
        <v>61</v>
      </c>
      <c r="Z1010" s="2">
        <f t="shared" ref="Z1010:Z1027" si="182">Y1010-X1010</f>
        <v>9</v>
      </c>
    </row>
    <row r="1011" spans="1:26" x14ac:dyDescent="0.25">
      <c r="A1011" s="2" t="s">
        <v>3305</v>
      </c>
      <c r="B1011" s="2">
        <v>202281010</v>
      </c>
      <c r="C1011" s="3">
        <v>44835</v>
      </c>
      <c r="D1011" s="2" t="s">
        <v>658</v>
      </c>
      <c r="E1011" s="2" t="s">
        <v>29</v>
      </c>
      <c r="F1011" s="2" t="s">
        <v>3306</v>
      </c>
      <c r="G1011" s="10">
        <f t="shared" si="176"/>
        <v>4.3052932379410272E-4</v>
      </c>
      <c r="H1011" s="7">
        <v>95</v>
      </c>
      <c r="I1011" s="7">
        <v>36</v>
      </c>
      <c r="J1011" s="7">
        <v>59</v>
      </c>
      <c r="K1011" s="7">
        <f t="shared" si="179"/>
        <v>23.6</v>
      </c>
      <c r="L1011" s="12">
        <f t="shared" si="177"/>
        <v>35.4</v>
      </c>
      <c r="M1011" s="8">
        <v>0.62105263157894741</v>
      </c>
      <c r="N1011" s="8">
        <f t="shared" si="178"/>
        <v>0.98333333333333328</v>
      </c>
      <c r="O1011" s="7">
        <f t="shared" si="172"/>
        <v>35.4</v>
      </c>
      <c r="P1011" s="8">
        <v>0.62105263157894741</v>
      </c>
      <c r="Q1011" s="8">
        <f t="shared" si="173"/>
        <v>0.61016949152542377</v>
      </c>
      <c r="R1011" s="8">
        <f t="shared" si="174"/>
        <v>0.37894736842105264</v>
      </c>
      <c r="S1011" s="9">
        <f t="shared" si="175"/>
        <v>9.4030692948952074E-4</v>
      </c>
      <c r="T1011" s="2" t="s">
        <v>33</v>
      </c>
      <c r="U1011" s="2" t="s">
        <v>31</v>
      </c>
      <c r="V1011" s="2" t="s">
        <v>6101</v>
      </c>
      <c r="W1011" s="2" t="s">
        <v>16</v>
      </c>
      <c r="X1011" s="2">
        <v>52</v>
      </c>
      <c r="Y1011" s="2">
        <v>61</v>
      </c>
      <c r="Z1011" s="2">
        <f t="shared" si="182"/>
        <v>9</v>
      </c>
    </row>
    <row r="1012" spans="1:26" x14ac:dyDescent="0.25">
      <c r="A1012" s="2" t="s">
        <v>3307</v>
      </c>
      <c r="B1012" s="2">
        <v>202281011</v>
      </c>
      <c r="C1012" s="3">
        <v>44835</v>
      </c>
      <c r="D1012" s="2" t="s">
        <v>659</v>
      </c>
      <c r="E1012" s="2" t="s">
        <v>14</v>
      </c>
      <c r="F1012" s="2" t="s">
        <v>3308</v>
      </c>
      <c r="G1012" s="10">
        <f t="shared" si="176"/>
        <v>4.5318876188852913E-5</v>
      </c>
      <c r="H1012" s="7">
        <v>10</v>
      </c>
      <c r="I1012" s="7">
        <v>2</v>
      </c>
      <c r="J1012" s="7">
        <v>8</v>
      </c>
      <c r="K1012" s="7">
        <f t="shared" si="179"/>
        <v>3.2</v>
      </c>
      <c r="L1012" s="12">
        <f t="shared" si="177"/>
        <v>4.8</v>
      </c>
      <c r="M1012" s="8">
        <v>0.8</v>
      </c>
      <c r="N1012" s="8">
        <f t="shared" si="178"/>
        <v>2.4</v>
      </c>
      <c r="O1012" s="7">
        <f t="shared" si="172"/>
        <v>4.8</v>
      </c>
      <c r="P1012" s="8">
        <v>0.8</v>
      </c>
      <c r="Q1012" s="8">
        <f t="shared" si="173"/>
        <v>0.25</v>
      </c>
      <c r="R1012" s="8">
        <f t="shared" si="174"/>
        <v>0.2</v>
      </c>
      <c r="S1012" s="9">
        <f t="shared" si="175"/>
        <v>1.2749924467654519E-4</v>
      </c>
      <c r="T1012" s="2" t="s">
        <v>6151</v>
      </c>
      <c r="U1012" s="2" t="s">
        <v>15</v>
      </c>
      <c r="V1012" s="2" t="s">
        <v>6101</v>
      </c>
      <c r="W1012" s="2" t="s">
        <v>329</v>
      </c>
      <c r="X1012" s="2">
        <v>52</v>
      </c>
      <c r="Y1012" s="2">
        <v>61</v>
      </c>
      <c r="Z1012" s="2">
        <f t="shared" si="182"/>
        <v>9</v>
      </c>
    </row>
    <row r="1013" spans="1:26" x14ac:dyDescent="0.25">
      <c r="A1013" s="2" t="s">
        <v>3309</v>
      </c>
      <c r="B1013" s="2">
        <v>202281012</v>
      </c>
      <c r="C1013" s="3">
        <v>44835</v>
      </c>
      <c r="D1013" s="2" t="s">
        <v>660</v>
      </c>
      <c r="E1013" s="2" t="s">
        <v>14</v>
      </c>
      <c r="F1013" s="2" t="s">
        <v>3310</v>
      </c>
      <c r="G1013" s="10">
        <f t="shared" si="176"/>
        <v>4.5318876188852913E-5</v>
      </c>
      <c r="H1013" s="7">
        <v>10</v>
      </c>
      <c r="I1013" s="7">
        <v>2</v>
      </c>
      <c r="J1013" s="7">
        <v>8</v>
      </c>
      <c r="K1013" s="7">
        <f t="shared" si="179"/>
        <v>3.2</v>
      </c>
      <c r="L1013" s="12">
        <f t="shared" si="177"/>
        <v>4.8</v>
      </c>
      <c r="M1013" s="8">
        <v>0.8</v>
      </c>
      <c r="N1013" s="8">
        <f t="shared" si="178"/>
        <v>2.4</v>
      </c>
      <c r="O1013" s="7">
        <f t="shared" si="172"/>
        <v>4.8</v>
      </c>
      <c r="P1013" s="8">
        <v>0.8</v>
      </c>
      <c r="Q1013" s="8">
        <f t="shared" si="173"/>
        <v>0.25</v>
      </c>
      <c r="R1013" s="8">
        <f t="shared" si="174"/>
        <v>0.2</v>
      </c>
      <c r="S1013" s="9">
        <f t="shared" si="175"/>
        <v>1.2749924467654519E-4</v>
      </c>
      <c r="T1013" s="2" t="s">
        <v>6151</v>
      </c>
      <c r="U1013" s="2" t="s">
        <v>15</v>
      </c>
      <c r="V1013" s="2" t="s">
        <v>6101</v>
      </c>
      <c r="W1013" s="2" t="s">
        <v>16</v>
      </c>
      <c r="X1013" s="2">
        <v>52</v>
      </c>
      <c r="Y1013" s="2">
        <v>61</v>
      </c>
      <c r="Z1013" s="2">
        <f t="shared" si="182"/>
        <v>9</v>
      </c>
    </row>
    <row r="1014" spans="1:26" x14ac:dyDescent="0.25">
      <c r="A1014" s="2" t="s">
        <v>3311</v>
      </c>
      <c r="B1014" s="2">
        <v>202281013</v>
      </c>
      <c r="C1014" s="3">
        <v>44835</v>
      </c>
      <c r="D1014" s="2" t="s">
        <v>661</v>
      </c>
      <c r="E1014" s="2" t="s">
        <v>24</v>
      </c>
      <c r="F1014" s="2" t="s">
        <v>3312</v>
      </c>
      <c r="G1014" s="10">
        <f t="shared" si="176"/>
        <v>1.8127550475541165E-4</v>
      </c>
      <c r="H1014" s="7">
        <v>40</v>
      </c>
      <c r="I1014" s="7">
        <v>20</v>
      </c>
      <c r="J1014" s="7">
        <v>20</v>
      </c>
      <c r="K1014" s="7">
        <f t="shared" si="179"/>
        <v>8</v>
      </c>
      <c r="L1014" s="12">
        <f t="shared" si="177"/>
        <v>12</v>
      </c>
      <c r="M1014" s="8">
        <v>0.5</v>
      </c>
      <c r="N1014" s="8">
        <f t="shared" si="178"/>
        <v>0.6</v>
      </c>
      <c r="O1014" s="7">
        <f t="shared" si="172"/>
        <v>12</v>
      </c>
      <c r="P1014" s="8">
        <v>0.5</v>
      </c>
      <c r="Q1014" s="8">
        <f t="shared" si="173"/>
        <v>1</v>
      </c>
      <c r="R1014" s="8">
        <f t="shared" si="174"/>
        <v>0.5</v>
      </c>
      <c r="S1014" s="9">
        <f t="shared" si="175"/>
        <v>3.1874811169136296E-4</v>
      </c>
      <c r="T1014" s="2" t="s">
        <v>285</v>
      </c>
      <c r="U1014" s="2" t="s">
        <v>26</v>
      </c>
      <c r="V1014" s="2" t="s">
        <v>6101</v>
      </c>
      <c r="W1014" s="2" t="s">
        <v>16</v>
      </c>
      <c r="X1014" s="2">
        <v>52</v>
      </c>
      <c r="Y1014" s="2">
        <v>61</v>
      </c>
      <c r="Z1014" s="2">
        <f t="shared" si="182"/>
        <v>9</v>
      </c>
    </row>
    <row r="1015" spans="1:26" x14ac:dyDescent="0.25">
      <c r="A1015" s="2" t="s">
        <v>3313</v>
      </c>
      <c r="B1015" s="2">
        <v>202281014</v>
      </c>
      <c r="C1015" s="3">
        <v>44835</v>
      </c>
      <c r="D1015" s="2" t="s">
        <v>662</v>
      </c>
      <c r="E1015" s="2" t="s">
        <v>24</v>
      </c>
      <c r="F1015" s="2" t="s">
        <v>3314</v>
      </c>
      <c r="G1015" s="10">
        <f t="shared" si="176"/>
        <v>4.7584819998295561E-4</v>
      </c>
      <c r="H1015" s="7">
        <v>105</v>
      </c>
      <c r="I1015" s="7">
        <v>40</v>
      </c>
      <c r="J1015" s="7">
        <v>65</v>
      </c>
      <c r="K1015" s="7">
        <f t="shared" si="179"/>
        <v>26</v>
      </c>
      <c r="L1015" s="12">
        <f t="shared" si="177"/>
        <v>39</v>
      </c>
      <c r="M1015" s="8">
        <v>0.61904761904761907</v>
      </c>
      <c r="N1015" s="8">
        <f t="shared" si="178"/>
        <v>0.97499999999999998</v>
      </c>
      <c r="O1015" s="7">
        <f t="shared" si="172"/>
        <v>39</v>
      </c>
      <c r="P1015" s="8">
        <v>0.61904761904761907</v>
      </c>
      <c r="Q1015" s="8">
        <f t="shared" si="173"/>
        <v>0.61538461538461542</v>
      </c>
      <c r="R1015" s="8">
        <f t="shared" si="174"/>
        <v>0.38095238095238093</v>
      </c>
      <c r="S1015" s="9">
        <f t="shared" si="175"/>
        <v>1.0359313629969295E-3</v>
      </c>
      <c r="T1015" s="2" t="s">
        <v>19</v>
      </c>
      <c r="U1015" s="2" t="s">
        <v>26</v>
      </c>
      <c r="V1015" s="2" t="s">
        <v>6101</v>
      </c>
      <c r="W1015" s="2" t="s">
        <v>329</v>
      </c>
      <c r="X1015" s="2">
        <v>52</v>
      </c>
      <c r="Y1015" s="2">
        <v>61</v>
      </c>
      <c r="Z1015" s="2">
        <f t="shared" si="182"/>
        <v>9</v>
      </c>
    </row>
    <row r="1016" spans="1:26" x14ac:dyDescent="0.25">
      <c r="A1016" s="2" t="s">
        <v>3315</v>
      </c>
      <c r="B1016" s="2">
        <v>202281015</v>
      </c>
      <c r="C1016" s="3">
        <v>44835</v>
      </c>
      <c r="D1016" s="2" t="s">
        <v>663</v>
      </c>
      <c r="E1016" s="2" t="s">
        <v>24</v>
      </c>
      <c r="F1016" s="2" t="s">
        <v>3316</v>
      </c>
      <c r="G1016" s="10">
        <f t="shared" si="176"/>
        <v>1.3595662856655876E-4</v>
      </c>
      <c r="H1016" s="7">
        <v>30</v>
      </c>
      <c r="I1016" s="7">
        <v>0</v>
      </c>
      <c r="J1016" s="7">
        <v>30</v>
      </c>
      <c r="K1016" s="7">
        <f t="shared" si="179"/>
        <v>12</v>
      </c>
      <c r="L1016" s="12">
        <f t="shared" si="177"/>
        <v>18</v>
      </c>
      <c r="M1016" s="8">
        <v>1</v>
      </c>
      <c r="N1016" s="8" t="e">
        <f t="shared" si="178"/>
        <v>#DIV/0!</v>
      </c>
      <c r="O1016" s="7">
        <f t="shared" si="172"/>
        <v>18</v>
      </c>
      <c r="P1016" s="8">
        <v>1</v>
      </c>
      <c r="Q1016" s="8">
        <f t="shared" si="173"/>
        <v>0</v>
      </c>
      <c r="R1016" s="8">
        <f t="shared" si="174"/>
        <v>0</v>
      </c>
      <c r="S1016" s="9">
        <f t="shared" si="175"/>
        <v>4.7812216753704445E-4</v>
      </c>
      <c r="T1016" s="2" t="s">
        <v>285</v>
      </c>
      <c r="U1016" s="2" t="s">
        <v>26</v>
      </c>
      <c r="V1016" s="2" t="s">
        <v>6101</v>
      </c>
      <c r="W1016" s="2" t="s">
        <v>16</v>
      </c>
      <c r="X1016" s="2">
        <v>52</v>
      </c>
      <c r="Y1016" s="2">
        <v>61</v>
      </c>
      <c r="Z1016" s="2">
        <f t="shared" si="182"/>
        <v>9</v>
      </c>
    </row>
    <row r="1017" spans="1:26" x14ac:dyDescent="0.25">
      <c r="A1017" s="2" t="s">
        <v>3317</v>
      </c>
      <c r="B1017" s="2">
        <v>202281016</v>
      </c>
      <c r="C1017" s="3">
        <v>44835</v>
      </c>
      <c r="D1017" s="2" t="s">
        <v>664</v>
      </c>
      <c r="E1017" s="2" t="s">
        <v>29</v>
      </c>
      <c r="F1017" s="2" t="s">
        <v>3318</v>
      </c>
      <c r="G1017" s="10">
        <f t="shared" si="176"/>
        <v>3.9880611046190566E-4</v>
      </c>
      <c r="H1017" s="7">
        <v>88</v>
      </c>
      <c r="I1017" s="7">
        <v>74.52</v>
      </c>
      <c r="J1017" s="7">
        <v>13.480000000000004</v>
      </c>
      <c r="K1017" s="7">
        <f t="shared" si="179"/>
        <v>5.3920000000000021</v>
      </c>
      <c r="L1017" s="12">
        <f t="shared" si="177"/>
        <v>8.088000000000001</v>
      </c>
      <c r="M1017" s="8">
        <v>0.15318181818181822</v>
      </c>
      <c r="N1017" s="8">
        <f t="shared" si="178"/>
        <v>0.10853462157809986</v>
      </c>
      <c r="O1017" s="7">
        <f t="shared" si="172"/>
        <v>8.088000000000001</v>
      </c>
      <c r="P1017" s="8">
        <v>0.15318181818181822</v>
      </c>
      <c r="Q1017" s="8">
        <f t="shared" si="173"/>
        <v>5.5281899109792265</v>
      </c>
      <c r="R1017" s="8">
        <f t="shared" si="174"/>
        <v>0.8468181818181818</v>
      </c>
      <c r="S1017" s="9">
        <f t="shared" si="175"/>
        <v>2.1483622727997871E-4</v>
      </c>
      <c r="T1017" s="2" t="s">
        <v>33</v>
      </c>
      <c r="U1017" s="2" t="s">
        <v>31</v>
      </c>
      <c r="V1017" s="2" t="s">
        <v>6101</v>
      </c>
      <c r="W1017" s="2" t="s">
        <v>627</v>
      </c>
      <c r="X1017" s="2">
        <v>52</v>
      </c>
      <c r="Y1017" s="2">
        <v>61</v>
      </c>
      <c r="Z1017" s="2">
        <f t="shared" si="182"/>
        <v>9</v>
      </c>
    </row>
    <row r="1018" spans="1:26" x14ac:dyDescent="0.25">
      <c r="A1018" s="2" t="s">
        <v>3319</v>
      </c>
      <c r="B1018" s="2">
        <v>202281017</v>
      </c>
      <c r="C1018" s="3">
        <v>44835</v>
      </c>
      <c r="D1018" s="2" t="s">
        <v>658</v>
      </c>
      <c r="E1018" s="2" t="s">
        <v>29</v>
      </c>
      <c r="F1018" s="2" t="s">
        <v>3320</v>
      </c>
      <c r="G1018" s="10">
        <f t="shared" si="176"/>
        <v>5.4382651426623503E-4</v>
      </c>
      <c r="H1018" s="7">
        <v>120</v>
      </c>
      <c r="I1018" s="7">
        <v>50</v>
      </c>
      <c r="J1018" s="7">
        <v>70</v>
      </c>
      <c r="K1018" s="7">
        <f t="shared" si="179"/>
        <v>28</v>
      </c>
      <c r="L1018" s="12">
        <f t="shared" si="177"/>
        <v>42</v>
      </c>
      <c r="M1018" s="8">
        <v>0.58333333333333337</v>
      </c>
      <c r="N1018" s="8">
        <f t="shared" si="178"/>
        <v>0.84</v>
      </c>
      <c r="O1018" s="7">
        <f t="shared" si="172"/>
        <v>42</v>
      </c>
      <c r="P1018" s="8">
        <v>0.58333333333333337</v>
      </c>
      <c r="Q1018" s="8">
        <f t="shared" si="173"/>
        <v>0.7142857142857143</v>
      </c>
      <c r="R1018" s="8">
        <f t="shared" si="174"/>
        <v>0.41666666666666669</v>
      </c>
      <c r="S1018" s="9">
        <f t="shared" si="175"/>
        <v>1.1156183909197704E-3</v>
      </c>
      <c r="T1018" s="2" t="s">
        <v>33</v>
      </c>
      <c r="U1018" s="2" t="s">
        <v>31</v>
      </c>
      <c r="V1018" s="2" t="s">
        <v>6101</v>
      </c>
      <c r="W1018" s="2" t="s">
        <v>16</v>
      </c>
      <c r="X1018" s="2">
        <v>52</v>
      </c>
      <c r="Y1018" s="2">
        <v>61</v>
      </c>
      <c r="Z1018" s="2">
        <f t="shared" si="182"/>
        <v>9</v>
      </c>
    </row>
    <row r="1019" spans="1:26" x14ac:dyDescent="0.25">
      <c r="A1019" s="2" t="s">
        <v>3321</v>
      </c>
      <c r="B1019" s="2">
        <v>202281018</v>
      </c>
      <c r="C1019" s="3">
        <v>44835</v>
      </c>
      <c r="D1019" s="2" t="s">
        <v>665</v>
      </c>
      <c r="E1019" s="2" t="s">
        <v>29</v>
      </c>
      <c r="F1019" s="2" t="s">
        <v>3322</v>
      </c>
      <c r="G1019" s="10">
        <f t="shared" si="176"/>
        <v>3.5801912189193801E-4</v>
      </c>
      <c r="H1019" s="7">
        <v>79</v>
      </c>
      <c r="I1019" s="7">
        <v>66.600000000000009</v>
      </c>
      <c r="J1019" s="7">
        <v>12.399999999999991</v>
      </c>
      <c r="K1019" s="7">
        <f t="shared" si="179"/>
        <v>4.9599999999999973</v>
      </c>
      <c r="L1019" s="12">
        <f t="shared" si="177"/>
        <v>7.4399999999999942</v>
      </c>
      <c r="M1019" s="8">
        <v>0.15696202531645559</v>
      </c>
      <c r="N1019" s="8">
        <f t="shared" si="178"/>
        <v>0.11171171171171161</v>
      </c>
      <c r="O1019" s="7">
        <f t="shared" si="172"/>
        <v>7.4399999999999942</v>
      </c>
      <c r="P1019" s="8">
        <v>0.15696202531645559</v>
      </c>
      <c r="Q1019" s="8">
        <f t="shared" si="173"/>
        <v>5.3709677419354884</v>
      </c>
      <c r="R1019" s="8">
        <f t="shared" si="174"/>
        <v>0.84303797468354447</v>
      </c>
      <c r="S1019" s="9">
        <f t="shared" si="175"/>
        <v>1.9762382924864489E-4</v>
      </c>
      <c r="T1019" s="2" t="s">
        <v>30</v>
      </c>
      <c r="U1019" s="2" t="s">
        <v>31</v>
      </c>
      <c r="V1019" s="2" t="s">
        <v>6101</v>
      </c>
      <c r="W1019" s="2" t="s">
        <v>329</v>
      </c>
      <c r="X1019" s="2">
        <v>52</v>
      </c>
      <c r="Y1019" s="2">
        <v>61</v>
      </c>
      <c r="Z1019" s="2">
        <f t="shared" si="182"/>
        <v>9</v>
      </c>
    </row>
    <row r="1020" spans="1:26" x14ac:dyDescent="0.25">
      <c r="A1020" s="2" t="s">
        <v>3323</v>
      </c>
      <c r="B1020" s="2">
        <v>202281019</v>
      </c>
      <c r="C1020" s="3">
        <v>44835</v>
      </c>
      <c r="D1020" s="2" t="s">
        <v>666</v>
      </c>
      <c r="E1020" s="2" t="s">
        <v>29</v>
      </c>
      <c r="F1020" s="2" t="s">
        <v>3324</v>
      </c>
      <c r="G1020" s="10">
        <f t="shared" si="176"/>
        <v>2.4925381903869104E-4</v>
      </c>
      <c r="H1020" s="7">
        <v>55</v>
      </c>
      <c r="I1020" s="7">
        <v>51</v>
      </c>
      <c r="J1020" s="7">
        <v>4</v>
      </c>
      <c r="K1020" s="7">
        <f t="shared" si="179"/>
        <v>1.6</v>
      </c>
      <c r="L1020" s="12">
        <f t="shared" si="177"/>
        <v>2.4</v>
      </c>
      <c r="M1020" s="8">
        <v>7.2727272727272724E-2</v>
      </c>
      <c r="N1020" s="8">
        <f t="shared" si="178"/>
        <v>4.7058823529411764E-2</v>
      </c>
      <c r="O1020" s="7">
        <f t="shared" si="172"/>
        <v>2.4</v>
      </c>
      <c r="P1020" s="8">
        <v>7.2727272727272724E-2</v>
      </c>
      <c r="Q1020" s="8">
        <f t="shared" si="173"/>
        <v>12.75</v>
      </c>
      <c r="R1020" s="8">
        <f t="shared" si="174"/>
        <v>0.92727272727272725</v>
      </c>
      <c r="S1020" s="9">
        <f t="shared" si="175"/>
        <v>6.3749622338272593E-5</v>
      </c>
      <c r="T1020" s="2" t="s">
        <v>30</v>
      </c>
      <c r="U1020" s="2" t="s">
        <v>31</v>
      </c>
      <c r="V1020" s="2" t="s">
        <v>6101</v>
      </c>
      <c r="W1020" s="2" t="s">
        <v>16</v>
      </c>
      <c r="X1020" s="2">
        <v>52</v>
      </c>
      <c r="Y1020" s="2">
        <v>61</v>
      </c>
      <c r="Z1020" s="2">
        <f t="shared" si="182"/>
        <v>9</v>
      </c>
    </row>
    <row r="1021" spans="1:26" x14ac:dyDescent="0.25">
      <c r="A1021" s="2" t="s">
        <v>3325</v>
      </c>
      <c r="B1021" s="2">
        <v>202281020</v>
      </c>
      <c r="C1021" s="3">
        <v>44835</v>
      </c>
      <c r="D1021" s="2" t="s">
        <v>667</v>
      </c>
      <c r="E1021" s="2" t="s">
        <v>14</v>
      </c>
      <c r="F1021" s="2" t="s">
        <v>3326</v>
      </c>
      <c r="G1021" s="10">
        <f t="shared" si="176"/>
        <v>4.5318876188852913E-5</v>
      </c>
      <c r="H1021" s="7">
        <v>10</v>
      </c>
      <c r="I1021" s="7">
        <v>3</v>
      </c>
      <c r="J1021" s="7">
        <v>7</v>
      </c>
      <c r="K1021" s="7">
        <f t="shared" si="179"/>
        <v>2.8000000000000003</v>
      </c>
      <c r="L1021" s="12">
        <f t="shared" si="177"/>
        <v>4.1999999999999993</v>
      </c>
      <c r="M1021" s="8">
        <v>0.7</v>
      </c>
      <c r="N1021" s="8">
        <f t="shared" si="178"/>
        <v>1.3999999999999997</v>
      </c>
      <c r="O1021" s="7">
        <f t="shared" si="172"/>
        <v>4.1999999999999993</v>
      </c>
      <c r="P1021" s="8">
        <v>0.7</v>
      </c>
      <c r="Q1021" s="8">
        <f t="shared" si="173"/>
        <v>0.42857142857142855</v>
      </c>
      <c r="R1021" s="8">
        <f t="shared" si="174"/>
        <v>0.3</v>
      </c>
      <c r="S1021" s="9">
        <f t="shared" si="175"/>
        <v>1.1156183909197704E-4</v>
      </c>
      <c r="T1021" s="2" t="s">
        <v>6151</v>
      </c>
      <c r="U1021" s="2" t="s">
        <v>15</v>
      </c>
      <c r="V1021" s="2" t="s">
        <v>6101</v>
      </c>
      <c r="W1021" s="2" t="s">
        <v>329</v>
      </c>
      <c r="X1021" s="2">
        <v>52</v>
      </c>
      <c r="Y1021" s="2">
        <v>61</v>
      </c>
      <c r="Z1021" s="2">
        <f t="shared" si="182"/>
        <v>9</v>
      </c>
    </row>
    <row r="1022" spans="1:26" x14ac:dyDescent="0.25">
      <c r="A1022" s="2" t="s">
        <v>3327</v>
      </c>
      <c r="B1022" s="2">
        <v>202281021</v>
      </c>
      <c r="C1022" s="3">
        <v>44835</v>
      </c>
      <c r="D1022" s="2" t="s">
        <v>600</v>
      </c>
      <c r="E1022" s="2" t="s">
        <v>29</v>
      </c>
      <c r="F1022" s="2" t="s">
        <v>3328</v>
      </c>
      <c r="G1022" s="10">
        <f t="shared" si="176"/>
        <v>5.4382651426623495E-5</v>
      </c>
      <c r="H1022" s="7">
        <v>12</v>
      </c>
      <c r="I1022" s="7">
        <v>9.4</v>
      </c>
      <c r="J1022" s="7">
        <v>2.5999999999999996</v>
      </c>
      <c r="K1022" s="7">
        <f t="shared" si="179"/>
        <v>1.0399999999999998</v>
      </c>
      <c r="L1022" s="12">
        <f t="shared" si="177"/>
        <v>1.5599999999999998</v>
      </c>
      <c r="M1022" s="8">
        <v>0.21666666666666665</v>
      </c>
      <c r="N1022" s="8">
        <f t="shared" si="178"/>
        <v>0.1659574468085106</v>
      </c>
      <c r="O1022" s="7">
        <f t="shared" si="172"/>
        <v>1.5599999999999998</v>
      </c>
      <c r="P1022" s="8">
        <v>0.21666666666666665</v>
      </c>
      <c r="Q1022" s="8">
        <f t="shared" si="173"/>
        <v>3.6153846153846159</v>
      </c>
      <c r="R1022" s="8">
        <f t="shared" si="174"/>
        <v>0.78333333333333333</v>
      </c>
      <c r="S1022" s="9">
        <f t="shared" si="175"/>
        <v>4.1437254519877176E-5</v>
      </c>
      <c r="T1022" s="2" t="s">
        <v>99</v>
      </c>
      <c r="U1022" s="2" t="s">
        <v>31</v>
      </c>
      <c r="V1022" s="2" t="s">
        <v>6101</v>
      </c>
      <c r="W1022" s="2" t="s">
        <v>627</v>
      </c>
      <c r="X1022" s="2">
        <v>52</v>
      </c>
      <c r="Y1022" s="2">
        <v>61</v>
      </c>
      <c r="Z1022" s="2">
        <f t="shared" si="182"/>
        <v>9</v>
      </c>
    </row>
    <row r="1023" spans="1:26" x14ac:dyDescent="0.25">
      <c r="A1023" s="2" t="s">
        <v>3329</v>
      </c>
      <c r="B1023" s="2">
        <v>202281022</v>
      </c>
      <c r="C1023" s="3">
        <v>44835</v>
      </c>
      <c r="D1023" s="2" t="s">
        <v>360</v>
      </c>
      <c r="E1023" s="2" t="s">
        <v>29</v>
      </c>
      <c r="F1023" s="2" t="s">
        <v>3330</v>
      </c>
      <c r="G1023" s="10">
        <f t="shared" si="176"/>
        <v>4.9850763807738209E-4</v>
      </c>
      <c r="H1023" s="7">
        <v>110</v>
      </c>
      <c r="I1023" s="7">
        <v>102</v>
      </c>
      <c r="J1023" s="7">
        <v>8</v>
      </c>
      <c r="K1023" s="7">
        <f t="shared" si="179"/>
        <v>3.2</v>
      </c>
      <c r="L1023" s="12">
        <f t="shared" si="177"/>
        <v>4.8</v>
      </c>
      <c r="M1023" s="8">
        <v>7.2727272727272724E-2</v>
      </c>
      <c r="N1023" s="8">
        <f t="shared" si="178"/>
        <v>4.7058823529411764E-2</v>
      </c>
      <c r="O1023" s="7">
        <f t="shared" si="172"/>
        <v>4.8</v>
      </c>
      <c r="P1023" s="8">
        <v>7.2727272727272724E-2</v>
      </c>
      <c r="Q1023" s="8">
        <f t="shared" si="173"/>
        <v>12.75</v>
      </c>
      <c r="R1023" s="8">
        <f t="shared" si="174"/>
        <v>0.92727272727272725</v>
      </c>
      <c r="S1023" s="9">
        <f t="shared" si="175"/>
        <v>1.2749924467654519E-4</v>
      </c>
      <c r="T1023" s="2" t="s">
        <v>33</v>
      </c>
      <c r="U1023" s="2" t="s">
        <v>31</v>
      </c>
      <c r="V1023" s="2" t="s">
        <v>6101</v>
      </c>
      <c r="W1023" s="2" t="s">
        <v>627</v>
      </c>
      <c r="X1023" s="2">
        <v>52</v>
      </c>
      <c r="Y1023" s="2">
        <v>61</v>
      </c>
      <c r="Z1023" s="2">
        <f t="shared" si="182"/>
        <v>9</v>
      </c>
    </row>
    <row r="1024" spans="1:26" x14ac:dyDescent="0.25">
      <c r="A1024" s="2" t="s">
        <v>3331</v>
      </c>
      <c r="B1024" s="2">
        <v>202281023</v>
      </c>
      <c r="C1024" s="3">
        <v>44835</v>
      </c>
      <c r="D1024" s="2" t="s">
        <v>630</v>
      </c>
      <c r="E1024" s="2" t="s">
        <v>29</v>
      </c>
      <c r="F1024" s="2" t="s">
        <v>3332</v>
      </c>
      <c r="G1024" s="10">
        <f t="shared" si="176"/>
        <v>4.3052932379410272E-4</v>
      </c>
      <c r="H1024" s="7">
        <v>95</v>
      </c>
      <c r="I1024" s="7">
        <v>36</v>
      </c>
      <c r="J1024" s="7">
        <v>59</v>
      </c>
      <c r="K1024" s="7">
        <f t="shared" si="179"/>
        <v>23.6</v>
      </c>
      <c r="L1024" s="12">
        <f t="shared" si="177"/>
        <v>35.4</v>
      </c>
      <c r="M1024" s="8">
        <v>0.62105263157894741</v>
      </c>
      <c r="N1024" s="8">
        <f t="shared" si="178"/>
        <v>0.98333333333333328</v>
      </c>
      <c r="O1024" s="7">
        <f t="shared" si="172"/>
        <v>35.4</v>
      </c>
      <c r="P1024" s="8">
        <v>0.62105263157894741</v>
      </c>
      <c r="Q1024" s="8">
        <f t="shared" si="173"/>
        <v>0.61016949152542377</v>
      </c>
      <c r="R1024" s="8">
        <f t="shared" si="174"/>
        <v>0.37894736842105264</v>
      </c>
      <c r="S1024" s="9">
        <f t="shared" si="175"/>
        <v>9.4030692948952074E-4</v>
      </c>
      <c r="T1024" s="2" t="s">
        <v>33</v>
      </c>
      <c r="U1024" s="2" t="s">
        <v>31</v>
      </c>
      <c r="V1024" s="2" t="s">
        <v>6101</v>
      </c>
      <c r="W1024" s="2" t="s">
        <v>16</v>
      </c>
      <c r="X1024" s="2">
        <v>52</v>
      </c>
      <c r="Y1024" s="2">
        <v>61</v>
      </c>
      <c r="Z1024" s="2">
        <f t="shared" si="182"/>
        <v>9</v>
      </c>
    </row>
    <row r="1025" spans="1:26" x14ac:dyDescent="0.25">
      <c r="A1025" s="2" t="s">
        <v>3333</v>
      </c>
      <c r="B1025" s="2">
        <v>202281024</v>
      </c>
      <c r="C1025" s="3">
        <v>44835</v>
      </c>
      <c r="D1025" s="2" t="s">
        <v>668</v>
      </c>
      <c r="E1025" s="2" t="s">
        <v>29</v>
      </c>
      <c r="F1025" s="2" t="s">
        <v>3334</v>
      </c>
      <c r="G1025" s="10">
        <f t="shared" si="176"/>
        <v>2.8097703237088805E-4</v>
      </c>
      <c r="H1025" s="7">
        <v>62</v>
      </c>
      <c r="I1025" s="7">
        <v>56.52</v>
      </c>
      <c r="J1025" s="7">
        <v>5.4799999999999969</v>
      </c>
      <c r="K1025" s="7">
        <f t="shared" si="179"/>
        <v>2.1919999999999988</v>
      </c>
      <c r="L1025" s="12">
        <f t="shared" si="177"/>
        <v>3.287999999999998</v>
      </c>
      <c r="M1025" s="8">
        <v>8.8387096774193499E-2</v>
      </c>
      <c r="N1025" s="8">
        <f t="shared" si="178"/>
        <v>5.8174097664543484E-2</v>
      </c>
      <c r="O1025" s="7">
        <f t="shared" si="172"/>
        <v>3.287999999999998</v>
      </c>
      <c r="P1025" s="8">
        <v>8.8387096774193499E-2</v>
      </c>
      <c r="Q1025" s="8">
        <f t="shared" si="173"/>
        <v>10.313868613138693</v>
      </c>
      <c r="R1025" s="8">
        <f t="shared" si="174"/>
        <v>0.91161290322580646</v>
      </c>
      <c r="S1025" s="9">
        <f t="shared" si="175"/>
        <v>8.7336982603433398E-5</v>
      </c>
      <c r="T1025" s="2" t="s">
        <v>33</v>
      </c>
      <c r="U1025" s="2" t="s">
        <v>31</v>
      </c>
      <c r="V1025" s="2" t="s">
        <v>6101</v>
      </c>
      <c r="W1025" s="2" t="s">
        <v>329</v>
      </c>
      <c r="X1025" s="2">
        <v>52</v>
      </c>
      <c r="Y1025" s="2">
        <v>61</v>
      </c>
      <c r="Z1025" s="2">
        <f t="shared" si="182"/>
        <v>9</v>
      </c>
    </row>
    <row r="1026" spans="1:26" x14ac:dyDescent="0.25">
      <c r="A1026" s="2" t="s">
        <v>3335</v>
      </c>
      <c r="B1026" s="2">
        <v>202281025</v>
      </c>
      <c r="C1026" s="3">
        <v>44835</v>
      </c>
      <c r="D1026" s="2" t="s">
        <v>127</v>
      </c>
      <c r="E1026" s="2" t="s">
        <v>14</v>
      </c>
      <c r="F1026" s="2" t="s">
        <v>3336</v>
      </c>
      <c r="G1026" s="10">
        <f t="shared" si="176"/>
        <v>8.1573977139935249E-5</v>
      </c>
      <c r="H1026" s="7">
        <v>18</v>
      </c>
      <c r="I1026" s="7">
        <v>5</v>
      </c>
      <c r="J1026" s="7">
        <v>13</v>
      </c>
      <c r="K1026" s="7">
        <f t="shared" si="179"/>
        <v>5.2</v>
      </c>
      <c r="L1026" s="12">
        <f t="shared" si="177"/>
        <v>7.8</v>
      </c>
      <c r="M1026" s="8">
        <v>0.72222222222222221</v>
      </c>
      <c r="N1026" s="8">
        <f t="shared" si="178"/>
        <v>1.56</v>
      </c>
      <c r="O1026" s="7">
        <f t="shared" ref="O1026:O1089" si="183">J1026-K1026</f>
        <v>7.8</v>
      </c>
      <c r="P1026" s="8">
        <v>0.72222222222222221</v>
      </c>
      <c r="Q1026" s="8">
        <f t="shared" ref="Q1026:Q1089" si="184">I1026/J1026</f>
        <v>0.38461538461538464</v>
      </c>
      <c r="R1026" s="8">
        <f t="shared" ref="R1026:R1089" si="185">I1026/H1026</f>
        <v>0.27777777777777779</v>
      </c>
      <c r="S1026" s="9">
        <f t="shared" ref="S1026:S1089" si="186">J1026/SUM($J$2:$J$2400)</f>
        <v>2.0718627259938593E-4</v>
      </c>
      <c r="T1026" s="2" t="s">
        <v>6151</v>
      </c>
      <c r="U1026" s="2" t="s">
        <v>15</v>
      </c>
      <c r="V1026" s="2" t="s">
        <v>6101</v>
      </c>
      <c r="W1026" s="2" t="s">
        <v>16</v>
      </c>
      <c r="X1026" s="2">
        <v>52</v>
      </c>
      <c r="Y1026" s="2">
        <v>61</v>
      </c>
      <c r="Z1026" s="2">
        <f t="shared" si="182"/>
        <v>9</v>
      </c>
    </row>
    <row r="1027" spans="1:26" x14ac:dyDescent="0.25">
      <c r="A1027" s="2" t="s">
        <v>3337</v>
      </c>
      <c r="B1027" s="2">
        <v>202281026</v>
      </c>
      <c r="C1027" s="3">
        <v>44836</v>
      </c>
      <c r="D1027" s="2" t="s">
        <v>669</v>
      </c>
      <c r="E1027" s="2" t="s">
        <v>43</v>
      </c>
      <c r="F1027" s="2" t="s">
        <v>3338</v>
      </c>
      <c r="G1027" s="10">
        <f t="shared" ref="G1027:G1090" si="187">H1027/SUM($H$2:$H$2400)</f>
        <v>7.2510201902164662E-3</v>
      </c>
      <c r="H1027" s="7">
        <v>1600</v>
      </c>
      <c r="I1027" s="7">
        <v>1450</v>
      </c>
      <c r="J1027" s="7">
        <v>150</v>
      </c>
      <c r="K1027" s="7">
        <f t="shared" si="179"/>
        <v>60</v>
      </c>
      <c r="L1027" s="12">
        <f t="shared" ref="L1027:L1090" si="188">J1027-K1027</f>
        <v>90</v>
      </c>
      <c r="M1027" s="8">
        <v>9.375E-2</v>
      </c>
      <c r="N1027" s="8">
        <f t="shared" ref="N1027:N1090" si="189">L1027/I1027</f>
        <v>6.2068965517241378E-2</v>
      </c>
      <c r="O1027" s="7">
        <f t="shared" si="183"/>
        <v>90</v>
      </c>
      <c r="P1027" s="8">
        <v>9.375E-2</v>
      </c>
      <c r="Q1027" s="8">
        <f t="shared" si="184"/>
        <v>9.6666666666666661</v>
      </c>
      <c r="R1027" s="8">
        <f t="shared" si="185"/>
        <v>0.90625</v>
      </c>
      <c r="S1027" s="9">
        <f t="shared" si="186"/>
        <v>2.390610837685222E-3</v>
      </c>
      <c r="T1027" s="2" t="s">
        <v>19</v>
      </c>
      <c r="U1027" s="2" t="s">
        <v>44</v>
      </c>
      <c r="V1027" s="2" t="s">
        <v>6101</v>
      </c>
      <c r="W1027" s="2" t="s">
        <v>16</v>
      </c>
      <c r="X1027" s="2">
        <v>52</v>
      </c>
      <c r="Y1027" s="2">
        <v>61</v>
      </c>
      <c r="Z1027" s="2">
        <f t="shared" si="182"/>
        <v>9</v>
      </c>
    </row>
    <row r="1028" spans="1:26" x14ac:dyDescent="0.25">
      <c r="A1028" s="2" t="s">
        <v>3339</v>
      </c>
      <c r="B1028" s="2">
        <v>202281027</v>
      </c>
      <c r="C1028" s="3">
        <v>44836</v>
      </c>
      <c r="D1028" s="2" t="s">
        <v>670</v>
      </c>
      <c r="E1028" s="2" t="s">
        <v>43</v>
      </c>
      <c r="F1028" s="2" t="s">
        <v>3340</v>
      </c>
      <c r="G1028" s="10">
        <f t="shared" si="187"/>
        <v>5.4835840188512024E-3</v>
      </c>
      <c r="H1028" s="7">
        <v>1210</v>
      </c>
      <c r="I1028" s="7">
        <v>1099</v>
      </c>
      <c r="J1028" s="7">
        <v>111</v>
      </c>
      <c r="K1028" s="7">
        <f t="shared" ref="K1028:K1091" si="190">J1028*0.4</f>
        <v>44.400000000000006</v>
      </c>
      <c r="L1028" s="12">
        <f t="shared" si="188"/>
        <v>66.599999999999994</v>
      </c>
      <c r="M1028" s="8">
        <v>9.173553719008265E-2</v>
      </c>
      <c r="N1028" s="8">
        <f t="shared" si="189"/>
        <v>6.0600545950864414E-2</v>
      </c>
      <c r="O1028" s="7">
        <f t="shared" si="183"/>
        <v>66.599999999999994</v>
      </c>
      <c r="P1028" s="8">
        <v>9.173553719008265E-2</v>
      </c>
      <c r="Q1028" s="8">
        <f t="shared" si="184"/>
        <v>9.9009009009009006</v>
      </c>
      <c r="R1028" s="8">
        <f t="shared" si="185"/>
        <v>0.90826446280991735</v>
      </c>
      <c r="S1028" s="9">
        <f t="shared" si="186"/>
        <v>1.7690520198870643E-3</v>
      </c>
      <c r="T1028" s="2" t="s">
        <v>19</v>
      </c>
      <c r="U1028" s="2" t="s">
        <v>44</v>
      </c>
      <c r="V1028" s="2" t="s">
        <v>6101</v>
      </c>
      <c r="W1028" s="2" t="s">
        <v>329</v>
      </c>
      <c r="X1028" s="2">
        <v>52</v>
      </c>
      <c r="Y1028" s="2">
        <v>61</v>
      </c>
      <c r="Z1028" s="2">
        <f t="shared" ref="Z1028:Z1050" si="191">Y1028-X1028</f>
        <v>9</v>
      </c>
    </row>
    <row r="1029" spans="1:26" x14ac:dyDescent="0.25">
      <c r="A1029" s="2" t="s">
        <v>3341</v>
      </c>
      <c r="B1029" s="2">
        <v>202281028</v>
      </c>
      <c r="C1029" s="3">
        <v>44836</v>
      </c>
      <c r="D1029" s="2" t="s">
        <v>671</v>
      </c>
      <c r="E1029" s="2" t="s">
        <v>43</v>
      </c>
      <c r="F1029" s="2" t="s">
        <v>3342</v>
      </c>
      <c r="G1029" s="10">
        <f t="shared" si="187"/>
        <v>6.3446426664394082E-3</v>
      </c>
      <c r="H1029" s="7">
        <v>1400</v>
      </c>
      <c r="I1029" s="7">
        <v>1299</v>
      </c>
      <c r="J1029" s="7">
        <v>101</v>
      </c>
      <c r="K1029" s="7">
        <f t="shared" si="190"/>
        <v>40.400000000000006</v>
      </c>
      <c r="L1029" s="12">
        <f t="shared" si="188"/>
        <v>60.599999999999994</v>
      </c>
      <c r="M1029" s="8">
        <v>7.2142857142857147E-2</v>
      </c>
      <c r="N1029" s="8">
        <f t="shared" si="189"/>
        <v>4.6651270207852188E-2</v>
      </c>
      <c r="O1029" s="7">
        <f t="shared" si="183"/>
        <v>60.599999999999994</v>
      </c>
      <c r="P1029" s="8">
        <v>7.2142857142857147E-2</v>
      </c>
      <c r="Q1029" s="8">
        <f t="shared" si="184"/>
        <v>12.861386138613861</v>
      </c>
      <c r="R1029" s="8">
        <f t="shared" si="185"/>
        <v>0.92785714285714282</v>
      </c>
      <c r="S1029" s="9">
        <f t="shared" si="186"/>
        <v>1.6096779640413829E-3</v>
      </c>
      <c r="T1029" s="2" t="s">
        <v>19</v>
      </c>
      <c r="U1029" s="2" t="s">
        <v>44</v>
      </c>
      <c r="V1029" s="2" t="s">
        <v>6101</v>
      </c>
      <c r="W1029" s="2" t="s">
        <v>16</v>
      </c>
      <c r="X1029" s="2">
        <v>52</v>
      </c>
      <c r="Y1029" s="2">
        <v>61</v>
      </c>
      <c r="Z1029" s="2">
        <f t="shared" si="191"/>
        <v>9</v>
      </c>
    </row>
    <row r="1030" spans="1:26" x14ac:dyDescent="0.25">
      <c r="A1030" s="2" t="s">
        <v>3343</v>
      </c>
      <c r="B1030" s="2">
        <v>202281029</v>
      </c>
      <c r="C1030" s="3">
        <v>44836</v>
      </c>
      <c r="D1030" s="2" t="s">
        <v>672</v>
      </c>
      <c r="E1030" s="2" t="s">
        <v>29</v>
      </c>
      <c r="F1030" s="2" t="s">
        <v>3344</v>
      </c>
      <c r="G1030" s="10">
        <f t="shared" si="187"/>
        <v>3.5801912189193801E-4</v>
      </c>
      <c r="H1030" s="7">
        <v>79</v>
      </c>
      <c r="I1030" s="7">
        <v>68.600000000000009</v>
      </c>
      <c r="J1030" s="7">
        <v>10.399999999999991</v>
      </c>
      <c r="K1030" s="7">
        <f t="shared" si="190"/>
        <v>4.1599999999999966</v>
      </c>
      <c r="L1030" s="12">
        <f t="shared" si="188"/>
        <v>6.2399999999999949</v>
      </c>
      <c r="M1030" s="8">
        <v>0.13164556962025306</v>
      </c>
      <c r="N1030" s="8">
        <f t="shared" si="189"/>
        <v>9.0962099125364348E-2</v>
      </c>
      <c r="O1030" s="7">
        <f t="shared" si="183"/>
        <v>6.2399999999999949</v>
      </c>
      <c r="P1030" s="8">
        <v>0.13164556962025306</v>
      </c>
      <c r="Q1030" s="8">
        <f t="shared" si="184"/>
        <v>6.596153846153852</v>
      </c>
      <c r="R1030" s="8">
        <f t="shared" si="185"/>
        <v>0.86835443037974691</v>
      </c>
      <c r="S1030" s="9">
        <f t="shared" si="186"/>
        <v>1.6574901807950859E-4</v>
      </c>
      <c r="T1030" s="2" t="s">
        <v>30</v>
      </c>
      <c r="U1030" s="2" t="s">
        <v>31</v>
      </c>
      <c r="V1030" s="2" t="s">
        <v>6101</v>
      </c>
      <c r="W1030" s="2" t="s">
        <v>627</v>
      </c>
      <c r="X1030" s="2">
        <v>52</v>
      </c>
      <c r="Y1030" s="2">
        <v>61</v>
      </c>
      <c r="Z1030" s="2">
        <f t="shared" si="191"/>
        <v>9</v>
      </c>
    </row>
    <row r="1031" spans="1:26" x14ac:dyDescent="0.25">
      <c r="A1031" s="2" t="s">
        <v>3345</v>
      </c>
      <c r="B1031" s="2">
        <v>202281030</v>
      </c>
      <c r="C1031" s="3">
        <v>44836</v>
      </c>
      <c r="D1031" s="2" t="s">
        <v>673</v>
      </c>
      <c r="E1031" s="2" t="s">
        <v>29</v>
      </c>
      <c r="F1031" s="2" t="s">
        <v>3346</v>
      </c>
      <c r="G1031" s="10">
        <f t="shared" si="187"/>
        <v>2.5378570665757634E-4</v>
      </c>
      <c r="H1031" s="7">
        <v>56</v>
      </c>
      <c r="I1031" s="7">
        <v>29.540000000000003</v>
      </c>
      <c r="J1031" s="7">
        <v>26.459999999999997</v>
      </c>
      <c r="K1031" s="7">
        <f t="shared" si="190"/>
        <v>10.584</v>
      </c>
      <c r="L1031" s="12">
        <f t="shared" si="188"/>
        <v>15.875999999999998</v>
      </c>
      <c r="M1031" s="8">
        <v>0.47249999999999998</v>
      </c>
      <c r="N1031" s="8">
        <f t="shared" si="189"/>
        <v>0.53744075829383875</v>
      </c>
      <c r="O1031" s="7">
        <f t="shared" si="183"/>
        <v>15.875999999999998</v>
      </c>
      <c r="P1031" s="8">
        <v>0.47249999999999998</v>
      </c>
      <c r="Q1031" s="8">
        <f t="shared" si="184"/>
        <v>1.1164021164021167</v>
      </c>
      <c r="R1031" s="8">
        <f t="shared" si="185"/>
        <v>0.52750000000000008</v>
      </c>
      <c r="S1031" s="9">
        <f t="shared" si="186"/>
        <v>4.2170375176767318E-4</v>
      </c>
      <c r="T1031" s="2" t="s">
        <v>30</v>
      </c>
      <c r="U1031" s="2" t="s">
        <v>31</v>
      </c>
      <c r="V1031" s="2" t="s">
        <v>6101</v>
      </c>
      <c r="W1031" s="2" t="s">
        <v>329</v>
      </c>
      <c r="X1031" s="2">
        <v>52</v>
      </c>
      <c r="Y1031" s="2">
        <v>61</v>
      </c>
      <c r="Z1031" s="2">
        <f t="shared" si="191"/>
        <v>9</v>
      </c>
    </row>
    <row r="1032" spans="1:26" x14ac:dyDescent="0.25">
      <c r="A1032" s="2" t="s">
        <v>3347</v>
      </c>
      <c r="B1032" s="2">
        <v>202281031</v>
      </c>
      <c r="C1032" s="3">
        <v>44836</v>
      </c>
      <c r="D1032" s="2" t="s">
        <v>449</v>
      </c>
      <c r="E1032" s="2" t="s">
        <v>29</v>
      </c>
      <c r="F1032" s="2" t="s">
        <v>3348</v>
      </c>
      <c r="G1032" s="10">
        <f t="shared" si="187"/>
        <v>6.5259181711948199E-4</v>
      </c>
      <c r="H1032" s="7">
        <v>144</v>
      </c>
      <c r="I1032" s="7">
        <v>124.10000000000001</v>
      </c>
      <c r="J1032" s="7">
        <v>19.899999999999991</v>
      </c>
      <c r="K1032" s="7">
        <f t="shared" si="190"/>
        <v>7.9599999999999973</v>
      </c>
      <c r="L1032" s="12">
        <f t="shared" si="188"/>
        <v>11.939999999999994</v>
      </c>
      <c r="M1032" s="8">
        <v>0.1381944444444444</v>
      </c>
      <c r="N1032" s="8">
        <f t="shared" si="189"/>
        <v>9.6212731668009616E-2</v>
      </c>
      <c r="O1032" s="7">
        <f t="shared" si="183"/>
        <v>11.939999999999994</v>
      </c>
      <c r="P1032" s="8">
        <v>0.1381944444444444</v>
      </c>
      <c r="Q1032" s="8">
        <f t="shared" si="184"/>
        <v>6.236180904522616</v>
      </c>
      <c r="R1032" s="8">
        <f t="shared" si="185"/>
        <v>0.8618055555555556</v>
      </c>
      <c r="S1032" s="9">
        <f t="shared" si="186"/>
        <v>3.1715437113290603E-4</v>
      </c>
      <c r="T1032" s="2" t="s">
        <v>30</v>
      </c>
      <c r="U1032" s="2" t="s">
        <v>31</v>
      </c>
      <c r="V1032" s="2" t="s">
        <v>6101</v>
      </c>
      <c r="W1032" s="2" t="s">
        <v>627</v>
      </c>
      <c r="X1032" s="2">
        <v>52</v>
      </c>
      <c r="Y1032" s="2">
        <v>61</v>
      </c>
      <c r="Z1032" s="2">
        <f t="shared" si="191"/>
        <v>9</v>
      </c>
    </row>
    <row r="1033" spans="1:26" x14ac:dyDescent="0.25">
      <c r="A1033" s="2" t="s">
        <v>3349</v>
      </c>
      <c r="B1033" s="2">
        <v>202281032</v>
      </c>
      <c r="C1033" s="3">
        <v>44836</v>
      </c>
      <c r="D1033" s="2" t="s">
        <v>614</v>
      </c>
      <c r="E1033" s="2" t="s">
        <v>29</v>
      </c>
      <c r="F1033" s="2" t="s">
        <v>3350</v>
      </c>
      <c r="G1033" s="10">
        <f t="shared" si="187"/>
        <v>3.9880611046190566E-4</v>
      </c>
      <c r="H1033" s="7">
        <v>88</v>
      </c>
      <c r="I1033" s="7">
        <v>74.52</v>
      </c>
      <c r="J1033" s="7">
        <v>13.480000000000004</v>
      </c>
      <c r="K1033" s="7">
        <f t="shared" si="190"/>
        <v>5.3920000000000021</v>
      </c>
      <c r="L1033" s="12">
        <f t="shared" si="188"/>
        <v>8.088000000000001</v>
      </c>
      <c r="M1033" s="8">
        <v>0.15318181818181822</v>
      </c>
      <c r="N1033" s="8">
        <f t="shared" si="189"/>
        <v>0.10853462157809986</v>
      </c>
      <c r="O1033" s="7">
        <f t="shared" si="183"/>
        <v>8.088000000000001</v>
      </c>
      <c r="P1033" s="8">
        <v>0.15318181818181822</v>
      </c>
      <c r="Q1033" s="8">
        <f t="shared" si="184"/>
        <v>5.5281899109792265</v>
      </c>
      <c r="R1033" s="8">
        <f t="shared" si="185"/>
        <v>0.8468181818181818</v>
      </c>
      <c r="S1033" s="9">
        <f t="shared" si="186"/>
        <v>2.1483622727997871E-4</v>
      </c>
      <c r="T1033" s="2" t="s">
        <v>33</v>
      </c>
      <c r="U1033" s="2" t="s">
        <v>31</v>
      </c>
      <c r="V1033" s="2" t="s">
        <v>6101</v>
      </c>
      <c r="W1033" s="2" t="s">
        <v>627</v>
      </c>
      <c r="X1033" s="2">
        <v>52</v>
      </c>
      <c r="Y1033" s="2">
        <v>61</v>
      </c>
      <c r="Z1033" s="2">
        <f t="shared" si="191"/>
        <v>9</v>
      </c>
    </row>
    <row r="1034" spans="1:26" x14ac:dyDescent="0.25">
      <c r="A1034" s="2" t="s">
        <v>3351</v>
      </c>
      <c r="B1034" s="2">
        <v>202281033</v>
      </c>
      <c r="C1034" s="3">
        <v>44836</v>
      </c>
      <c r="D1034" s="2" t="s">
        <v>629</v>
      </c>
      <c r="E1034" s="2" t="s">
        <v>47</v>
      </c>
      <c r="F1034" s="2" t="s">
        <v>3352</v>
      </c>
      <c r="G1034" s="10">
        <f t="shared" si="187"/>
        <v>9.0637752377705828E-4</v>
      </c>
      <c r="H1034" s="7">
        <v>200</v>
      </c>
      <c r="I1034" s="7">
        <v>125</v>
      </c>
      <c r="J1034" s="7">
        <v>75</v>
      </c>
      <c r="K1034" s="7">
        <f t="shared" si="190"/>
        <v>30</v>
      </c>
      <c r="L1034" s="12">
        <f t="shared" si="188"/>
        <v>45</v>
      </c>
      <c r="M1034" s="8">
        <v>0.375</v>
      </c>
      <c r="N1034" s="8">
        <f t="shared" si="189"/>
        <v>0.36</v>
      </c>
      <c r="O1034" s="7">
        <f t="shared" si="183"/>
        <v>45</v>
      </c>
      <c r="P1034" s="8">
        <v>0.375</v>
      </c>
      <c r="Q1034" s="8">
        <f t="shared" si="184"/>
        <v>1.6666666666666667</v>
      </c>
      <c r="R1034" s="8">
        <f t="shared" si="185"/>
        <v>0.625</v>
      </c>
      <c r="S1034" s="9">
        <f t="shared" si="186"/>
        <v>1.195305418842611E-3</v>
      </c>
      <c r="T1034" s="2" t="s">
        <v>19</v>
      </c>
      <c r="U1034" s="2" t="s">
        <v>6087</v>
      </c>
      <c r="V1034" s="2" t="s">
        <v>6101</v>
      </c>
      <c r="W1034" s="2" t="s">
        <v>16</v>
      </c>
      <c r="X1034" s="2">
        <v>52</v>
      </c>
      <c r="Y1034" s="2">
        <v>61</v>
      </c>
      <c r="Z1034" s="2">
        <f t="shared" si="191"/>
        <v>9</v>
      </c>
    </row>
    <row r="1035" spans="1:26" x14ac:dyDescent="0.25">
      <c r="A1035" s="2" t="s">
        <v>3353</v>
      </c>
      <c r="B1035" s="2">
        <v>202281034</v>
      </c>
      <c r="C1035" s="3">
        <v>44836</v>
      </c>
      <c r="D1035" s="2" t="s">
        <v>109</v>
      </c>
      <c r="E1035" s="2" t="s">
        <v>21</v>
      </c>
      <c r="F1035" s="2" t="s">
        <v>3354</v>
      </c>
      <c r="G1035" s="10">
        <f t="shared" si="187"/>
        <v>2.2659438094426456E-5</v>
      </c>
      <c r="H1035" s="7">
        <v>5</v>
      </c>
      <c r="I1035" s="7">
        <v>0</v>
      </c>
      <c r="J1035" s="7">
        <v>5</v>
      </c>
      <c r="K1035" s="7">
        <f t="shared" si="190"/>
        <v>2</v>
      </c>
      <c r="L1035" s="12">
        <f t="shared" si="188"/>
        <v>3</v>
      </c>
      <c r="M1035" s="8">
        <v>1</v>
      </c>
      <c r="N1035" s="8" t="e">
        <f t="shared" si="189"/>
        <v>#DIV/0!</v>
      </c>
      <c r="O1035" s="7">
        <f t="shared" si="183"/>
        <v>3</v>
      </c>
      <c r="P1035" s="8">
        <v>1</v>
      </c>
      <c r="Q1035" s="8">
        <f t="shared" si="184"/>
        <v>0</v>
      </c>
      <c r="R1035" s="8">
        <f t="shared" si="185"/>
        <v>0</v>
      </c>
      <c r="S1035" s="9">
        <f t="shared" si="186"/>
        <v>7.9687027922840741E-5</v>
      </c>
      <c r="T1035" s="2" t="s">
        <v>6150</v>
      </c>
      <c r="U1035" s="2" t="s">
        <v>22</v>
      </c>
      <c r="V1035" s="2" t="s">
        <v>6101</v>
      </c>
      <c r="W1035" s="2" t="s">
        <v>329</v>
      </c>
      <c r="X1035" s="2">
        <v>52</v>
      </c>
      <c r="Y1035" s="2">
        <v>61</v>
      </c>
      <c r="Z1035" s="2">
        <f t="shared" si="191"/>
        <v>9</v>
      </c>
    </row>
    <row r="1036" spans="1:26" x14ac:dyDescent="0.25">
      <c r="A1036" s="2" t="s">
        <v>3355</v>
      </c>
      <c r="B1036" s="2">
        <v>202281035</v>
      </c>
      <c r="C1036" s="3">
        <v>44836</v>
      </c>
      <c r="D1036" s="2" t="s">
        <v>103</v>
      </c>
      <c r="E1036" s="2" t="s">
        <v>29</v>
      </c>
      <c r="F1036" s="2" t="s">
        <v>3356</v>
      </c>
      <c r="G1036" s="10">
        <f t="shared" si="187"/>
        <v>6.2540049140617023E-4</v>
      </c>
      <c r="H1036" s="7">
        <v>138</v>
      </c>
      <c r="I1036" s="7">
        <v>115</v>
      </c>
      <c r="J1036" s="7">
        <v>23</v>
      </c>
      <c r="K1036" s="7">
        <f t="shared" si="190"/>
        <v>9.2000000000000011</v>
      </c>
      <c r="L1036" s="12">
        <f t="shared" si="188"/>
        <v>13.799999999999999</v>
      </c>
      <c r="M1036" s="8">
        <v>0.16666666666666666</v>
      </c>
      <c r="N1036" s="8">
        <f t="shared" si="189"/>
        <v>0.12</v>
      </c>
      <c r="O1036" s="7">
        <f t="shared" si="183"/>
        <v>13.799999999999999</v>
      </c>
      <c r="P1036" s="8">
        <v>0.16666666666666666</v>
      </c>
      <c r="Q1036" s="8">
        <f t="shared" si="184"/>
        <v>5</v>
      </c>
      <c r="R1036" s="8">
        <f t="shared" si="185"/>
        <v>0.83333333333333337</v>
      </c>
      <c r="S1036" s="9">
        <f t="shared" si="186"/>
        <v>3.6656032844506741E-4</v>
      </c>
      <c r="T1036" s="2" t="s">
        <v>6153</v>
      </c>
      <c r="U1036" s="2" t="s">
        <v>31</v>
      </c>
      <c r="V1036" s="2" t="s">
        <v>6101</v>
      </c>
      <c r="W1036" s="2" t="s">
        <v>16</v>
      </c>
      <c r="X1036" s="2">
        <v>52</v>
      </c>
      <c r="Y1036" s="2">
        <v>61</v>
      </c>
      <c r="Z1036" s="2">
        <f t="shared" si="191"/>
        <v>9</v>
      </c>
    </row>
    <row r="1037" spans="1:26" x14ac:dyDescent="0.25">
      <c r="A1037" s="2" t="s">
        <v>3357</v>
      </c>
      <c r="B1037" s="2">
        <v>202281036</v>
      </c>
      <c r="C1037" s="3">
        <v>44836</v>
      </c>
      <c r="D1037" s="2" t="s">
        <v>674</v>
      </c>
      <c r="E1037" s="2" t="s">
        <v>29</v>
      </c>
      <c r="F1037" s="2" t="s">
        <v>3358</v>
      </c>
      <c r="G1037" s="10">
        <f t="shared" si="187"/>
        <v>3.9880611046190566E-4</v>
      </c>
      <c r="H1037" s="7">
        <v>88</v>
      </c>
      <c r="I1037" s="7">
        <v>36</v>
      </c>
      <c r="J1037" s="7">
        <v>52</v>
      </c>
      <c r="K1037" s="7">
        <f t="shared" si="190"/>
        <v>20.8</v>
      </c>
      <c r="L1037" s="12">
        <f t="shared" si="188"/>
        <v>31.2</v>
      </c>
      <c r="M1037" s="8">
        <v>0.59090909090909094</v>
      </c>
      <c r="N1037" s="8">
        <f t="shared" si="189"/>
        <v>0.8666666666666667</v>
      </c>
      <c r="O1037" s="7">
        <f t="shared" si="183"/>
        <v>31.2</v>
      </c>
      <c r="P1037" s="8">
        <v>0.59090909090909094</v>
      </c>
      <c r="Q1037" s="8">
        <f t="shared" si="184"/>
        <v>0.69230769230769229</v>
      </c>
      <c r="R1037" s="8">
        <f t="shared" si="185"/>
        <v>0.40909090909090912</v>
      </c>
      <c r="S1037" s="9">
        <f t="shared" si="186"/>
        <v>8.2874509039754371E-4</v>
      </c>
      <c r="T1037" s="2" t="s">
        <v>99</v>
      </c>
      <c r="U1037" s="2" t="s">
        <v>31</v>
      </c>
      <c r="V1037" s="2" t="s">
        <v>6101</v>
      </c>
      <c r="W1037" s="2" t="s">
        <v>16</v>
      </c>
      <c r="X1037" s="2">
        <v>52</v>
      </c>
      <c r="Y1037" s="2">
        <v>61</v>
      </c>
      <c r="Z1037" s="2">
        <f t="shared" si="191"/>
        <v>9</v>
      </c>
    </row>
    <row r="1038" spans="1:26" x14ac:dyDescent="0.25">
      <c r="A1038" s="2" t="s">
        <v>3359</v>
      </c>
      <c r="B1038" s="2">
        <v>202281037</v>
      </c>
      <c r="C1038" s="3">
        <v>44836</v>
      </c>
      <c r="D1038" s="2" t="s">
        <v>675</v>
      </c>
      <c r="E1038" s="2" t="s">
        <v>24</v>
      </c>
      <c r="F1038" s="2" t="s">
        <v>3360</v>
      </c>
      <c r="G1038" s="10">
        <f t="shared" si="187"/>
        <v>2.7191325713311752E-4</v>
      </c>
      <c r="H1038" s="7">
        <v>60</v>
      </c>
      <c r="I1038" s="7">
        <v>20</v>
      </c>
      <c r="J1038" s="7">
        <v>40</v>
      </c>
      <c r="K1038" s="7">
        <f t="shared" si="190"/>
        <v>16</v>
      </c>
      <c r="L1038" s="12">
        <f t="shared" si="188"/>
        <v>24</v>
      </c>
      <c r="M1038" s="8">
        <v>0.66666666666666663</v>
      </c>
      <c r="N1038" s="8">
        <f t="shared" si="189"/>
        <v>1.2</v>
      </c>
      <c r="O1038" s="7">
        <f t="shared" si="183"/>
        <v>24</v>
      </c>
      <c r="P1038" s="8">
        <v>0.66666666666666663</v>
      </c>
      <c r="Q1038" s="8">
        <f t="shared" si="184"/>
        <v>0.5</v>
      </c>
      <c r="R1038" s="8">
        <f t="shared" si="185"/>
        <v>0.33333333333333331</v>
      </c>
      <c r="S1038" s="9">
        <f t="shared" si="186"/>
        <v>6.3749622338272593E-4</v>
      </c>
      <c r="T1038" s="2" t="s">
        <v>6150</v>
      </c>
      <c r="U1038" s="2" t="s">
        <v>26</v>
      </c>
      <c r="V1038" s="2" t="s">
        <v>6101</v>
      </c>
      <c r="W1038" s="2" t="s">
        <v>329</v>
      </c>
      <c r="X1038" s="2">
        <v>52</v>
      </c>
      <c r="Y1038" s="2">
        <v>61</v>
      </c>
      <c r="Z1038" s="2">
        <f t="shared" si="191"/>
        <v>9</v>
      </c>
    </row>
    <row r="1039" spans="1:26" x14ac:dyDescent="0.25">
      <c r="A1039" s="2" t="s">
        <v>3361</v>
      </c>
      <c r="B1039" s="2">
        <v>202281038</v>
      </c>
      <c r="C1039" s="3">
        <v>44836</v>
      </c>
      <c r="D1039" s="2" t="s">
        <v>676</v>
      </c>
      <c r="E1039" s="2" t="s">
        <v>14</v>
      </c>
      <c r="F1039" s="2" t="s">
        <v>3362</v>
      </c>
      <c r="G1039" s="10">
        <f t="shared" si="187"/>
        <v>9.0637752377705825E-5</v>
      </c>
      <c r="H1039" s="7">
        <v>20</v>
      </c>
      <c r="I1039" s="7">
        <v>5</v>
      </c>
      <c r="J1039" s="7">
        <v>15</v>
      </c>
      <c r="K1039" s="7">
        <f t="shared" si="190"/>
        <v>6</v>
      </c>
      <c r="L1039" s="12">
        <f t="shared" si="188"/>
        <v>9</v>
      </c>
      <c r="M1039" s="8">
        <v>0.75</v>
      </c>
      <c r="N1039" s="8">
        <f t="shared" si="189"/>
        <v>1.8</v>
      </c>
      <c r="O1039" s="7">
        <f t="shared" si="183"/>
        <v>9</v>
      </c>
      <c r="P1039" s="8">
        <v>0.75</v>
      </c>
      <c r="Q1039" s="8">
        <f t="shared" si="184"/>
        <v>0.33333333333333331</v>
      </c>
      <c r="R1039" s="8">
        <f t="shared" si="185"/>
        <v>0.25</v>
      </c>
      <c r="S1039" s="9">
        <f t="shared" si="186"/>
        <v>2.3906108376852222E-4</v>
      </c>
      <c r="T1039" s="2" t="s">
        <v>6151</v>
      </c>
      <c r="U1039" s="2" t="s">
        <v>15</v>
      </c>
      <c r="V1039" s="2" t="s">
        <v>6101</v>
      </c>
      <c r="W1039" s="2" t="s">
        <v>16</v>
      </c>
      <c r="X1039" s="2">
        <v>52</v>
      </c>
      <c r="Y1039" s="2">
        <v>61</v>
      </c>
      <c r="Z1039" s="2">
        <f t="shared" si="191"/>
        <v>9</v>
      </c>
    </row>
    <row r="1040" spans="1:26" x14ac:dyDescent="0.25">
      <c r="A1040" s="2" t="s">
        <v>3363</v>
      </c>
      <c r="B1040" s="2">
        <v>202281039</v>
      </c>
      <c r="C1040" s="3">
        <v>44836</v>
      </c>
      <c r="D1040" s="2" t="s">
        <v>677</v>
      </c>
      <c r="E1040" s="2" t="s">
        <v>24</v>
      </c>
      <c r="F1040" s="2" t="s">
        <v>3364</v>
      </c>
      <c r="G1040" s="10">
        <f t="shared" si="187"/>
        <v>1.3595662856655876E-4</v>
      </c>
      <c r="H1040" s="7">
        <v>30</v>
      </c>
      <c r="I1040" s="7">
        <v>10</v>
      </c>
      <c r="J1040" s="7">
        <v>20</v>
      </c>
      <c r="K1040" s="7">
        <f t="shared" si="190"/>
        <v>8</v>
      </c>
      <c r="L1040" s="12">
        <f t="shared" si="188"/>
        <v>12</v>
      </c>
      <c r="M1040" s="8">
        <v>0.66666666666666663</v>
      </c>
      <c r="N1040" s="8">
        <f t="shared" si="189"/>
        <v>1.2</v>
      </c>
      <c r="O1040" s="7">
        <f t="shared" si="183"/>
        <v>12</v>
      </c>
      <c r="P1040" s="8">
        <v>0.66666666666666663</v>
      </c>
      <c r="Q1040" s="8">
        <f t="shared" si="184"/>
        <v>0.5</v>
      </c>
      <c r="R1040" s="8">
        <f t="shared" si="185"/>
        <v>0.33333333333333331</v>
      </c>
      <c r="S1040" s="9">
        <f t="shared" si="186"/>
        <v>3.1874811169136296E-4</v>
      </c>
      <c r="T1040" s="2" t="s">
        <v>25</v>
      </c>
      <c r="U1040" s="2" t="s">
        <v>26</v>
      </c>
      <c r="V1040" s="2" t="s">
        <v>6101</v>
      </c>
      <c r="W1040" s="2" t="s">
        <v>627</v>
      </c>
      <c r="X1040" s="2">
        <v>52</v>
      </c>
      <c r="Y1040" s="2">
        <v>61</v>
      </c>
      <c r="Z1040" s="2">
        <f t="shared" si="191"/>
        <v>9</v>
      </c>
    </row>
    <row r="1041" spans="1:26" x14ac:dyDescent="0.25">
      <c r="A1041" s="2" t="s">
        <v>3365</v>
      </c>
      <c r="B1041" s="2">
        <v>202281040</v>
      </c>
      <c r="C1041" s="3">
        <v>44836</v>
      </c>
      <c r="D1041" s="2" t="s">
        <v>678</v>
      </c>
      <c r="E1041" s="2" t="s">
        <v>29</v>
      </c>
      <c r="F1041" s="2" t="s">
        <v>3366</v>
      </c>
      <c r="G1041" s="10">
        <f t="shared" si="187"/>
        <v>9.0637752377705825E-5</v>
      </c>
      <c r="H1041" s="7">
        <v>20</v>
      </c>
      <c r="I1041" s="7">
        <v>2</v>
      </c>
      <c r="J1041" s="7">
        <v>18</v>
      </c>
      <c r="K1041" s="7">
        <f t="shared" si="190"/>
        <v>7.2</v>
      </c>
      <c r="L1041" s="12">
        <f t="shared" si="188"/>
        <v>10.8</v>
      </c>
      <c r="M1041" s="8">
        <v>0.9</v>
      </c>
      <c r="N1041" s="8">
        <f t="shared" si="189"/>
        <v>5.4</v>
      </c>
      <c r="O1041" s="7">
        <f t="shared" si="183"/>
        <v>10.8</v>
      </c>
      <c r="P1041" s="8">
        <v>0.9</v>
      </c>
      <c r="Q1041" s="8">
        <f t="shared" si="184"/>
        <v>0.1111111111111111</v>
      </c>
      <c r="R1041" s="8">
        <f t="shared" si="185"/>
        <v>0.1</v>
      </c>
      <c r="S1041" s="9">
        <f t="shared" si="186"/>
        <v>2.8687330052222667E-4</v>
      </c>
      <c r="T1041" s="2" t="s">
        <v>30</v>
      </c>
      <c r="U1041" s="2" t="s">
        <v>31</v>
      </c>
      <c r="V1041" s="2" t="s">
        <v>6101</v>
      </c>
      <c r="W1041" s="2" t="s">
        <v>329</v>
      </c>
      <c r="X1041" s="2">
        <v>52</v>
      </c>
      <c r="Y1041" s="2">
        <v>61</v>
      </c>
      <c r="Z1041" s="2">
        <f t="shared" si="191"/>
        <v>9</v>
      </c>
    </row>
    <row r="1042" spans="1:26" x14ac:dyDescent="0.25">
      <c r="A1042" s="2" t="s">
        <v>3367</v>
      </c>
      <c r="B1042" s="2">
        <v>202281041</v>
      </c>
      <c r="C1042" s="3">
        <v>44836</v>
      </c>
      <c r="D1042" s="2" t="s">
        <v>679</v>
      </c>
      <c r="E1042" s="2" t="s">
        <v>24</v>
      </c>
      <c r="F1042" s="2" t="s">
        <v>3368</v>
      </c>
      <c r="G1042" s="10">
        <f t="shared" si="187"/>
        <v>2.7191325713311752E-4</v>
      </c>
      <c r="H1042" s="7">
        <v>60</v>
      </c>
      <c r="I1042" s="7">
        <v>5</v>
      </c>
      <c r="J1042" s="7">
        <v>55</v>
      </c>
      <c r="K1042" s="7">
        <f t="shared" si="190"/>
        <v>22</v>
      </c>
      <c r="L1042" s="12">
        <f t="shared" si="188"/>
        <v>33</v>
      </c>
      <c r="M1042" s="8">
        <v>0.91666666666666663</v>
      </c>
      <c r="N1042" s="8">
        <f t="shared" si="189"/>
        <v>6.6</v>
      </c>
      <c r="O1042" s="7">
        <f t="shared" si="183"/>
        <v>33</v>
      </c>
      <c r="P1042" s="8">
        <v>0.91666666666666663</v>
      </c>
      <c r="Q1042" s="8">
        <f t="shared" si="184"/>
        <v>9.0909090909090912E-2</v>
      </c>
      <c r="R1042" s="8">
        <f t="shared" si="185"/>
        <v>8.3333333333333329E-2</v>
      </c>
      <c r="S1042" s="9">
        <f t="shared" si="186"/>
        <v>8.7655730715124815E-4</v>
      </c>
      <c r="T1042" s="2" t="s">
        <v>19</v>
      </c>
      <c r="U1042" s="2" t="s">
        <v>26</v>
      </c>
      <c r="V1042" s="2" t="s">
        <v>6101</v>
      </c>
      <c r="W1042" s="2" t="s">
        <v>627</v>
      </c>
      <c r="X1042" s="2">
        <v>52</v>
      </c>
      <c r="Y1042" s="2">
        <v>61</v>
      </c>
      <c r="Z1042" s="2">
        <f t="shared" si="191"/>
        <v>9</v>
      </c>
    </row>
    <row r="1043" spans="1:26" x14ac:dyDescent="0.25">
      <c r="A1043" s="2" t="s">
        <v>3369</v>
      </c>
      <c r="B1043" s="2">
        <v>202281042</v>
      </c>
      <c r="C1043" s="3">
        <v>44836</v>
      </c>
      <c r="D1043" s="2" t="s">
        <v>680</v>
      </c>
      <c r="E1043" s="2" t="s">
        <v>29</v>
      </c>
      <c r="F1043" s="2" t="s">
        <v>3370</v>
      </c>
      <c r="G1043" s="10">
        <f t="shared" si="187"/>
        <v>5.7101783997954669E-4</v>
      </c>
      <c r="H1043" s="7">
        <v>126</v>
      </c>
      <c r="I1043" s="7">
        <v>87.2</v>
      </c>
      <c r="J1043" s="7">
        <v>38.799999999999997</v>
      </c>
      <c r="K1043" s="7">
        <f t="shared" si="190"/>
        <v>15.52</v>
      </c>
      <c r="L1043" s="12">
        <f t="shared" si="188"/>
        <v>23.279999999999998</v>
      </c>
      <c r="M1043" s="8">
        <v>0.3079365079365079</v>
      </c>
      <c r="N1043" s="8">
        <f t="shared" si="189"/>
        <v>0.26697247706422017</v>
      </c>
      <c r="O1043" s="7">
        <f t="shared" si="183"/>
        <v>23.279999999999998</v>
      </c>
      <c r="P1043" s="8">
        <v>0.3079365079365079</v>
      </c>
      <c r="Q1043" s="8">
        <f t="shared" si="184"/>
        <v>2.2474226804123716</v>
      </c>
      <c r="R1043" s="8">
        <f t="shared" si="185"/>
        <v>0.69206349206349205</v>
      </c>
      <c r="S1043" s="9">
        <f t="shared" si="186"/>
        <v>6.1837133668124413E-4</v>
      </c>
      <c r="T1043" s="2" t="s">
        <v>99</v>
      </c>
      <c r="U1043" s="2" t="s">
        <v>31</v>
      </c>
      <c r="V1043" s="2" t="s">
        <v>6101</v>
      </c>
      <c r="W1043" s="2" t="s">
        <v>627</v>
      </c>
      <c r="X1043" s="2">
        <v>52</v>
      </c>
      <c r="Y1043" s="2">
        <v>61</v>
      </c>
      <c r="Z1043" s="2">
        <f t="shared" si="191"/>
        <v>9</v>
      </c>
    </row>
    <row r="1044" spans="1:26" x14ac:dyDescent="0.25">
      <c r="A1044" s="2" t="s">
        <v>3371</v>
      </c>
      <c r="B1044" s="2">
        <v>202281043</v>
      </c>
      <c r="C1044" s="3">
        <v>44836</v>
      </c>
      <c r="D1044" s="2" t="s">
        <v>681</v>
      </c>
      <c r="E1044" s="2" t="s">
        <v>29</v>
      </c>
      <c r="F1044" s="2" t="s">
        <v>3372</v>
      </c>
      <c r="G1044" s="10">
        <f t="shared" si="187"/>
        <v>1.1420356799590934E-3</v>
      </c>
      <c r="H1044" s="7">
        <v>252</v>
      </c>
      <c r="I1044" s="7">
        <v>220</v>
      </c>
      <c r="J1044" s="7">
        <v>32</v>
      </c>
      <c r="K1044" s="7">
        <f t="shared" si="190"/>
        <v>12.8</v>
      </c>
      <c r="L1044" s="12">
        <f t="shared" si="188"/>
        <v>19.2</v>
      </c>
      <c r="M1044" s="8">
        <v>0.12698412698412698</v>
      </c>
      <c r="N1044" s="8">
        <f t="shared" si="189"/>
        <v>8.7272727272727266E-2</v>
      </c>
      <c r="O1044" s="7">
        <f t="shared" si="183"/>
        <v>19.2</v>
      </c>
      <c r="P1044" s="8">
        <v>0.12698412698412698</v>
      </c>
      <c r="Q1044" s="8">
        <f t="shared" si="184"/>
        <v>6.875</v>
      </c>
      <c r="R1044" s="8">
        <f t="shared" si="185"/>
        <v>0.87301587301587302</v>
      </c>
      <c r="S1044" s="9">
        <f t="shared" si="186"/>
        <v>5.0999697870618074E-4</v>
      </c>
      <c r="T1044" s="2" t="s">
        <v>33</v>
      </c>
      <c r="U1044" s="2" t="s">
        <v>31</v>
      </c>
      <c r="V1044" s="2" t="s">
        <v>6101</v>
      </c>
      <c r="W1044" s="2" t="s">
        <v>16</v>
      </c>
      <c r="X1044" s="2">
        <v>52</v>
      </c>
      <c r="Y1044" s="2">
        <v>61</v>
      </c>
      <c r="Z1044" s="2">
        <f t="shared" si="191"/>
        <v>9</v>
      </c>
    </row>
    <row r="1045" spans="1:26" x14ac:dyDescent="0.25">
      <c r="A1045" s="2" t="s">
        <v>3373</v>
      </c>
      <c r="B1045" s="2">
        <v>202281044</v>
      </c>
      <c r="C1045" s="3">
        <v>44836</v>
      </c>
      <c r="D1045" s="2" t="s">
        <v>682</v>
      </c>
      <c r="E1045" s="2" t="s">
        <v>29</v>
      </c>
      <c r="F1045" s="2" t="s">
        <v>3374</v>
      </c>
      <c r="G1045" s="10">
        <f t="shared" si="187"/>
        <v>8.3386732187489367E-4</v>
      </c>
      <c r="H1045" s="7">
        <v>184</v>
      </c>
      <c r="I1045" s="7">
        <v>155.4</v>
      </c>
      <c r="J1045" s="7">
        <v>28.599999999999994</v>
      </c>
      <c r="K1045" s="7">
        <f t="shared" si="190"/>
        <v>11.439999999999998</v>
      </c>
      <c r="L1045" s="12">
        <f t="shared" si="188"/>
        <v>17.159999999999997</v>
      </c>
      <c r="M1045" s="8">
        <v>0.15543478260869562</v>
      </c>
      <c r="N1045" s="8">
        <f t="shared" si="189"/>
        <v>0.1104247104247104</v>
      </c>
      <c r="O1045" s="7">
        <f t="shared" si="183"/>
        <v>17.159999999999997</v>
      </c>
      <c r="P1045" s="8">
        <v>0.15543478260869562</v>
      </c>
      <c r="Q1045" s="8">
        <f t="shared" si="184"/>
        <v>5.4335664335664351</v>
      </c>
      <c r="R1045" s="8">
        <f t="shared" si="185"/>
        <v>0.84456521739130441</v>
      </c>
      <c r="S1045" s="9">
        <f t="shared" si="186"/>
        <v>4.5580979971864894E-4</v>
      </c>
      <c r="T1045" s="2" t="s">
        <v>30</v>
      </c>
      <c r="U1045" s="2" t="s">
        <v>31</v>
      </c>
      <c r="V1045" s="2" t="s">
        <v>6101</v>
      </c>
      <c r="W1045" s="2" t="s">
        <v>329</v>
      </c>
      <c r="X1045" s="2">
        <v>52</v>
      </c>
      <c r="Y1045" s="2">
        <v>61</v>
      </c>
      <c r="Z1045" s="2">
        <f t="shared" si="191"/>
        <v>9</v>
      </c>
    </row>
    <row r="1046" spans="1:26" x14ac:dyDescent="0.25">
      <c r="A1046" s="2" t="s">
        <v>3375</v>
      </c>
      <c r="B1046" s="2">
        <v>202281045</v>
      </c>
      <c r="C1046" s="3">
        <v>44836</v>
      </c>
      <c r="D1046" s="2" t="s">
        <v>683</v>
      </c>
      <c r="E1046" s="2" t="s">
        <v>47</v>
      </c>
      <c r="F1046" s="2" t="s">
        <v>3376</v>
      </c>
      <c r="G1046" s="10">
        <f t="shared" si="187"/>
        <v>8.6105864758820544E-4</v>
      </c>
      <c r="H1046" s="7">
        <v>190</v>
      </c>
      <c r="I1046" s="7">
        <v>110</v>
      </c>
      <c r="J1046" s="7">
        <v>80</v>
      </c>
      <c r="K1046" s="7">
        <f t="shared" si="190"/>
        <v>32</v>
      </c>
      <c r="L1046" s="12">
        <f t="shared" si="188"/>
        <v>48</v>
      </c>
      <c r="M1046" s="8">
        <v>0.42105263157894735</v>
      </c>
      <c r="N1046" s="8">
        <f t="shared" si="189"/>
        <v>0.43636363636363634</v>
      </c>
      <c r="O1046" s="7">
        <f t="shared" si="183"/>
        <v>48</v>
      </c>
      <c r="P1046" s="8">
        <v>0.42105263157894735</v>
      </c>
      <c r="Q1046" s="8">
        <f t="shared" si="184"/>
        <v>1.375</v>
      </c>
      <c r="R1046" s="8">
        <f t="shared" si="185"/>
        <v>0.57894736842105265</v>
      </c>
      <c r="S1046" s="9">
        <f t="shared" si="186"/>
        <v>1.2749924467654519E-3</v>
      </c>
      <c r="T1046" s="2" t="s">
        <v>53</v>
      </c>
      <c r="U1046" s="2" t="s">
        <v>6087</v>
      </c>
      <c r="V1046" s="2" t="s">
        <v>6101</v>
      </c>
      <c r="W1046" s="2" t="s">
        <v>16</v>
      </c>
      <c r="X1046" s="2">
        <v>52</v>
      </c>
      <c r="Y1046" s="2">
        <v>61</v>
      </c>
      <c r="Z1046" s="2">
        <f t="shared" si="191"/>
        <v>9</v>
      </c>
    </row>
    <row r="1047" spans="1:26" x14ac:dyDescent="0.25">
      <c r="A1047" s="2" t="s">
        <v>3377</v>
      </c>
      <c r="B1047" s="2">
        <v>202281046</v>
      </c>
      <c r="C1047" s="3">
        <v>44836</v>
      </c>
      <c r="D1047" s="2" t="s">
        <v>684</v>
      </c>
      <c r="E1047" s="2" t="s">
        <v>24</v>
      </c>
      <c r="F1047" s="2" t="s">
        <v>3378</v>
      </c>
      <c r="G1047" s="10">
        <f t="shared" si="187"/>
        <v>4.0786988569967625E-4</v>
      </c>
      <c r="H1047" s="7">
        <v>90</v>
      </c>
      <c r="I1047" s="7">
        <v>40</v>
      </c>
      <c r="J1047" s="7">
        <v>50</v>
      </c>
      <c r="K1047" s="7">
        <f t="shared" si="190"/>
        <v>20</v>
      </c>
      <c r="L1047" s="12">
        <f t="shared" si="188"/>
        <v>30</v>
      </c>
      <c r="M1047" s="8">
        <v>0.55555555555555558</v>
      </c>
      <c r="N1047" s="8">
        <f t="shared" si="189"/>
        <v>0.75</v>
      </c>
      <c r="O1047" s="7">
        <f t="shared" si="183"/>
        <v>30</v>
      </c>
      <c r="P1047" s="8">
        <v>0.55555555555555558</v>
      </c>
      <c r="Q1047" s="8">
        <f t="shared" si="184"/>
        <v>0.8</v>
      </c>
      <c r="R1047" s="8">
        <f t="shared" si="185"/>
        <v>0.44444444444444442</v>
      </c>
      <c r="S1047" s="9">
        <f t="shared" si="186"/>
        <v>7.9687027922840741E-4</v>
      </c>
      <c r="T1047" s="2" t="s">
        <v>25</v>
      </c>
      <c r="U1047" s="2" t="s">
        <v>26</v>
      </c>
      <c r="V1047" s="2" t="s">
        <v>6101</v>
      </c>
      <c r="W1047" s="2" t="s">
        <v>16</v>
      </c>
      <c r="X1047" s="2">
        <v>52</v>
      </c>
      <c r="Y1047" s="2">
        <v>61</v>
      </c>
      <c r="Z1047" s="2">
        <f t="shared" si="191"/>
        <v>9</v>
      </c>
    </row>
    <row r="1048" spans="1:26" x14ac:dyDescent="0.25">
      <c r="A1048" s="2" t="s">
        <v>3379</v>
      </c>
      <c r="B1048" s="2">
        <v>202281047</v>
      </c>
      <c r="C1048" s="3">
        <v>44836</v>
      </c>
      <c r="D1048" s="2" t="s">
        <v>685</v>
      </c>
      <c r="E1048" s="2" t="s">
        <v>29</v>
      </c>
      <c r="F1048" s="2" t="s">
        <v>3380</v>
      </c>
      <c r="G1048" s="10">
        <f t="shared" si="187"/>
        <v>3.9880611046190566E-4</v>
      </c>
      <c r="H1048" s="7">
        <v>88</v>
      </c>
      <c r="I1048" s="7">
        <v>71.52</v>
      </c>
      <c r="J1048" s="7">
        <v>16.480000000000004</v>
      </c>
      <c r="K1048" s="7">
        <f t="shared" si="190"/>
        <v>6.5920000000000023</v>
      </c>
      <c r="L1048" s="12">
        <f t="shared" si="188"/>
        <v>9.8880000000000017</v>
      </c>
      <c r="M1048" s="8">
        <v>0.18727272727272731</v>
      </c>
      <c r="N1048" s="8">
        <f t="shared" si="189"/>
        <v>0.13825503355704702</v>
      </c>
      <c r="O1048" s="7">
        <f t="shared" si="183"/>
        <v>9.8880000000000017</v>
      </c>
      <c r="P1048" s="8">
        <v>0.18727272727272731</v>
      </c>
      <c r="Q1048" s="8">
        <f t="shared" si="184"/>
        <v>4.339805825242717</v>
      </c>
      <c r="R1048" s="8">
        <f t="shared" si="185"/>
        <v>0.81272727272727263</v>
      </c>
      <c r="S1048" s="9">
        <f t="shared" si="186"/>
        <v>2.6264844403368312E-4</v>
      </c>
      <c r="T1048" s="2" t="s">
        <v>33</v>
      </c>
      <c r="U1048" s="2" t="s">
        <v>31</v>
      </c>
      <c r="V1048" s="2" t="s">
        <v>6101</v>
      </c>
      <c r="W1048" s="2" t="s">
        <v>329</v>
      </c>
      <c r="X1048" s="2">
        <v>52</v>
      </c>
      <c r="Y1048" s="2">
        <v>61</v>
      </c>
      <c r="Z1048" s="2">
        <f t="shared" si="191"/>
        <v>9</v>
      </c>
    </row>
    <row r="1049" spans="1:26" x14ac:dyDescent="0.25">
      <c r="A1049" s="2" t="s">
        <v>3381</v>
      </c>
      <c r="B1049" s="2">
        <v>202281048</v>
      </c>
      <c r="C1049" s="3">
        <v>44836</v>
      </c>
      <c r="D1049" s="2" t="s">
        <v>686</v>
      </c>
      <c r="E1049" s="2" t="s">
        <v>14</v>
      </c>
      <c r="F1049" s="2" t="s">
        <v>3382</v>
      </c>
      <c r="G1049" s="10">
        <f t="shared" si="187"/>
        <v>3.625510095108233E-5</v>
      </c>
      <c r="H1049" s="7">
        <v>8</v>
      </c>
      <c r="I1049" s="7">
        <v>2</v>
      </c>
      <c r="J1049" s="7">
        <v>6</v>
      </c>
      <c r="K1049" s="7">
        <f t="shared" si="190"/>
        <v>2.4000000000000004</v>
      </c>
      <c r="L1049" s="12">
        <f t="shared" si="188"/>
        <v>3.5999999999999996</v>
      </c>
      <c r="M1049" s="8">
        <v>0.75</v>
      </c>
      <c r="N1049" s="8">
        <f t="shared" si="189"/>
        <v>1.7999999999999998</v>
      </c>
      <c r="O1049" s="7">
        <f t="shared" si="183"/>
        <v>3.5999999999999996</v>
      </c>
      <c r="P1049" s="8">
        <v>0.75</v>
      </c>
      <c r="Q1049" s="8">
        <f t="shared" si="184"/>
        <v>0.33333333333333331</v>
      </c>
      <c r="R1049" s="8">
        <f t="shared" si="185"/>
        <v>0.25</v>
      </c>
      <c r="S1049" s="9">
        <f t="shared" si="186"/>
        <v>9.5624433507408889E-5</v>
      </c>
      <c r="T1049" s="2" t="s">
        <v>6151</v>
      </c>
      <c r="U1049" s="2" t="s">
        <v>15</v>
      </c>
      <c r="V1049" s="2" t="s">
        <v>6101</v>
      </c>
      <c r="W1049" s="2" t="s">
        <v>16</v>
      </c>
      <c r="X1049" s="2">
        <v>52</v>
      </c>
      <c r="Y1049" s="2">
        <v>61</v>
      </c>
      <c r="Z1049" s="2">
        <f t="shared" si="191"/>
        <v>9</v>
      </c>
    </row>
    <row r="1050" spans="1:26" x14ac:dyDescent="0.25">
      <c r="A1050" s="2" t="s">
        <v>3383</v>
      </c>
      <c r="B1050" s="2">
        <v>202281049</v>
      </c>
      <c r="C1050" s="3">
        <v>44837</v>
      </c>
      <c r="D1050" s="2" t="s">
        <v>687</v>
      </c>
      <c r="E1050" s="2" t="s">
        <v>29</v>
      </c>
      <c r="F1050" s="2" t="s">
        <v>3384</v>
      </c>
      <c r="G1050" s="10">
        <f t="shared" si="187"/>
        <v>9.9701527615476417E-4</v>
      </c>
      <c r="H1050" s="7">
        <v>220</v>
      </c>
      <c r="I1050" s="7">
        <v>190.08</v>
      </c>
      <c r="J1050" s="7">
        <v>29.919999999999987</v>
      </c>
      <c r="K1050" s="7">
        <f t="shared" si="190"/>
        <v>11.967999999999996</v>
      </c>
      <c r="L1050" s="12">
        <f t="shared" si="188"/>
        <v>17.951999999999991</v>
      </c>
      <c r="M1050" s="8">
        <v>0.13599999999999995</v>
      </c>
      <c r="N1050" s="8">
        <f t="shared" si="189"/>
        <v>9.4444444444444386E-2</v>
      </c>
      <c r="O1050" s="7">
        <f t="shared" si="183"/>
        <v>17.951999999999991</v>
      </c>
      <c r="P1050" s="8">
        <v>0.13599999999999995</v>
      </c>
      <c r="Q1050" s="8">
        <f t="shared" si="184"/>
        <v>6.3529411764705914</v>
      </c>
      <c r="R1050" s="8">
        <f t="shared" si="185"/>
        <v>0.8640000000000001</v>
      </c>
      <c r="S1050" s="9">
        <f t="shared" si="186"/>
        <v>4.7684717509027878E-4</v>
      </c>
      <c r="T1050" s="2" t="s">
        <v>33</v>
      </c>
      <c r="U1050" s="2" t="s">
        <v>31</v>
      </c>
      <c r="V1050" s="2" t="s">
        <v>6101</v>
      </c>
      <c r="W1050" s="2" t="s">
        <v>627</v>
      </c>
      <c r="X1050" s="2">
        <v>48</v>
      </c>
      <c r="Y1050" s="2">
        <v>52</v>
      </c>
      <c r="Z1050" s="2">
        <f t="shared" si="191"/>
        <v>4</v>
      </c>
    </row>
    <row r="1051" spans="1:26" x14ac:dyDescent="0.25">
      <c r="A1051" s="2" t="s">
        <v>3385</v>
      </c>
      <c r="B1051" s="2">
        <v>202281050</v>
      </c>
      <c r="C1051" s="3">
        <v>44837</v>
      </c>
      <c r="D1051" s="2" t="s">
        <v>688</v>
      </c>
      <c r="E1051" s="2" t="s">
        <v>29</v>
      </c>
      <c r="F1051" s="2" t="s">
        <v>3386</v>
      </c>
      <c r="G1051" s="10">
        <f t="shared" si="187"/>
        <v>9.516963999659112E-5</v>
      </c>
      <c r="H1051" s="7">
        <v>21</v>
      </c>
      <c r="I1051" s="7">
        <v>18.62</v>
      </c>
      <c r="J1051" s="7">
        <v>2.379999999999999</v>
      </c>
      <c r="K1051" s="7">
        <f t="shared" si="190"/>
        <v>0.95199999999999962</v>
      </c>
      <c r="L1051" s="12">
        <f t="shared" si="188"/>
        <v>1.4279999999999995</v>
      </c>
      <c r="M1051" s="8">
        <v>0.11333333333333329</v>
      </c>
      <c r="N1051" s="8">
        <f t="shared" si="189"/>
        <v>7.6691729323308241E-2</v>
      </c>
      <c r="O1051" s="7">
        <f t="shared" si="183"/>
        <v>1.4279999999999995</v>
      </c>
      <c r="P1051" s="8">
        <v>0.11333333333333329</v>
      </c>
      <c r="Q1051" s="8">
        <f t="shared" si="184"/>
        <v>7.8235294117647092</v>
      </c>
      <c r="R1051" s="8">
        <f t="shared" si="185"/>
        <v>0.88666666666666671</v>
      </c>
      <c r="S1051" s="9">
        <f t="shared" si="186"/>
        <v>3.7931025291272176E-5</v>
      </c>
      <c r="T1051" s="2" t="s">
        <v>33</v>
      </c>
      <c r="U1051" s="2" t="s">
        <v>31</v>
      </c>
      <c r="V1051" s="2" t="s">
        <v>6101</v>
      </c>
      <c r="W1051" s="2" t="s">
        <v>329</v>
      </c>
      <c r="X1051" s="2">
        <v>48</v>
      </c>
      <c r="Y1051" s="2">
        <v>52</v>
      </c>
      <c r="Z1051" s="2">
        <f t="shared" ref="Z1051:Z1069" si="192">Y1051-X1051</f>
        <v>4</v>
      </c>
    </row>
    <row r="1052" spans="1:26" x14ac:dyDescent="0.25">
      <c r="A1052" s="2" t="s">
        <v>3387</v>
      </c>
      <c r="B1052" s="2">
        <v>202281051</v>
      </c>
      <c r="C1052" s="3">
        <v>44837</v>
      </c>
      <c r="D1052" s="2" t="s">
        <v>689</v>
      </c>
      <c r="E1052" s="2" t="s">
        <v>14</v>
      </c>
      <c r="F1052" s="2" t="s">
        <v>3388</v>
      </c>
      <c r="G1052" s="10">
        <f t="shared" si="187"/>
        <v>9.0637752377705825E-5</v>
      </c>
      <c r="H1052" s="7">
        <v>20</v>
      </c>
      <c r="I1052" s="7">
        <v>4.5</v>
      </c>
      <c r="J1052" s="7">
        <v>15.5</v>
      </c>
      <c r="K1052" s="7">
        <f t="shared" si="190"/>
        <v>6.2</v>
      </c>
      <c r="L1052" s="12">
        <f t="shared" si="188"/>
        <v>9.3000000000000007</v>
      </c>
      <c r="M1052" s="8">
        <v>0.77500000000000002</v>
      </c>
      <c r="N1052" s="8">
        <f t="shared" si="189"/>
        <v>2.0666666666666669</v>
      </c>
      <c r="O1052" s="7">
        <f t="shared" si="183"/>
        <v>9.3000000000000007</v>
      </c>
      <c r="P1052" s="8">
        <v>0.77500000000000002</v>
      </c>
      <c r="Q1052" s="8">
        <f t="shared" si="184"/>
        <v>0.29032258064516131</v>
      </c>
      <c r="R1052" s="8">
        <f t="shared" si="185"/>
        <v>0.22500000000000001</v>
      </c>
      <c r="S1052" s="9">
        <f t="shared" si="186"/>
        <v>2.470297865608063E-4</v>
      </c>
      <c r="T1052" s="2" t="s">
        <v>6151</v>
      </c>
      <c r="U1052" s="2" t="s">
        <v>15</v>
      </c>
      <c r="V1052" s="2" t="s">
        <v>6101</v>
      </c>
      <c r="W1052" s="2" t="s">
        <v>16</v>
      </c>
      <c r="X1052" s="2">
        <v>48</v>
      </c>
      <c r="Y1052" s="2">
        <v>52</v>
      </c>
      <c r="Z1052" s="2">
        <f t="shared" si="192"/>
        <v>4</v>
      </c>
    </row>
    <row r="1053" spans="1:26" x14ac:dyDescent="0.25">
      <c r="A1053" s="2" t="s">
        <v>3389</v>
      </c>
      <c r="B1053" s="2">
        <v>202281052</v>
      </c>
      <c r="C1053" s="3">
        <v>44837</v>
      </c>
      <c r="D1053" s="2" t="s">
        <v>690</v>
      </c>
      <c r="E1053" s="2" t="s">
        <v>14</v>
      </c>
      <c r="F1053" s="2" t="s">
        <v>3390</v>
      </c>
      <c r="G1053" s="10">
        <f t="shared" si="187"/>
        <v>3.625510095108233E-5</v>
      </c>
      <c r="H1053" s="7">
        <v>8</v>
      </c>
      <c r="I1053" s="7">
        <v>2</v>
      </c>
      <c r="J1053" s="7">
        <v>6</v>
      </c>
      <c r="K1053" s="7">
        <f t="shared" si="190"/>
        <v>2.4000000000000004</v>
      </c>
      <c r="L1053" s="12">
        <f t="shared" si="188"/>
        <v>3.5999999999999996</v>
      </c>
      <c r="M1053" s="8">
        <v>0.75</v>
      </c>
      <c r="N1053" s="8">
        <f t="shared" si="189"/>
        <v>1.7999999999999998</v>
      </c>
      <c r="O1053" s="7">
        <f t="shared" si="183"/>
        <v>3.5999999999999996</v>
      </c>
      <c r="P1053" s="8">
        <v>0.75</v>
      </c>
      <c r="Q1053" s="8">
        <f t="shared" si="184"/>
        <v>0.33333333333333331</v>
      </c>
      <c r="R1053" s="8">
        <f t="shared" si="185"/>
        <v>0.25</v>
      </c>
      <c r="S1053" s="9">
        <f t="shared" si="186"/>
        <v>9.5624433507408889E-5</v>
      </c>
      <c r="T1053" s="2" t="s">
        <v>285</v>
      </c>
      <c r="U1053" s="2" t="s">
        <v>15</v>
      </c>
      <c r="V1053" s="2" t="s">
        <v>6101</v>
      </c>
      <c r="W1053" s="2" t="s">
        <v>16</v>
      </c>
      <c r="X1053" s="2">
        <v>48</v>
      </c>
      <c r="Y1053" s="2">
        <v>52</v>
      </c>
      <c r="Z1053" s="2">
        <f t="shared" si="192"/>
        <v>4</v>
      </c>
    </row>
    <row r="1054" spans="1:26" x14ac:dyDescent="0.25">
      <c r="A1054" s="2" t="s">
        <v>3391</v>
      </c>
      <c r="B1054" s="2">
        <v>202281053</v>
      </c>
      <c r="C1054" s="3">
        <v>44837</v>
      </c>
      <c r="D1054" s="2" t="s">
        <v>691</v>
      </c>
      <c r="E1054" s="2" t="s">
        <v>29</v>
      </c>
      <c r="F1054" s="2" t="s">
        <v>3392</v>
      </c>
      <c r="G1054" s="10">
        <f t="shared" si="187"/>
        <v>3.4442345903528218E-4</v>
      </c>
      <c r="H1054" s="7">
        <v>76</v>
      </c>
      <c r="I1054" s="7">
        <v>63.825000000000003</v>
      </c>
      <c r="J1054" s="7">
        <v>12.174999999999997</v>
      </c>
      <c r="K1054" s="7">
        <f t="shared" si="190"/>
        <v>4.8699999999999992</v>
      </c>
      <c r="L1054" s="12">
        <f t="shared" si="188"/>
        <v>7.3049999999999979</v>
      </c>
      <c r="M1054" s="8">
        <v>0.16019736842105259</v>
      </c>
      <c r="N1054" s="8">
        <f t="shared" si="189"/>
        <v>0.11445358401880137</v>
      </c>
      <c r="O1054" s="7">
        <f t="shared" si="183"/>
        <v>7.3049999999999979</v>
      </c>
      <c r="P1054" s="8">
        <v>0.16019736842105259</v>
      </c>
      <c r="Q1054" s="8">
        <f t="shared" si="184"/>
        <v>5.242299794661192</v>
      </c>
      <c r="R1054" s="8">
        <f t="shared" si="185"/>
        <v>0.83980263157894741</v>
      </c>
      <c r="S1054" s="9">
        <f t="shared" si="186"/>
        <v>1.9403791299211717E-4</v>
      </c>
      <c r="T1054" s="2" t="s">
        <v>30</v>
      </c>
      <c r="U1054" s="2" t="s">
        <v>31</v>
      </c>
      <c r="V1054" s="2" t="s">
        <v>6101</v>
      </c>
      <c r="W1054" s="2" t="s">
        <v>329</v>
      </c>
      <c r="X1054" s="2">
        <v>48</v>
      </c>
      <c r="Y1054" s="2">
        <v>52</v>
      </c>
      <c r="Z1054" s="2">
        <f t="shared" si="192"/>
        <v>4</v>
      </c>
    </row>
    <row r="1055" spans="1:26" x14ac:dyDescent="0.25">
      <c r="A1055" s="2" t="s">
        <v>3393</v>
      </c>
      <c r="B1055" s="2">
        <v>202281054</v>
      </c>
      <c r="C1055" s="3">
        <v>44837</v>
      </c>
      <c r="D1055" s="2" t="s">
        <v>692</v>
      </c>
      <c r="E1055" s="2" t="s">
        <v>29</v>
      </c>
      <c r="F1055" s="2" t="s">
        <v>3394</v>
      </c>
      <c r="G1055" s="10">
        <f t="shared" si="187"/>
        <v>6.7978314283279376E-4</v>
      </c>
      <c r="H1055" s="7">
        <v>150</v>
      </c>
      <c r="I1055" s="7">
        <v>73.94</v>
      </c>
      <c r="J1055" s="7">
        <v>76.06</v>
      </c>
      <c r="K1055" s="7">
        <f t="shared" si="190"/>
        <v>30.424000000000003</v>
      </c>
      <c r="L1055" s="12">
        <f t="shared" si="188"/>
        <v>45.635999999999996</v>
      </c>
      <c r="M1055" s="8">
        <v>0.50706666666666667</v>
      </c>
      <c r="N1055" s="8">
        <f t="shared" si="189"/>
        <v>0.61720313767919932</v>
      </c>
      <c r="O1055" s="7">
        <f t="shared" si="183"/>
        <v>45.635999999999996</v>
      </c>
      <c r="P1055" s="8">
        <v>0.50706666666666667</v>
      </c>
      <c r="Q1055" s="8">
        <f t="shared" si="184"/>
        <v>0.97212726794635806</v>
      </c>
      <c r="R1055" s="8">
        <f t="shared" si="185"/>
        <v>0.49293333333333333</v>
      </c>
      <c r="S1055" s="9">
        <f t="shared" si="186"/>
        <v>1.2121990687622534E-3</v>
      </c>
      <c r="T1055" s="2" t="s">
        <v>33</v>
      </c>
      <c r="U1055" s="2" t="s">
        <v>31</v>
      </c>
      <c r="V1055" s="2" t="s">
        <v>6101</v>
      </c>
      <c r="W1055" s="2" t="s">
        <v>329</v>
      </c>
      <c r="X1055" s="2">
        <v>48</v>
      </c>
      <c r="Y1055" s="2">
        <v>52</v>
      </c>
      <c r="Z1055" s="2">
        <f t="shared" si="192"/>
        <v>4</v>
      </c>
    </row>
    <row r="1056" spans="1:26" x14ac:dyDescent="0.25">
      <c r="A1056" s="2" t="s">
        <v>3395</v>
      </c>
      <c r="B1056" s="2">
        <v>202281055</v>
      </c>
      <c r="C1056" s="3">
        <v>44837</v>
      </c>
      <c r="D1056" s="2" t="s">
        <v>692</v>
      </c>
      <c r="E1056" s="2" t="s">
        <v>29</v>
      </c>
      <c r="F1056" s="2" t="s">
        <v>3396</v>
      </c>
      <c r="G1056" s="10">
        <f t="shared" si="187"/>
        <v>5.4382651426623503E-4</v>
      </c>
      <c r="H1056" s="7">
        <v>120</v>
      </c>
      <c r="I1056" s="7">
        <v>45.86</v>
      </c>
      <c r="J1056" s="7">
        <v>74.14</v>
      </c>
      <c r="K1056" s="7">
        <f t="shared" si="190"/>
        <v>29.656000000000002</v>
      </c>
      <c r="L1056" s="12">
        <f t="shared" si="188"/>
        <v>44.483999999999995</v>
      </c>
      <c r="M1056" s="8">
        <v>0.61783333333333335</v>
      </c>
      <c r="N1056" s="8">
        <f t="shared" si="189"/>
        <v>0.96999563890100293</v>
      </c>
      <c r="O1056" s="7">
        <f t="shared" si="183"/>
        <v>44.483999999999995</v>
      </c>
      <c r="P1056" s="8">
        <v>0.61783333333333335</v>
      </c>
      <c r="Q1056" s="8">
        <f t="shared" si="184"/>
        <v>0.61855948206096578</v>
      </c>
      <c r="R1056" s="8">
        <f t="shared" si="185"/>
        <v>0.38216666666666665</v>
      </c>
      <c r="S1056" s="9">
        <f t="shared" si="186"/>
        <v>1.1815992500398824E-3</v>
      </c>
      <c r="T1056" s="2" t="s">
        <v>33</v>
      </c>
      <c r="U1056" s="2" t="s">
        <v>31</v>
      </c>
      <c r="V1056" s="2" t="s">
        <v>6101</v>
      </c>
      <c r="W1056" s="2" t="s">
        <v>16</v>
      </c>
      <c r="X1056" s="2">
        <v>48</v>
      </c>
      <c r="Y1056" s="2">
        <v>52</v>
      </c>
      <c r="Z1056" s="2">
        <f t="shared" si="192"/>
        <v>4</v>
      </c>
    </row>
    <row r="1057" spans="1:26" x14ac:dyDescent="0.25">
      <c r="A1057" s="2" t="s">
        <v>3397</v>
      </c>
      <c r="B1057" s="2">
        <v>202281056</v>
      </c>
      <c r="C1057" s="3">
        <v>44837</v>
      </c>
      <c r="D1057" s="2" t="s">
        <v>693</v>
      </c>
      <c r="E1057" s="2" t="s">
        <v>24</v>
      </c>
      <c r="F1057" s="2" t="s">
        <v>3398</v>
      </c>
      <c r="G1057" s="10">
        <f t="shared" si="187"/>
        <v>8.1573977139935249E-4</v>
      </c>
      <c r="H1057" s="7">
        <v>180</v>
      </c>
      <c r="I1057" s="7">
        <v>80</v>
      </c>
      <c r="J1057" s="7">
        <v>100</v>
      </c>
      <c r="K1057" s="7">
        <f t="shared" si="190"/>
        <v>40</v>
      </c>
      <c r="L1057" s="12">
        <f t="shared" si="188"/>
        <v>60</v>
      </c>
      <c r="M1057" s="8">
        <v>0.55555555555555558</v>
      </c>
      <c r="N1057" s="8">
        <f t="shared" si="189"/>
        <v>0.75</v>
      </c>
      <c r="O1057" s="7">
        <f t="shared" si="183"/>
        <v>60</v>
      </c>
      <c r="P1057" s="8">
        <v>0.55555555555555558</v>
      </c>
      <c r="Q1057" s="8">
        <f t="shared" si="184"/>
        <v>0.8</v>
      </c>
      <c r="R1057" s="8">
        <f t="shared" si="185"/>
        <v>0.44444444444444442</v>
      </c>
      <c r="S1057" s="9">
        <f t="shared" si="186"/>
        <v>1.5937405584568148E-3</v>
      </c>
      <c r="T1057" s="2" t="s">
        <v>6150</v>
      </c>
      <c r="U1057" s="2" t="s">
        <v>26</v>
      </c>
      <c r="V1057" s="2" t="s">
        <v>6101</v>
      </c>
      <c r="W1057" s="2" t="s">
        <v>329</v>
      </c>
      <c r="X1057" s="2">
        <v>48</v>
      </c>
      <c r="Y1057" s="2">
        <v>52</v>
      </c>
      <c r="Z1057" s="2">
        <f t="shared" si="192"/>
        <v>4</v>
      </c>
    </row>
    <row r="1058" spans="1:26" x14ac:dyDescent="0.25">
      <c r="A1058" s="2" t="s">
        <v>3399</v>
      </c>
      <c r="B1058" s="2">
        <v>202281057</v>
      </c>
      <c r="C1058" s="3">
        <v>44837</v>
      </c>
      <c r="D1058" s="2" t="s">
        <v>694</v>
      </c>
      <c r="E1058" s="2" t="s">
        <v>29</v>
      </c>
      <c r="F1058" s="2" t="s">
        <v>3400</v>
      </c>
      <c r="G1058" s="10">
        <f t="shared" si="187"/>
        <v>2.0846683046872342E-4</v>
      </c>
      <c r="H1058" s="7">
        <v>46</v>
      </c>
      <c r="I1058" s="7">
        <v>18</v>
      </c>
      <c r="J1058" s="7">
        <v>28</v>
      </c>
      <c r="K1058" s="7">
        <f t="shared" si="190"/>
        <v>11.200000000000001</v>
      </c>
      <c r="L1058" s="12">
        <f t="shared" si="188"/>
        <v>16.799999999999997</v>
      </c>
      <c r="M1058" s="8">
        <v>0.60869565217391308</v>
      </c>
      <c r="N1058" s="8">
        <f t="shared" si="189"/>
        <v>0.93333333333333313</v>
      </c>
      <c r="O1058" s="7">
        <f t="shared" si="183"/>
        <v>16.799999999999997</v>
      </c>
      <c r="P1058" s="8">
        <v>0.60869565217391308</v>
      </c>
      <c r="Q1058" s="8">
        <f t="shared" si="184"/>
        <v>0.6428571428571429</v>
      </c>
      <c r="R1058" s="8">
        <f t="shared" si="185"/>
        <v>0.39130434782608697</v>
      </c>
      <c r="S1058" s="9">
        <f t="shared" si="186"/>
        <v>4.4624735636790815E-4</v>
      </c>
      <c r="T1058" s="2" t="s">
        <v>30</v>
      </c>
      <c r="U1058" s="2" t="s">
        <v>31</v>
      </c>
      <c r="V1058" s="2" t="s">
        <v>6101</v>
      </c>
      <c r="W1058" s="2" t="s">
        <v>627</v>
      </c>
      <c r="X1058" s="2">
        <v>48</v>
      </c>
      <c r="Y1058" s="2">
        <v>52</v>
      </c>
      <c r="Z1058" s="2">
        <f t="shared" si="192"/>
        <v>4</v>
      </c>
    </row>
    <row r="1059" spans="1:26" x14ac:dyDescent="0.25">
      <c r="A1059" s="2" t="s">
        <v>3401</v>
      </c>
      <c r="B1059" s="2">
        <v>202281058</v>
      </c>
      <c r="C1059" s="3">
        <v>44837</v>
      </c>
      <c r="D1059" s="2" t="s">
        <v>465</v>
      </c>
      <c r="E1059" s="2" t="s">
        <v>29</v>
      </c>
      <c r="F1059" s="2" t="s">
        <v>3402</v>
      </c>
      <c r="G1059" s="10">
        <f t="shared" si="187"/>
        <v>3.1723213332197041E-4</v>
      </c>
      <c r="H1059" s="7">
        <v>70</v>
      </c>
      <c r="I1059" s="7">
        <v>57</v>
      </c>
      <c r="J1059" s="7">
        <v>13</v>
      </c>
      <c r="K1059" s="7">
        <f t="shared" si="190"/>
        <v>5.2</v>
      </c>
      <c r="L1059" s="12">
        <f t="shared" si="188"/>
        <v>7.8</v>
      </c>
      <c r="M1059" s="8">
        <v>0.18571428571428572</v>
      </c>
      <c r="N1059" s="8">
        <f t="shared" si="189"/>
        <v>0.1368421052631579</v>
      </c>
      <c r="O1059" s="7">
        <f t="shared" si="183"/>
        <v>7.8</v>
      </c>
      <c r="P1059" s="8">
        <v>0.18571428571428572</v>
      </c>
      <c r="Q1059" s="8">
        <f t="shared" si="184"/>
        <v>4.384615384615385</v>
      </c>
      <c r="R1059" s="8">
        <f t="shared" si="185"/>
        <v>0.81428571428571428</v>
      </c>
      <c r="S1059" s="9">
        <f t="shared" si="186"/>
        <v>2.0718627259938593E-4</v>
      </c>
      <c r="T1059" s="2" t="s">
        <v>33</v>
      </c>
      <c r="U1059" s="2" t="s">
        <v>31</v>
      </c>
      <c r="V1059" s="2" t="s">
        <v>6101</v>
      </c>
      <c r="W1059" s="2" t="s">
        <v>627</v>
      </c>
      <c r="X1059" s="2">
        <v>48</v>
      </c>
      <c r="Y1059" s="2">
        <v>52</v>
      </c>
      <c r="Z1059" s="2">
        <f t="shared" si="192"/>
        <v>4</v>
      </c>
    </row>
    <row r="1060" spans="1:26" x14ac:dyDescent="0.25">
      <c r="A1060" s="2" t="s">
        <v>3403</v>
      </c>
      <c r="B1060" s="2">
        <v>202281059</v>
      </c>
      <c r="C1060" s="3">
        <v>44837</v>
      </c>
      <c r="D1060" s="2" t="s">
        <v>583</v>
      </c>
      <c r="E1060" s="2" t="s">
        <v>21</v>
      </c>
      <c r="F1060" s="2" t="s">
        <v>3404</v>
      </c>
      <c r="G1060" s="10">
        <f t="shared" si="187"/>
        <v>9.0637752377705825E-5</v>
      </c>
      <c r="H1060" s="7">
        <v>20</v>
      </c>
      <c r="I1060" s="7">
        <v>0</v>
      </c>
      <c r="J1060" s="7">
        <v>20</v>
      </c>
      <c r="K1060" s="7">
        <f t="shared" si="190"/>
        <v>8</v>
      </c>
      <c r="L1060" s="12">
        <f t="shared" si="188"/>
        <v>12</v>
      </c>
      <c r="M1060" s="8">
        <v>1</v>
      </c>
      <c r="N1060" s="8" t="e">
        <f t="shared" si="189"/>
        <v>#DIV/0!</v>
      </c>
      <c r="O1060" s="7">
        <f t="shared" si="183"/>
        <v>12</v>
      </c>
      <c r="P1060" s="8">
        <v>1</v>
      </c>
      <c r="Q1060" s="8">
        <f t="shared" si="184"/>
        <v>0</v>
      </c>
      <c r="R1060" s="8">
        <f t="shared" si="185"/>
        <v>0</v>
      </c>
      <c r="S1060" s="9">
        <f t="shared" si="186"/>
        <v>3.1874811169136296E-4</v>
      </c>
      <c r="T1060" s="2" t="s">
        <v>6150</v>
      </c>
      <c r="U1060" s="2" t="s">
        <v>22</v>
      </c>
      <c r="V1060" s="2" t="s">
        <v>6101</v>
      </c>
      <c r="W1060" s="2" t="s">
        <v>16</v>
      </c>
      <c r="X1060" s="2">
        <v>48</v>
      </c>
      <c r="Y1060" s="2">
        <v>52</v>
      </c>
      <c r="Z1060" s="2">
        <f t="shared" si="192"/>
        <v>4</v>
      </c>
    </row>
    <row r="1061" spans="1:26" x14ac:dyDescent="0.25">
      <c r="A1061" s="2" t="s">
        <v>3405</v>
      </c>
      <c r="B1061" s="2">
        <v>202281060</v>
      </c>
      <c r="C1061" s="3">
        <v>44837</v>
      </c>
      <c r="D1061" s="2" t="s">
        <v>695</v>
      </c>
      <c r="E1061" s="2" t="s">
        <v>29</v>
      </c>
      <c r="F1061" s="2" t="s">
        <v>3406</v>
      </c>
      <c r="G1061" s="10">
        <f t="shared" si="187"/>
        <v>2.5378570665757634E-4</v>
      </c>
      <c r="H1061" s="7">
        <v>56</v>
      </c>
      <c r="I1061" s="7">
        <v>51</v>
      </c>
      <c r="J1061" s="7">
        <v>5</v>
      </c>
      <c r="K1061" s="7">
        <f t="shared" si="190"/>
        <v>2</v>
      </c>
      <c r="L1061" s="12">
        <f t="shared" si="188"/>
        <v>3</v>
      </c>
      <c r="M1061" s="8">
        <v>8.9285714285714288E-2</v>
      </c>
      <c r="N1061" s="8">
        <f t="shared" si="189"/>
        <v>5.8823529411764705E-2</v>
      </c>
      <c r="O1061" s="7">
        <f t="shared" si="183"/>
        <v>3</v>
      </c>
      <c r="P1061" s="8">
        <v>8.9285714285714288E-2</v>
      </c>
      <c r="Q1061" s="8">
        <f t="shared" si="184"/>
        <v>10.199999999999999</v>
      </c>
      <c r="R1061" s="8">
        <f t="shared" si="185"/>
        <v>0.9107142857142857</v>
      </c>
      <c r="S1061" s="9">
        <f t="shared" si="186"/>
        <v>7.9687027922840741E-5</v>
      </c>
      <c r="T1061" s="2" t="s">
        <v>30</v>
      </c>
      <c r="U1061" s="2" t="s">
        <v>31</v>
      </c>
      <c r="V1061" s="2" t="s">
        <v>6101</v>
      </c>
      <c r="W1061" s="2" t="s">
        <v>329</v>
      </c>
      <c r="X1061" s="2">
        <v>48</v>
      </c>
      <c r="Y1061" s="2">
        <v>52</v>
      </c>
      <c r="Z1061" s="2">
        <f t="shared" si="192"/>
        <v>4</v>
      </c>
    </row>
    <row r="1062" spans="1:26" x14ac:dyDescent="0.25">
      <c r="A1062" s="2" t="s">
        <v>3407</v>
      </c>
      <c r="B1062" s="2">
        <v>202281061</v>
      </c>
      <c r="C1062" s="3">
        <v>44837</v>
      </c>
      <c r="D1062" s="2" t="s">
        <v>696</v>
      </c>
      <c r="E1062" s="2" t="s">
        <v>14</v>
      </c>
      <c r="F1062" s="2" t="s">
        <v>3408</v>
      </c>
      <c r="G1062" s="10">
        <f t="shared" si="187"/>
        <v>3.625510095108233E-5</v>
      </c>
      <c r="H1062" s="7">
        <v>8</v>
      </c>
      <c r="I1062" s="7">
        <v>8</v>
      </c>
      <c r="J1062" s="7">
        <v>0</v>
      </c>
      <c r="K1062" s="7">
        <f t="shared" si="190"/>
        <v>0</v>
      </c>
      <c r="L1062" s="12">
        <f t="shared" si="188"/>
        <v>0</v>
      </c>
      <c r="M1062" s="8">
        <v>0</v>
      </c>
      <c r="N1062" s="8">
        <f t="shared" si="189"/>
        <v>0</v>
      </c>
      <c r="O1062" s="7">
        <f t="shared" si="183"/>
        <v>0</v>
      </c>
      <c r="P1062" s="8">
        <v>0</v>
      </c>
      <c r="Q1062" s="8" t="e">
        <f t="shared" si="184"/>
        <v>#DIV/0!</v>
      </c>
      <c r="R1062" s="8">
        <f t="shared" si="185"/>
        <v>1</v>
      </c>
      <c r="S1062" s="9">
        <f t="shared" si="186"/>
        <v>0</v>
      </c>
      <c r="T1062" s="2" t="s">
        <v>19</v>
      </c>
      <c r="U1062" s="2" t="s">
        <v>15</v>
      </c>
      <c r="V1062" s="2" t="s">
        <v>6101</v>
      </c>
      <c r="W1062" s="2" t="s">
        <v>16</v>
      </c>
      <c r="X1062" s="2">
        <v>48</v>
      </c>
      <c r="Y1062" s="2">
        <v>52</v>
      </c>
      <c r="Z1062" s="2">
        <f t="shared" si="192"/>
        <v>4</v>
      </c>
    </row>
    <row r="1063" spans="1:26" x14ac:dyDescent="0.25">
      <c r="A1063" s="2" t="s">
        <v>3409</v>
      </c>
      <c r="B1063" s="2">
        <v>202281062</v>
      </c>
      <c r="C1063" s="3">
        <v>44837</v>
      </c>
      <c r="D1063" s="2" t="s">
        <v>697</v>
      </c>
      <c r="E1063" s="2" t="s">
        <v>29</v>
      </c>
      <c r="F1063" s="2" t="s">
        <v>3410</v>
      </c>
      <c r="G1063" s="10">
        <f t="shared" si="187"/>
        <v>4.7584819998295561E-4</v>
      </c>
      <c r="H1063" s="7">
        <v>105</v>
      </c>
      <c r="I1063" s="7">
        <v>83.25</v>
      </c>
      <c r="J1063" s="7">
        <v>21.75</v>
      </c>
      <c r="K1063" s="7">
        <f t="shared" si="190"/>
        <v>8.7000000000000011</v>
      </c>
      <c r="L1063" s="12">
        <f t="shared" si="188"/>
        <v>13.049999999999999</v>
      </c>
      <c r="M1063" s="8">
        <v>0.20714285714285716</v>
      </c>
      <c r="N1063" s="8">
        <f t="shared" si="189"/>
        <v>0.15675675675675674</v>
      </c>
      <c r="O1063" s="7">
        <f t="shared" si="183"/>
        <v>13.049999999999999</v>
      </c>
      <c r="P1063" s="8">
        <v>0.20714285714285716</v>
      </c>
      <c r="Q1063" s="8">
        <f t="shared" si="184"/>
        <v>3.8275862068965516</v>
      </c>
      <c r="R1063" s="8">
        <f t="shared" si="185"/>
        <v>0.79285714285714282</v>
      </c>
      <c r="S1063" s="9">
        <f t="shared" si="186"/>
        <v>3.466385714643572E-4</v>
      </c>
      <c r="T1063" s="2" t="s">
        <v>30</v>
      </c>
      <c r="U1063" s="2" t="s">
        <v>31</v>
      </c>
      <c r="V1063" s="2" t="s">
        <v>6101</v>
      </c>
      <c r="W1063" s="2" t="s">
        <v>16</v>
      </c>
      <c r="X1063" s="2">
        <v>48</v>
      </c>
      <c r="Y1063" s="2">
        <v>52</v>
      </c>
      <c r="Z1063" s="2">
        <f t="shared" si="192"/>
        <v>4</v>
      </c>
    </row>
    <row r="1064" spans="1:26" x14ac:dyDescent="0.25">
      <c r="A1064" s="2" t="s">
        <v>3411</v>
      </c>
      <c r="B1064" s="2">
        <v>202281063</v>
      </c>
      <c r="C1064" s="3">
        <v>44837</v>
      </c>
      <c r="D1064" s="2" t="s">
        <v>698</v>
      </c>
      <c r="E1064" s="2" t="s">
        <v>29</v>
      </c>
      <c r="F1064" s="2" t="s">
        <v>3412</v>
      </c>
      <c r="G1064" s="10">
        <f t="shared" si="187"/>
        <v>4.5318876188852914E-4</v>
      </c>
      <c r="H1064" s="7">
        <v>100</v>
      </c>
      <c r="I1064" s="7">
        <v>48</v>
      </c>
      <c r="J1064" s="7">
        <v>52</v>
      </c>
      <c r="K1064" s="7">
        <f t="shared" si="190"/>
        <v>20.8</v>
      </c>
      <c r="L1064" s="12">
        <f t="shared" si="188"/>
        <v>31.2</v>
      </c>
      <c r="M1064" s="8">
        <v>0.52</v>
      </c>
      <c r="N1064" s="8">
        <f t="shared" si="189"/>
        <v>0.65</v>
      </c>
      <c r="O1064" s="7">
        <f t="shared" si="183"/>
        <v>31.2</v>
      </c>
      <c r="P1064" s="8">
        <v>0.52</v>
      </c>
      <c r="Q1064" s="8">
        <f t="shared" si="184"/>
        <v>0.92307692307692313</v>
      </c>
      <c r="R1064" s="8">
        <f t="shared" si="185"/>
        <v>0.48</v>
      </c>
      <c r="S1064" s="9">
        <f t="shared" si="186"/>
        <v>8.2874509039754371E-4</v>
      </c>
      <c r="T1064" s="2" t="s">
        <v>33</v>
      </c>
      <c r="U1064" s="2" t="s">
        <v>31</v>
      </c>
      <c r="V1064" s="2" t="s">
        <v>6101</v>
      </c>
      <c r="W1064" s="2" t="s">
        <v>329</v>
      </c>
      <c r="X1064" s="2">
        <v>48</v>
      </c>
      <c r="Y1064" s="2">
        <v>52</v>
      </c>
      <c r="Z1064" s="2">
        <f t="shared" si="192"/>
        <v>4</v>
      </c>
    </row>
    <row r="1065" spans="1:26" x14ac:dyDescent="0.25">
      <c r="A1065" s="2" t="s">
        <v>3413</v>
      </c>
      <c r="B1065" s="2">
        <v>202281064</v>
      </c>
      <c r="C1065" s="3">
        <v>44837</v>
      </c>
      <c r="D1065" s="2" t="s">
        <v>699</v>
      </c>
      <c r="E1065" s="2" t="s">
        <v>14</v>
      </c>
      <c r="F1065" s="2" t="s">
        <v>3414</v>
      </c>
      <c r="G1065" s="10">
        <f t="shared" si="187"/>
        <v>4.5318876188852913E-5</v>
      </c>
      <c r="H1065" s="7">
        <v>10</v>
      </c>
      <c r="I1065" s="7">
        <v>2</v>
      </c>
      <c r="J1065" s="7">
        <v>8</v>
      </c>
      <c r="K1065" s="7">
        <f t="shared" si="190"/>
        <v>3.2</v>
      </c>
      <c r="L1065" s="12">
        <f t="shared" si="188"/>
        <v>4.8</v>
      </c>
      <c r="M1065" s="8">
        <v>0.8</v>
      </c>
      <c r="N1065" s="8">
        <f t="shared" si="189"/>
        <v>2.4</v>
      </c>
      <c r="O1065" s="7">
        <f t="shared" si="183"/>
        <v>4.8</v>
      </c>
      <c r="P1065" s="8">
        <v>0.8</v>
      </c>
      <c r="Q1065" s="8">
        <f t="shared" si="184"/>
        <v>0.25</v>
      </c>
      <c r="R1065" s="8">
        <f t="shared" si="185"/>
        <v>0.2</v>
      </c>
      <c r="S1065" s="9">
        <f t="shared" si="186"/>
        <v>1.2749924467654519E-4</v>
      </c>
      <c r="T1065" s="2" t="s">
        <v>6151</v>
      </c>
      <c r="U1065" s="2" t="s">
        <v>15</v>
      </c>
      <c r="V1065" s="2" t="s">
        <v>6101</v>
      </c>
      <c r="W1065" s="2" t="s">
        <v>16</v>
      </c>
      <c r="X1065" s="2">
        <v>48</v>
      </c>
      <c r="Y1065" s="2">
        <v>52</v>
      </c>
      <c r="Z1065" s="2">
        <f t="shared" si="192"/>
        <v>4</v>
      </c>
    </row>
    <row r="1066" spans="1:26" x14ac:dyDescent="0.25">
      <c r="A1066" s="2" t="s">
        <v>3415</v>
      </c>
      <c r="B1066" s="2">
        <v>202281065</v>
      </c>
      <c r="C1066" s="3">
        <v>44837</v>
      </c>
      <c r="D1066" s="2" t="s">
        <v>700</v>
      </c>
      <c r="E1066" s="2" t="s">
        <v>24</v>
      </c>
      <c r="F1066" s="2" t="s">
        <v>3416</v>
      </c>
      <c r="G1066" s="10">
        <f t="shared" si="187"/>
        <v>2.0393494284983812E-4</v>
      </c>
      <c r="H1066" s="7">
        <v>45</v>
      </c>
      <c r="I1066" s="7">
        <v>25</v>
      </c>
      <c r="J1066" s="7">
        <v>20</v>
      </c>
      <c r="K1066" s="7">
        <f t="shared" si="190"/>
        <v>8</v>
      </c>
      <c r="L1066" s="12">
        <f t="shared" si="188"/>
        <v>12</v>
      </c>
      <c r="M1066" s="8">
        <v>0.44444444444444442</v>
      </c>
      <c r="N1066" s="8">
        <f t="shared" si="189"/>
        <v>0.48</v>
      </c>
      <c r="O1066" s="7">
        <f t="shared" si="183"/>
        <v>12</v>
      </c>
      <c r="P1066" s="8">
        <v>0.44444444444444442</v>
      </c>
      <c r="Q1066" s="8">
        <f t="shared" si="184"/>
        <v>1.25</v>
      </c>
      <c r="R1066" s="8">
        <f t="shared" si="185"/>
        <v>0.55555555555555558</v>
      </c>
      <c r="S1066" s="9">
        <f t="shared" si="186"/>
        <v>3.1874811169136296E-4</v>
      </c>
      <c r="T1066" s="2" t="s">
        <v>25</v>
      </c>
      <c r="U1066" s="2" t="s">
        <v>26</v>
      </c>
      <c r="V1066" s="2" t="s">
        <v>6101</v>
      </c>
      <c r="W1066" s="2" t="s">
        <v>627</v>
      </c>
      <c r="X1066" s="2">
        <v>48</v>
      </c>
      <c r="Y1066" s="2">
        <v>52</v>
      </c>
      <c r="Z1066" s="2">
        <f t="shared" si="192"/>
        <v>4</v>
      </c>
    </row>
    <row r="1067" spans="1:26" x14ac:dyDescent="0.25">
      <c r="A1067" s="2" t="s">
        <v>3417</v>
      </c>
      <c r="B1067" s="2">
        <v>202281066</v>
      </c>
      <c r="C1067" s="3">
        <v>44837</v>
      </c>
      <c r="D1067" s="2" t="s">
        <v>701</v>
      </c>
      <c r="E1067" s="2" t="s">
        <v>24</v>
      </c>
      <c r="F1067" s="2" t="s">
        <v>3418</v>
      </c>
      <c r="G1067" s="10">
        <f t="shared" si="187"/>
        <v>1.8127550475541165E-4</v>
      </c>
      <c r="H1067" s="7">
        <v>40</v>
      </c>
      <c r="I1067" s="7">
        <v>20</v>
      </c>
      <c r="J1067" s="7">
        <v>20</v>
      </c>
      <c r="K1067" s="7">
        <f t="shared" si="190"/>
        <v>8</v>
      </c>
      <c r="L1067" s="12">
        <f t="shared" si="188"/>
        <v>12</v>
      </c>
      <c r="M1067" s="8">
        <v>0.5</v>
      </c>
      <c r="N1067" s="8">
        <f t="shared" si="189"/>
        <v>0.6</v>
      </c>
      <c r="O1067" s="7">
        <f t="shared" si="183"/>
        <v>12</v>
      </c>
      <c r="P1067" s="8">
        <v>0.5</v>
      </c>
      <c r="Q1067" s="8">
        <f t="shared" si="184"/>
        <v>1</v>
      </c>
      <c r="R1067" s="8">
        <f t="shared" si="185"/>
        <v>0.5</v>
      </c>
      <c r="S1067" s="9">
        <f t="shared" si="186"/>
        <v>3.1874811169136296E-4</v>
      </c>
      <c r="T1067" s="2" t="s">
        <v>25</v>
      </c>
      <c r="U1067" s="2" t="s">
        <v>26</v>
      </c>
      <c r="V1067" s="2" t="s">
        <v>6101</v>
      </c>
      <c r="W1067" s="2" t="s">
        <v>16</v>
      </c>
      <c r="X1067" s="2">
        <v>48</v>
      </c>
      <c r="Y1067" s="2">
        <v>52</v>
      </c>
      <c r="Z1067" s="2">
        <f t="shared" si="192"/>
        <v>4</v>
      </c>
    </row>
    <row r="1068" spans="1:26" x14ac:dyDescent="0.25">
      <c r="A1068" s="2" t="s">
        <v>3419</v>
      </c>
      <c r="B1068" s="2">
        <v>202281067</v>
      </c>
      <c r="C1068" s="3">
        <v>44837</v>
      </c>
      <c r="D1068" s="2" t="s">
        <v>431</v>
      </c>
      <c r="E1068" s="2" t="s">
        <v>29</v>
      </c>
      <c r="F1068" s="2" t="s">
        <v>3420</v>
      </c>
      <c r="G1068" s="10">
        <f t="shared" si="187"/>
        <v>4.5318876188852914E-4</v>
      </c>
      <c r="H1068" s="7">
        <v>100</v>
      </c>
      <c r="I1068" s="7">
        <v>62</v>
      </c>
      <c r="J1068" s="7">
        <v>38</v>
      </c>
      <c r="K1068" s="7">
        <f t="shared" si="190"/>
        <v>15.200000000000001</v>
      </c>
      <c r="L1068" s="12">
        <f t="shared" si="188"/>
        <v>22.799999999999997</v>
      </c>
      <c r="M1068" s="8">
        <v>0.38</v>
      </c>
      <c r="N1068" s="8">
        <f t="shared" si="189"/>
        <v>0.36774193548387091</v>
      </c>
      <c r="O1068" s="7">
        <f t="shared" si="183"/>
        <v>22.799999999999997</v>
      </c>
      <c r="P1068" s="8">
        <v>0.38</v>
      </c>
      <c r="Q1068" s="8">
        <f t="shared" si="184"/>
        <v>1.631578947368421</v>
      </c>
      <c r="R1068" s="8">
        <f t="shared" si="185"/>
        <v>0.62</v>
      </c>
      <c r="S1068" s="9">
        <f t="shared" si="186"/>
        <v>6.0562141221358963E-4</v>
      </c>
      <c r="T1068" s="2" t="s">
        <v>99</v>
      </c>
      <c r="U1068" s="2" t="s">
        <v>31</v>
      </c>
      <c r="V1068" s="2" t="s">
        <v>6101</v>
      </c>
      <c r="W1068" s="2" t="s">
        <v>329</v>
      </c>
      <c r="X1068" s="2">
        <v>48</v>
      </c>
      <c r="Y1068" s="2">
        <v>52</v>
      </c>
      <c r="Z1068" s="2">
        <f t="shared" si="192"/>
        <v>4</v>
      </c>
    </row>
    <row r="1069" spans="1:26" x14ac:dyDescent="0.25">
      <c r="A1069" s="2" t="s">
        <v>3421</v>
      </c>
      <c r="B1069" s="2">
        <v>202281068</v>
      </c>
      <c r="C1069" s="3">
        <v>44838</v>
      </c>
      <c r="D1069" s="2" t="s">
        <v>702</v>
      </c>
      <c r="E1069" s="2" t="s">
        <v>29</v>
      </c>
      <c r="F1069" s="2" t="s">
        <v>3422</v>
      </c>
      <c r="G1069" s="10">
        <f t="shared" si="187"/>
        <v>1.1329719047213228E-4</v>
      </c>
      <c r="H1069" s="7">
        <v>25</v>
      </c>
      <c r="I1069" s="7">
        <v>20.52</v>
      </c>
      <c r="J1069" s="7">
        <v>4.4800000000000004</v>
      </c>
      <c r="K1069" s="7">
        <f t="shared" si="190"/>
        <v>1.7920000000000003</v>
      </c>
      <c r="L1069" s="12">
        <f t="shared" si="188"/>
        <v>2.6880000000000002</v>
      </c>
      <c r="M1069" s="8">
        <v>0.17920000000000003</v>
      </c>
      <c r="N1069" s="8">
        <f t="shared" si="189"/>
        <v>0.13099415204678364</v>
      </c>
      <c r="O1069" s="7">
        <f t="shared" si="183"/>
        <v>2.6880000000000002</v>
      </c>
      <c r="P1069" s="8">
        <v>0.17920000000000003</v>
      </c>
      <c r="Q1069" s="8">
        <f t="shared" si="184"/>
        <v>4.5803571428571423</v>
      </c>
      <c r="R1069" s="8">
        <f t="shared" si="185"/>
        <v>0.82079999999999997</v>
      </c>
      <c r="S1069" s="9">
        <f t="shared" si="186"/>
        <v>7.1399577018865304E-5</v>
      </c>
      <c r="T1069" s="2" t="s">
        <v>33</v>
      </c>
      <c r="U1069" s="2" t="s">
        <v>31</v>
      </c>
      <c r="V1069" s="2" t="s">
        <v>6101</v>
      </c>
      <c r="W1069" s="2" t="s">
        <v>329</v>
      </c>
      <c r="X1069" s="2">
        <v>46</v>
      </c>
      <c r="Y1069" s="2">
        <v>55</v>
      </c>
      <c r="Z1069" s="2">
        <f t="shared" si="192"/>
        <v>9</v>
      </c>
    </row>
    <row r="1070" spans="1:26" x14ac:dyDescent="0.25">
      <c r="A1070" s="2" t="s">
        <v>3423</v>
      </c>
      <c r="B1070" s="2">
        <v>202281069</v>
      </c>
      <c r="C1070" s="3">
        <v>44838</v>
      </c>
      <c r="D1070" s="2" t="s">
        <v>703</v>
      </c>
      <c r="E1070" s="2" t="s">
        <v>29</v>
      </c>
      <c r="F1070" s="2" t="s">
        <v>3424</v>
      </c>
      <c r="G1070" s="10">
        <f t="shared" si="187"/>
        <v>2.3112626856314986E-4</v>
      </c>
      <c r="H1070" s="7">
        <v>51</v>
      </c>
      <c r="I1070" s="7">
        <v>46.45</v>
      </c>
      <c r="J1070" s="7">
        <v>4.5499999999999972</v>
      </c>
      <c r="K1070" s="7">
        <f t="shared" si="190"/>
        <v>1.819999999999999</v>
      </c>
      <c r="L1070" s="12">
        <f t="shared" si="188"/>
        <v>2.7299999999999982</v>
      </c>
      <c r="M1070" s="8">
        <v>8.9215686274509751E-2</v>
      </c>
      <c r="N1070" s="8">
        <f t="shared" si="189"/>
        <v>5.8772874058126978E-2</v>
      </c>
      <c r="O1070" s="7">
        <f t="shared" si="183"/>
        <v>2.7299999999999982</v>
      </c>
      <c r="P1070" s="8">
        <v>8.9215686274509751E-2</v>
      </c>
      <c r="Q1070" s="8">
        <f t="shared" si="184"/>
        <v>10.208791208791215</v>
      </c>
      <c r="R1070" s="8">
        <f t="shared" si="185"/>
        <v>0.91078431372549029</v>
      </c>
      <c r="S1070" s="9">
        <f t="shared" si="186"/>
        <v>7.2515195409785026E-5</v>
      </c>
      <c r="T1070" s="2" t="s">
        <v>33</v>
      </c>
      <c r="U1070" s="2" t="s">
        <v>31</v>
      </c>
      <c r="V1070" s="2" t="s">
        <v>6101</v>
      </c>
      <c r="W1070" s="2" t="s">
        <v>329</v>
      </c>
      <c r="X1070" s="2">
        <v>46</v>
      </c>
      <c r="Y1070" s="2">
        <v>55</v>
      </c>
      <c r="Z1070" s="2">
        <f t="shared" ref="Z1070:Z1105" si="193">Y1070-X1070</f>
        <v>9</v>
      </c>
    </row>
    <row r="1071" spans="1:26" x14ac:dyDescent="0.25">
      <c r="A1071" s="2" t="s">
        <v>3425</v>
      </c>
      <c r="B1071" s="2">
        <v>202281070</v>
      </c>
      <c r="C1071" s="3">
        <v>44838</v>
      </c>
      <c r="D1071" s="2" t="s">
        <v>703</v>
      </c>
      <c r="E1071" s="2" t="s">
        <v>29</v>
      </c>
      <c r="F1071" s="2" t="s">
        <v>3426</v>
      </c>
      <c r="G1071" s="10">
        <f t="shared" si="187"/>
        <v>2.4925381903869104E-4</v>
      </c>
      <c r="H1071" s="7">
        <v>55</v>
      </c>
      <c r="I1071" s="7">
        <v>46.14</v>
      </c>
      <c r="J1071" s="7">
        <v>8.86</v>
      </c>
      <c r="K1071" s="7">
        <f t="shared" si="190"/>
        <v>3.544</v>
      </c>
      <c r="L1071" s="12">
        <f t="shared" si="188"/>
        <v>5.3159999999999989</v>
      </c>
      <c r="M1071" s="8">
        <v>0.16109090909090909</v>
      </c>
      <c r="N1071" s="8">
        <f t="shared" si="189"/>
        <v>0.11521456436931077</v>
      </c>
      <c r="O1071" s="7">
        <f t="shared" si="183"/>
        <v>5.3159999999999989</v>
      </c>
      <c r="P1071" s="8">
        <v>0.16109090909090909</v>
      </c>
      <c r="Q1071" s="8">
        <f t="shared" si="184"/>
        <v>5.2076749435665919</v>
      </c>
      <c r="R1071" s="8">
        <f t="shared" si="185"/>
        <v>0.83890909090909094</v>
      </c>
      <c r="S1071" s="9">
        <f t="shared" si="186"/>
        <v>1.4120541347927378E-4</v>
      </c>
      <c r="T1071" s="2" t="s">
        <v>33</v>
      </c>
      <c r="U1071" s="2" t="s">
        <v>31</v>
      </c>
      <c r="V1071" s="2" t="s">
        <v>6101</v>
      </c>
      <c r="W1071" s="2" t="s">
        <v>329</v>
      </c>
      <c r="X1071" s="2">
        <v>46</v>
      </c>
      <c r="Y1071" s="2">
        <v>55</v>
      </c>
      <c r="Z1071" s="2">
        <f t="shared" si="193"/>
        <v>9</v>
      </c>
    </row>
    <row r="1072" spans="1:26" x14ac:dyDescent="0.25">
      <c r="A1072" s="2" t="s">
        <v>3427</v>
      </c>
      <c r="B1072" s="2">
        <v>202281071</v>
      </c>
      <c r="C1072" s="3">
        <v>44838</v>
      </c>
      <c r="D1072" s="2" t="s">
        <v>704</v>
      </c>
      <c r="E1072" s="2" t="s">
        <v>24</v>
      </c>
      <c r="F1072" s="2" t="s">
        <v>3428</v>
      </c>
      <c r="G1072" s="10">
        <f t="shared" si="187"/>
        <v>4.5318876188852914E-4</v>
      </c>
      <c r="H1072" s="7">
        <v>100</v>
      </c>
      <c r="I1072" s="7">
        <v>40</v>
      </c>
      <c r="J1072" s="7">
        <v>60</v>
      </c>
      <c r="K1072" s="7">
        <f t="shared" si="190"/>
        <v>24</v>
      </c>
      <c r="L1072" s="12">
        <f t="shared" si="188"/>
        <v>36</v>
      </c>
      <c r="M1072" s="8">
        <v>0.6</v>
      </c>
      <c r="N1072" s="8">
        <f t="shared" si="189"/>
        <v>0.9</v>
      </c>
      <c r="O1072" s="7">
        <f t="shared" si="183"/>
        <v>36</v>
      </c>
      <c r="P1072" s="8">
        <v>0.6</v>
      </c>
      <c r="Q1072" s="8">
        <f t="shared" si="184"/>
        <v>0.66666666666666663</v>
      </c>
      <c r="R1072" s="8">
        <f t="shared" si="185"/>
        <v>0.4</v>
      </c>
      <c r="S1072" s="9">
        <f t="shared" si="186"/>
        <v>9.5624433507408889E-4</v>
      </c>
      <c r="T1072" s="2" t="s">
        <v>25</v>
      </c>
      <c r="U1072" s="2" t="s">
        <v>26</v>
      </c>
      <c r="V1072" s="2" t="s">
        <v>6101</v>
      </c>
      <c r="W1072" s="2" t="s">
        <v>627</v>
      </c>
      <c r="X1072" s="2">
        <v>46</v>
      </c>
      <c r="Y1072" s="2">
        <v>55</v>
      </c>
      <c r="Z1072" s="2">
        <f t="shared" si="193"/>
        <v>9</v>
      </c>
    </row>
    <row r="1073" spans="1:26" x14ac:dyDescent="0.25">
      <c r="A1073" s="2" t="s">
        <v>3429</v>
      </c>
      <c r="B1073" s="2">
        <v>202281072</v>
      </c>
      <c r="C1073" s="3">
        <v>44838</v>
      </c>
      <c r="D1073" s="2" t="s">
        <v>705</v>
      </c>
      <c r="E1073" s="2" t="s">
        <v>14</v>
      </c>
      <c r="F1073" s="2" t="s">
        <v>3430</v>
      </c>
      <c r="G1073" s="10">
        <f t="shared" si="187"/>
        <v>8.1573977139935249E-5</v>
      </c>
      <c r="H1073" s="7">
        <v>18</v>
      </c>
      <c r="I1073" s="7">
        <v>6</v>
      </c>
      <c r="J1073" s="7">
        <v>12</v>
      </c>
      <c r="K1073" s="7">
        <f t="shared" si="190"/>
        <v>4.8000000000000007</v>
      </c>
      <c r="L1073" s="12">
        <f t="shared" si="188"/>
        <v>7.1999999999999993</v>
      </c>
      <c r="M1073" s="8">
        <v>0.66666666666666663</v>
      </c>
      <c r="N1073" s="8">
        <f t="shared" si="189"/>
        <v>1.2</v>
      </c>
      <c r="O1073" s="7">
        <f t="shared" si="183"/>
        <v>7.1999999999999993</v>
      </c>
      <c r="P1073" s="8">
        <v>0.66666666666666663</v>
      </c>
      <c r="Q1073" s="8">
        <f t="shared" si="184"/>
        <v>0.5</v>
      </c>
      <c r="R1073" s="8">
        <f t="shared" si="185"/>
        <v>0.33333333333333331</v>
      </c>
      <c r="S1073" s="9">
        <f t="shared" si="186"/>
        <v>1.9124886701481778E-4</v>
      </c>
      <c r="T1073" s="2" t="s">
        <v>6151</v>
      </c>
      <c r="U1073" s="2" t="s">
        <v>15</v>
      </c>
      <c r="V1073" s="2" t="s">
        <v>6101</v>
      </c>
      <c r="W1073" s="2" t="s">
        <v>627</v>
      </c>
      <c r="X1073" s="2">
        <v>46</v>
      </c>
      <c r="Y1073" s="2">
        <v>55</v>
      </c>
      <c r="Z1073" s="2">
        <f t="shared" si="193"/>
        <v>9</v>
      </c>
    </row>
    <row r="1074" spans="1:26" x14ac:dyDescent="0.25">
      <c r="A1074" s="2" t="s">
        <v>3431</v>
      </c>
      <c r="B1074" s="2">
        <v>202281073</v>
      </c>
      <c r="C1074" s="3">
        <v>44838</v>
      </c>
      <c r="D1074" s="2" t="s">
        <v>706</v>
      </c>
      <c r="E1074" s="2" t="s">
        <v>29</v>
      </c>
      <c r="F1074" s="2" t="s">
        <v>3432</v>
      </c>
      <c r="G1074" s="10">
        <f t="shared" si="187"/>
        <v>7.4776145711607307E-4</v>
      </c>
      <c r="H1074" s="7">
        <v>165</v>
      </c>
      <c r="I1074" s="7">
        <v>150</v>
      </c>
      <c r="J1074" s="7">
        <v>15</v>
      </c>
      <c r="K1074" s="7">
        <f t="shared" si="190"/>
        <v>6</v>
      </c>
      <c r="L1074" s="12">
        <f t="shared" si="188"/>
        <v>9</v>
      </c>
      <c r="M1074" s="8">
        <v>9.0909090909090912E-2</v>
      </c>
      <c r="N1074" s="8">
        <f t="shared" si="189"/>
        <v>0.06</v>
      </c>
      <c r="O1074" s="7">
        <f t="shared" si="183"/>
        <v>9</v>
      </c>
      <c r="P1074" s="8">
        <v>9.0909090909090912E-2</v>
      </c>
      <c r="Q1074" s="8">
        <f t="shared" si="184"/>
        <v>10</v>
      </c>
      <c r="R1074" s="8">
        <f t="shared" si="185"/>
        <v>0.90909090909090906</v>
      </c>
      <c r="S1074" s="9">
        <f t="shared" si="186"/>
        <v>2.3906108376852222E-4</v>
      </c>
      <c r="T1074" s="2" t="s">
        <v>30</v>
      </c>
      <c r="U1074" s="2" t="s">
        <v>31</v>
      </c>
      <c r="V1074" s="2" t="s">
        <v>6101</v>
      </c>
      <c r="W1074" s="2" t="s">
        <v>16</v>
      </c>
      <c r="X1074" s="2">
        <v>46</v>
      </c>
      <c r="Y1074" s="2">
        <v>55</v>
      </c>
      <c r="Z1074" s="2">
        <f t="shared" si="193"/>
        <v>9</v>
      </c>
    </row>
    <row r="1075" spans="1:26" x14ac:dyDescent="0.25">
      <c r="A1075" s="2" t="s">
        <v>3433</v>
      </c>
      <c r="B1075" s="2">
        <v>202281074</v>
      </c>
      <c r="C1075" s="3">
        <v>44838</v>
      </c>
      <c r="D1075" s="2" t="s">
        <v>525</v>
      </c>
      <c r="E1075" s="2" t="s">
        <v>14</v>
      </c>
      <c r="F1075" s="2" t="s">
        <v>3434</v>
      </c>
      <c r="G1075" s="10">
        <f t="shared" si="187"/>
        <v>8.6105864758820544E-5</v>
      </c>
      <c r="H1075" s="7">
        <v>19</v>
      </c>
      <c r="I1075" s="7">
        <v>5</v>
      </c>
      <c r="J1075" s="7">
        <v>14</v>
      </c>
      <c r="K1075" s="7">
        <f t="shared" si="190"/>
        <v>5.6000000000000005</v>
      </c>
      <c r="L1075" s="12">
        <f t="shared" si="188"/>
        <v>8.3999999999999986</v>
      </c>
      <c r="M1075" s="8">
        <v>0.73684210526315785</v>
      </c>
      <c r="N1075" s="8">
        <f t="shared" si="189"/>
        <v>1.6799999999999997</v>
      </c>
      <c r="O1075" s="7">
        <f t="shared" si="183"/>
        <v>8.3999999999999986</v>
      </c>
      <c r="P1075" s="8">
        <v>0.73684210526315785</v>
      </c>
      <c r="Q1075" s="8">
        <f t="shared" si="184"/>
        <v>0.35714285714285715</v>
      </c>
      <c r="R1075" s="8">
        <f t="shared" si="185"/>
        <v>0.26315789473684209</v>
      </c>
      <c r="S1075" s="9">
        <f t="shared" si="186"/>
        <v>2.2312367818395407E-4</v>
      </c>
      <c r="T1075" s="2" t="s">
        <v>573</v>
      </c>
      <c r="U1075" s="2" t="s">
        <v>15</v>
      </c>
      <c r="V1075" s="2" t="s">
        <v>6101</v>
      </c>
      <c r="W1075" s="2" t="s">
        <v>329</v>
      </c>
      <c r="X1075" s="2">
        <v>46</v>
      </c>
      <c r="Y1075" s="2">
        <v>55</v>
      </c>
      <c r="Z1075" s="2">
        <f t="shared" si="193"/>
        <v>9</v>
      </c>
    </row>
    <row r="1076" spans="1:26" x14ac:dyDescent="0.25">
      <c r="A1076" s="2" t="s">
        <v>3435</v>
      </c>
      <c r="B1076" s="2">
        <v>202281075</v>
      </c>
      <c r="C1076" s="3">
        <v>44838</v>
      </c>
      <c r="D1076" s="2" t="s">
        <v>707</v>
      </c>
      <c r="E1076" s="2" t="s">
        <v>14</v>
      </c>
      <c r="F1076" s="2" t="s">
        <v>3436</v>
      </c>
      <c r="G1076" s="10">
        <f t="shared" si="187"/>
        <v>1.1329719047213228E-4</v>
      </c>
      <c r="H1076" s="7">
        <v>25</v>
      </c>
      <c r="I1076" s="7">
        <v>0</v>
      </c>
      <c r="J1076" s="7">
        <v>25</v>
      </c>
      <c r="K1076" s="7">
        <f t="shared" si="190"/>
        <v>10</v>
      </c>
      <c r="L1076" s="12">
        <f t="shared" si="188"/>
        <v>15</v>
      </c>
      <c r="M1076" s="8">
        <v>1</v>
      </c>
      <c r="N1076" s="8" t="e">
        <f t="shared" si="189"/>
        <v>#DIV/0!</v>
      </c>
      <c r="O1076" s="7">
        <f t="shared" si="183"/>
        <v>15</v>
      </c>
      <c r="P1076" s="8">
        <v>1</v>
      </c>
      <c r="Q1076" s="8">
        <f t="shared" si="184"/>
        <v>0</v>
      </c>
      <c r="R1076" s="8">
        <f t="shared" si="185"/>
        <v>0</v>
      </c>
      <c r="S1076" s="9">
        <f t="shared" si="186"/>
        <v>3.9843513961420371E-4</v>
      </c>
      <c r="T1076" s="2" t="s">
        <v>25</v>
      </c>
      <c r="U1076" s="2" t="s">
        <v>15</v>
      </c>
      <c r="V1076" s="2" t="s">
        <v>6101</v>
      </c>
      <c r="W1076" s="2" t="s">
        <v>16</v>
      </c>
      <c r="X1076" s="2">
        <v>46</v>
      </c>
      <c r="Y1076" s="2">
        <v>55</v>
      </c>
      <c r="Z1076" s="2">
        <f t="shared" si="193"/>
        <v>9</v>
      </c>
    </row>
    <row r="1077" spans="1:26" x14ac:dyDescent="0.25">
      <c r="A1077" s="2" t="s">
        <v>3437</v>
      </c>
      <c r="B1077" s="2">
        <v>202281076</v>
      </c>
      <c r="C1077" s="3">
        <v>44838</v>
      </c>
      <c r="D1077" s="2" t="s">
        <v>708</v>
      </c>
      <c r="E1077" s="2" t="s">
        <v>14</v>
      </c>
      <c r="F1077" s="2" t="s">
        <v>3438</v>
      </c>
      <c r="G1077" s="10">
        <f t="shared" si="187"/>
        <v>4.5318876188852913E-5</v>
      </c>
      <c r="H1077" s="7">
        <v>10</v>
      </c>
      <c r="I1077" s="7">
        <v>5</v>
      </c>
      <c r="J1077" s="7">
        <v>5</v>
      </c>
      <c r="K1077" s="7">
        <f t="shared" si="190"/>
        <v>2</v>
      </c>
      <c r="L1077" s="12">
        <f t="shared" si="188"/>
        <v>3</v>
      </c>
      <c r="M1077" s="8">
        <v>0.5</v>
      </c>
      <c r="N1077" s="8">
        <f t="shared" si="189"/>
        <v>0.6</v>
      </c>
      <c r="O1077" s="7">
        <f t="shared" si="183"/>
        <v>3</v>
      </c>
      <c r="P1077" s="8">
        <v>0.5</v>
      </c>
      <c r="Q1077" s="8">
        <f t="shared" si="184"/>
        <v>1</v>
      </c>
      <c r="R1077" s="8">
        <f t="shared" si="185"/>
        <v>0.5</v>
      </c>
      <c r="S1077" s="9">
        <f t="shared" si="186"/>
        <v>7.9687027922840741E-5</v>
      </c>
      <c r="T1077" s="2" t="s">
        <v>573</v>
      </c>
      <c r="U1077" s="2" t="s">
        <v>15</v>
      </c>
      <c r="V1077" s="2" t="s">
        <v>6101</v>
      </c>
      <c r="W1077" s="2" t="s">
        <v>16</v>
      </c>
      <c r="X1077" s="2">
        <v>46</v>
      </c>
      <c r="Y1077" s="2">
        <v>55</v>
      </c>
      <c r="Z1077" s="2">
        <f t="shared" si="193"/>
        <v>9</v>
      </c>
    </row>
    <row r="1078" spans="1:26" x14ac:dyDescent="0.25">
      <c r="A1078" s="2" t="s">
        <v>3439</v>
      </c>
      <c r="B1078" s="2">
        <v>202281077</v>
      </c>
      <c r="C1078" s="3">
        <v>44838</v>
      </c>
      <c r="D1078" s="2" t="s">
        <v>164</v>
      </c>
      <c r="E1078" s="2" t="s">
        <v>14</v>
      </c>
      <c r="F1078" s="2" t="s">
        <v>3440</v>
      </c>
      <c r="G1078" s="10">
        <f t="shared" si="187"/>
        <v>1.1329719047213228E-4</v>
      </c>
      <c r="H1078" s="7">
        <v>25</v>
      </c>
      <c r="I1078" s="7">
        <v>21</v>
      </c>
      <c r="J1078" s="7">
        <v>4</v>
      </c>
      <c r="K1078" s="7">
        <f t="shared" si="190"/>
        <v>1.6</v>
      </c>
      <c r="L1078" s="12">
        <f t="shared" si="188"/>
        <v>2.4</v>
      </c>
      <c r="M1078" s="8">
        <v>0.16</v>
      </c>
      <c r="N1078" s="8">
        <f t="shared" si="189"/>
        <v>0.11428571428571428</v>
      </c>
      <c r="O1078" s="7">
        <f t="shared" si="183"/>
        <v>2.4</v>
      </c>
      <c r="P1078" s="8">
        <v>0.16</v>
      </c>
      <c r="Q1078" s="8">
        <f t="shared" si="184"/>
        <v>5.25</v>
      </c>
      <c r="R1078" s="8">
        <f t="shared" si="185"/>
        <v>0.84</v>
      </c>
      <c r="S1078" s="9">
        <f t="shared" si="186"/>
        <v>6.3749622338272593E-5</v>
      </c>
      <c r="T1078" s="2" t="s">
        <v>573</v>
      </c>
      <c r="U1078" s="2" t="s">
        <v>15</v>
      </c>
      <c r="V1078" s="2" t="s">
        <v>6101</v>
      </c>
      <c r="W1078" s="2" t="s">
        <v>329</v>
      </c>
      <c r="X1078" s="2">
        <v>46</v>
      </c>
      <c r="Y1078" s="2">
        <v>55</v>
      </c>
      <c r="Z1078" s="2">
        <f t="shared" si="193"/>
        <v>9</v>
      </c>
    </row>
    <row r="1079" spans="1:26" x14ac:dyDescent="0.25">
      <c r="A1079" s="2" t="s">
        <v>3441</v>
      </c>
      <c r="B1079" s="2">
        <v>202281078</v>
      </c>
      <c r="C1079" s="3">
        <v>44838</v>
      </c>
      <c r="D1079" s="2" t="s">
        <v>709</v>
      </c>
      <c r="E1079" s="2" t="s">
        <v>21</v>
      </c>
      <c r="F1079" s="2" t="s">
        <v>3442</v>
      </c>
      <c r="G1079" s="10">
        <f t="shared" si="187"/>
        <v>1.1329719047213228E-5</v>
      </c>
      <c r="H1079" s="7">
        <v>2.5</v>
      </c>
      <c r="I1079" s="7">
        <v>1</v>
      </c>
      <c r="J1079" s="7">
        <v>1.5</v>
      </c>
      <c r="K1079" s="7">
        <f t="shared" si="190"/>
        <v>0.60000000000000009</v>
      </c>
      <c r="L1079" s="12">
        <f t="shared" si="188"/>
        <v>0.89999999999999991</v>
      </c>
      <c r="M1079" s="8">
        <v>0.6</v>
      </c>
      <c r="N1079" s="8">
        <f t="shared" si="189"/>
        <v>0.89999999999999991</v>
      </c>
      <c r="O1079" s="7">
        <f t="shared" si="183"/>
        <v>0.89999999999999991</v>
      </c>
      <c r="P1079" s="8">
        <v>0.6</v>
      </c>
      <c r="Q1079" s="8">
        <f t="shared" si="184"/>
        <v>0.66666666666666663</v>
      </c>
      <c r="R1079" s="8">
        <f t="shared" si="185"/>
        <v>0.4</v>
      </c>
      <c r="S1079" s="9">
        <f t="shared" si="186"/>
        <v>2.3906108376852222E-5</v>
      </c>
      <c r="T1079" s="2" t="s">
        <v>6150</v>
      </c>
      <c r="U1079" s="2" t="s">
        <v>22</v>
      </c>
      <c r="V1079" s="2" t="s">
        <v>6101</v>
      </c>
      <c r="W1079" s="2" t="s">
        <v>16</v>
      </c>
      <c r="X1079" s="2">
        <v>46</v>
      </c>
      <c r="Y1079" s="2">
        <v>55</v>
      </c>
      <c r="Z1079" s="2">
        <f t="shared" si="193"/>
        <v>9</v>
      </c>
    </row>
    <row r="1080" spans="1:26" x14ac:dyDescent="0.25">
      <c r="A1080" s="2" t="s">
        <v>3443</v>
      </c>
      <c r="B1080" s="2">
        <v>202281079</v>
      </c>
      <c r="C1080" s="3">
        <v>44838</v>
      </c>
      <c r="D1080" s="2" t="s">
        <v>710</v>
      </c>
      <c r="E1080" s="2" t="s">
        <v>21</v>
      </c>
      <c r="F1080" s="2" t="s">
        <v>3444</v>
      </c>
      <c r="G1080" s="10">
        <f t="shared" si="187"/>
        <v>9.0637752377705825E-5</v>
      </c>
      <c r="H1080" s="7">
        <v>20</v>
      </c>
      <c r="I1080" s="7">
        <v>0</v>
      </c>
      <c r="J1080" s="7">
        <v>20</v>
      </c>
      <c r="K1080" s="7">
        <f t="shared" si="190"/>
        <v>8</v>
      </c>
      <c r="L1080" s="12">
        <f t="shared" si="188"/>
        <v>12</v>
      </c>
      <c r="M1080" s="8">
        <v>1</v>
      </c>
      <c r="N1080" s="8" t="e">
        <f t="shared" si="189"/>
        <v>#DIV/0!</v>
      </c>
      <c r="O1080" s="7">
        <f t="shared" si="183"/>
        <v>12</v>
      </c>
      <c r="P1080" s="8">
        <v>1</v>
      </c>
      <c r="Q1080" s="8">
        <f t="shared" si="184"/>
        <v>0</v>
      </c>
      <c r="R1080" s="8">
        <f t="shared" si="185"/>
        <v>0</v>
      </c>
      <c r="S1080" s="9">
        <f t="shared" si="186"/>
        <v>3.1874811169136296E-4</v>
      </c>
      <c r="T1080" s="2" t="s">
        <v>6150</v>
      </c>
      <c r="U1080" s="2" t="s">
        <v>22</v>
      </c>
      <c r="V1080" s="2" t="s">
        <v>6101</v>
      </c>
      <c r="W1080" s="2" t="s">
        <v>627</v>
      </c>
      <c r="X1080" s="2">
        <v>46</v>
      </c>
      <c r="Y1080" s="2">
        <v>55</v>
      </c>
      <c r="Z1080" s="2">
        <f t="shared" si="193"/>
        <v>9</v>
      </c>
    </row>
    <row r="1081" spans="1:26" x14ac:dyDescent="0.25">
      <c r="A1081" s="2" t="s">
        <v>3445</v>
      </c>
      <c r="B1081" s="2">
        <v>202281080</v>
      </c>
      <c r="C1081" s="3">
        <v>44838</v>
      </c>
      <c r="D1081" s="2" t="s">
        <v>711</v>
      </c>
      <c r="E1081" s="2" t="s">
        <v>14</v>
      </c>
      <c r="F1081" s="2" t="s">
        <v>3446</v>
      </c>
      <c r="G1081" s="10">
        <f t="shared" si="187"/>
        <v>4.5318876188852913E-5</v>
      </c>
      <c r="H1081" s="7">
        <v>10</v>
      </c>
      <c r="I1081" s="7">
        <v>3</v>
      </c>
      <c r="J1081" s="7">
        <v>7</v>
      </c>
      <c r="K1081" s="7">
        <f t="shared" si="190"/>
        <v>2.8000000000000003</v>
      </c>
      <c r="L1081" s="12">
        <f t="shared" si="188"/>
        <v>4.1999999999999993</v>
      </c>
      <c r="M1081" s="8">
        <v>0.7</v>
      </c>
      <c r="N1081" s="8">
        <f t="shared" si="189"/>
        <v>1.3999999999999997</v>
      </c>
      <c r="O1081" s="7">
        <f t="shared" si="183"/>
        <v>4.1999999999999993</v>
      </c>
      <c r="P1081" s="8">
        <v>0.7</v>
      </c>
      <c r="Q1081" s="8">
        <f t="shared" si="184"/>
        <v>0.42857142857142855</v>
      </c>
      <c r="R1081" s="8">
        <f t="shared" si="185"/>
        <v>0.3</v>
      </c>
      <c r="S1081" s="9">
        <f t="shared" si="186"/>
        <v>1.1156183909197704E-4</v>
      </c>
      <c r="T1081" s="2" t="s">
        <v>6151</v>
      </c>
      <c r="U1081" s="2" t="s">
        <v>15</v>
      </c>
      <c r="V1081" s="2" t="s">
        <v>6101</v>
      </c>
      <c r="W1081" s="2" t="s">
        <v>329</v>
      </c>
      <c r="X1081" s="2">
        <v>46</v>
      </c>
      <c r="Y1081" s="2">
        <v>55</v>
      </c>
      <c r="Z1081" s="2">
        <f t="shared" si="193"/>
        <v>9</v>
      </c>
    </row>
    <row r="1082" spans="1:26" x14ac:dyDescent="0.25">
      <c r="A1082" s="2" t="s">
        <v>3447</v>
      </c>
      <c r="B1082" s="2">
        <v>202281081</v>
      </c>
      <c r="C1082" s="3">
        <v>44838</v>
      </c>
      <c r="D1082" s="2" t="s">
        <v>712</v>
      </c>
      <c r="E1082" s="2" t="s">
        <v>14</v>
      </c>
      <c r="F1082" s="2" t="s">
        <v>3448</v>
      </c>
      <c r="G1082" s="10">
        <f t="shared" si="187"/>
        <v>6.7978314283279379E-5</v>
      </c>
      <c r="H1082" s="7">
        <v>15</v>
      </c>
      <c r="I1082" s="7">
        <v>8</v>
      </c>
      <c r="J1082" s="7">
        <v>7</v>
      </c>
      <c r="K1082" s="7">
        <f t="shared" si="190"/>
        <v>2.8000000000000003</v>
      </c>
      <c r="L1082" s="12">
        <f t="shared" si="188"/>
        <v>4.1999999999999993</v>
      </c>
      <c r="M1082" s="8">
        <v>0.46666666666666667</v>
      </c>
      <c r="N1082" s="8">
        <f t="shared" si="189"/>
        <v>0.52499999999999991</v>
      </c>
      <c r="O1082" s="7">
        <f t="shared" si="183"/>
        <v>4.1999999999999993</v>
      </c>
      <c r="P1082" s="8">
        <v>0.46666666666666667</v>
      </c>
      <c r="Q1082" s="8">
        <f t="shared" si="184"/>
        <v>1.1428571428571428</v>
      </c>
      <c r="R1082" s="8">
        <f t="shared" si="185"/>
        <v>0.53333333333333333</v>
      </c>
      <c r="S1082" s="9">
        <f t="shared" si="186"/>
        <v>1.1156183909197704E-4</v>
      </c>
      <c r="T1082" s="2" t="s">
        <v>6151</v>
      </c>
      <c r="U1082" s="2" t="s">
        <v>15</v>
      </c>
      <c r="V1082" s="2" t="s">
        <v>6101</v>
      </c>
      <c r="W1082" s="2" t="s">
        <v>627</v>
      </c>
      <c r="X1082" s="2">
        <v>46</v>
      </c>
      <c r="Y1082" s="2">
        <v>55</v>
      </c>
      <c r="Z1082" s="2">
        <f t="shared" si="193"/>
        <v>9</v>
      </c>
    </row>
    <row r="1083" spans="1:26" x14ac:dyDescent="0.25">
      <c r="A1083" s="2" t="s">
        <v>3449</v>
      </c>
      <c r="B1083" s="2">
        <v>202281082</v>
      </c>
      <c r="C1083" s="3">
        <v>44838</v>
      </c>
      <c r="D1083" s="2" t="s">
        <v>694</v>
      </c>
      <c r="E1083" s="2" t="s">
        <v>29</v>
      </c>
      <c r="F1083" s="2" t="s">
        <v>3450</v>
      </c>
      <c r="G1083" s="10">
        <f t="shared" si="187"/>
        <v>2.0846683046872342E-4</v>
      </c>
      <c r="H1083" s="7">
        <v>46</v>
      </c>
      <c r="I1083" s="7">
        <v>42</v>
      </c>
      <c r="J1083" s="7">
        <v>4</v>
      </c>
      <c r="K1083" s="7">
        <f t="shared" si="190"/>
        <v>1.6</v>
      </c>
      <c r="L1083" s="12">
        <f t="shared" si="188"/>
        <v>2.4</v>
      </c>
      <c r="M1083" s="8">
        <v>8.6956521739130432E-2</v>
      </c>
      <c r="N1083" s="8">
        <f t="shared" si="189"/>
        <v>5.7142857142857141E-2</v>
      </c>
      <c r="O1083" s="7">
        <f t="shared" si="183"/>
        <v>2.4</v>
      </c>
      <c r="P1083" s="8">
        <v>8.6956521739130432E-2</v>
      </c>
      <c r="Q1083" s="8">
        <f t="shared" si="184"/>
        <v>10.5</v>
      </c>
      <c r="R1083" s="8">
        <f t="shared" si="185"/>
        <v>0.91304347826086951</v>
      </c>
      <c r="S1083" s="9">
        <f t="shared" si="186"/>
        <v>6.3749622338272593E-5</v>
      </c>
      <c r="T1083" s="2" t="s">
        <v>30</v>
      </c>
      <c r="U1083" s="2" t="s">
        <v>31</v>
      </c>
      <c r="V1083" s="2" t="s">
        <v>6101</v>
      </c>
      <c r="W1083" s="2" t="s">
        <v>627</v>
      </c>
      <c r="X1083" s="2">
        <v>46</v>
      </c>
      <c r="Y1083" s="2">
        <v>55</v>
      </c>
      <c r="Z1083" s="2">
        <f t="shared" si="193"/>
        <v>9</v>
      </c>
    </row>
    <row r="1084" spans="1:26" x14ac:dyDescent="0.25">
      <c r="A1084" s="2" t="s">
        <v>3451</v>
      </c>
      <c r="B1084" s="2">
        <v>202281083</v>
      </c>
      <c r="C1084" s="3">
        <v>44838</v>
      </c>
      <c r="D1084" s="2" t="s">
        <v>713</v>
      </c>
      <c r="E1084" s="2" t="s">
        <v>14</v>
      </c>
      <c r="F1084" s="2" t="s">
        <v>3452</v>
      </c>
      <c r="G1084" s="10">
        <f t="shared" si="187"/>
        <v>4.5318876188852913E-5</v>
      </c>
      <c r="H1084" s="7">
        <v>10</v>
      </c>
      <c r="I1084" s="7">
        <v>0</v>
      </c>
      <c r="J1084" s="7">
        <v>10</v>
      </c>
      <c r="K1084" s="7">
        <f t="shared" si="190"/>
        <v>4</v>
      </c>
      <c r="L1084" s="12">
        <f t="shared" si="188"/>
        <v>6</v>
      </c>
      <c r="M1084" s="8">
        <v>1</v>
      </c>
      <c r="N1084" s="8" t="e">
        <f t="shared" si="189"/>
        <v>#DIV/0!</v>
      </c>
      <c r="O1084" s="7">
        <f t="shared" si="183"/>
        <v>6</v>
      </c>
      <c r="P1084" s="8">
        <v>1</v>
      </c>
      <c r="Q1084" s="8">
        <f t="shared" si="184"/>
        <v>0</v>
      </c>
      <c r="R1084" s="8">
        <f t="shared" si="185"/>
        <v>0</v>
      </c>
      <c r="S1084" s="9">
        <f t="shared" si="186"/>
        <v>1.5937405584568148E-4</v>
      </c>
      <c r="T1084" s="2" t="s">
        <v>6151</v>
      </c>
      <c r="U1084" s="2" t="s">
        <v>15</v>
      </c>
      <c r="V1084" s="2" t="s">
        <v>6101</v>
      </c>
      <c r="W1084" s="2" t="s">
        <v>16</v>
      </c>
      <c r="X1084" s="2">
        <v>46</v>
      </c>
      <c r="Y1084" s="2">
        <v>55</v>
      </c>
      <c r="Z1084" s="2">
        <f t="shared" si="193"/>
        <v>9</v>
      </c>
    </row>
    <row r="1085" spans="1:26" x14ac:dyDescent="0.25">
      <c r="A1085" s="2" t="s">
        <v>3453</v>
      </c>
      <c r="B1085" s="2">
        <v>202281084</v>
      </c>
      <c r="C1085" s="3">
        <v>44838</v>
      </c>
      <c r="D1085" s="2" t="s">
        <v>714</v>
      </c>
      <c r="E1085" s="2" t="s">
        <v>14</v>
      </c>
      <c r="F1085" s="2" t="s">
        <v>3454</v>
      </c>
      <c r="G1085" s="10">
        <f t="shared" si="187"/>
        <v>2.4472193141980575E-4</v>
      </c>
      <c r="H1085" s="7">
        <v>54</v>
      </c>
      <c r="I1085" s="7">
        <v>24</v>
      </c>
      <c r="J1085" s="7">
        <v>30</v>
      </c>
      <c r="K1085" s="7">
        <f t="shared" si="190"/>
        <v>12</v>
      </c>
      <c r="L1085" s="12">
        <f t="shared" si="188"/>
        <v>18</v>
      </c>
      <c r="M1085" s="8">
        <v>0.55555555555555558</v>
      </c>
      <c r="N1085" s="8">
        <f t="shared" si="189"/>
        <v>0.75</v>
      </c>
      <c r="O1085" s="7">
        <f t="shared" si="183"/>
        <v>18</v>
      </c>
      <c r="P1085" s="8">
        <v>0.55555555555555558</v>
      </c>
      <c r="Q1085" s="8">
        <f t="shared" si="184"/>
        <v>0.8</v>
      </c>
      <c r="R1085" s="8">
        <f t="shared" si="185"/>
        <v>0.44444444444444442</v>
      </c>
      <c r="S1085" s="9">
        <f t="shared" si="186"/>
        <v>4.7812216753704445E-4</v>
      </c>
      <c r="T1085" s="2" t="s">
        <v>6151</v>
      </c>
      <c r="U1085" s="2" t="s">
        <v>15</v>
      </c>
      <c r="V1085" s="2" t="s">
        <v>6101</v>
      </c>
      <c r="W1085" s="2" t="s">
        <v>329</v>
      </c>
      <c r="X1085" s="2">
        <v>46</v>
      </c>
      <c r="Y1085" s="2">
        <v>55</v>
      </c>
      <c r="Z1085" s="2">
        <f t="shared" si="193"/>
        <v>9</v>
      </c>
    </row>
    <row r="1086" spans="1:26" x14ac:dyDescent="0.25">
      <c r="A1086" s="2" t="s">
        <v>3455</v>
      </c>
      <c r="B1086" s="2">
        <v>202281085</v>
      </c>
      <c r="C1086" s="3">
        <v>44838</v>
      </c>
      <c r="D1086" s="2" t="s">
        <v>618</v>
      </c>
      <c r="E1086" s="2" t="s">
        <v>21</v>
      </c>
      <c r="F1086" s="2" t="s">
        <v>3456</v>
      </c>
      <c r="G1086" s="10">
        <f t="shared" si="187"/>
        <v>9.0637752377705825E-5</v>
      </c>
      <c r="H1086" s="7">
        <v>20</v>
      </c>
      <c r="I1086" s="7">
        <v>0</v>
      </c>
      <c r="J1086" s="7">
        <v>20</v>
      </c>
      <c r="K1086" s="7">
        <f t="shared" si="190"/>
        <v>8</v>
      </c>
      <c r="L1086" s="12">
        <f t="shared" si="188"/>
        <v>12</v>
      </c>
      <c r="M1086" s="8">
        <v>1</v>
      </c>
      <c r="N1086" s="8" t="e">
        <f t="shared" si="189"/>
        <v>#DIV/0!</v>
      </c>
      <c r="O1086" s="7">
        <f t="shared" si="183"/>
        <v>12</v>
      </c>
      <c r="P1086" s="8">
        <v>1</v>
      </c>
      <c r="Q1086" s="8">
        <f t="shared" si="184"/>
        <v>0</v>
      </c>
      <c r="R1086" s="8">
        <f t="shared" si="185"/>
        <v>0</v>
      </c>
      <c r="S1086" s="9">
        <f t="shared" si="186"/>
        <v>3.1874811169136296E-4</v>
      </c>
      <c r="T1086" s="2" t="s">
        <v>6150</v>
      </c>
      <c r="U1086" s="2" t="s">
        <v>22</v>
      </c>
      <c r="V1086" s="2" t="s">
        <v>6101</v>
      </c>
      <c r="W1086" s="2" t="s">
        <v>16</v>
      </c>
      <c r="X1086" s="2">
        <v>46</v>
      </c>
      <c r="Y1086" s="2">
        <v>55</v>
      </c>
      <c r="Z1086" s="2">
        <f t="shared" si="193"/>
        <v>9</v>
      </c>
    </row>
    <row r="1087" spans="1:26" x14ac:dyDescent="0.25">
      <c r="A1087" s="2" t="s">
        <v>3457</v>
      </c>
      <c r="B1087" s="2">
        <v>202281086</v>
      </c>
      <c r="C1087" s="3">
        <v>44838</v>
      </c>
      <c r="D1087" s="2" t="s">
        <v>715</v>
      </c>
      <c r="E1087" s="2" t="s">
        <v>43</v>
      </c>
      <c r="F1087" s="2" t="s">
        <v>3458</v>
      </c>
      <c r="G1087" s="10">
        <f t="shared" si="187"/>
        <v>6.3446426664394082E-3</v>
      </c>
      <c r="H1087" s="7">
        <v>1400</v>
      </c>
      <c r="I1087" s="7">
        <v>1199</v>
      </c>
      <c r="J1087" s="7">
        <v>201</v>
      </c>
      <c r="K1087" s="7">
        <f t="shared" si="190"/>
        <v>80.400000000000006</v>
      </c>
      <c r="L1087" s="12">
        <f t="shared" si="188"/>
        <v>120.6</v>
      </c>
      <c r="M1087" s="8">
        <v>0.14357142857142857</v>
      </c>
      <c r="N1087" s="8">
        <f t="shared" si="189"/>
        <v>0.1005838198498749</v>
      </c>
      <c r="O1087" s="7">
        <f t="shared" si="183"/>
        <v>120.6</v>
      </c>
      <c r="P1087" s="8">
        <v>0.14357142857142857</v>
      </c>
      <c r="Q1087" s="8">
        <f t="shared" si="184"/>
        <v>5.9651741293532341</v>
      </c>
      <c r="R1087" s="8">
        <f t="shared" si="185"/>
        <v>0.85642857142857143</v>
      </c>
      <c r="S1087" s="9">
        <f t="shared" si="186"/>
        <v>3.2034185224981979E-3</v>
      </c>
      <c r="T1087" s="2" t="s">
        <v>19</v>
      </c>
      <c r="U1087" s="2" t="s">
        <v>44</v>
      </c>
      <c r="V1087" s="2" t="s">
        <v>6101</v>
      </c>
      <c r="W1087" s="2" t="s">
        <v>16</v>
      </c>
      <c r="X1087" s="2">
        <v>46</v>
      </c>
      <c r="Y1087" s="2">
        <v>55</v>
      </c>
      <c r="Z1087" s="2">
        <f t="shared" si="193"/>
        <v>9</v>
      </c>
    </row>
    <row r="1088" spans="1:26" x14ac:dyDescent="0.25">
      <c r="A1088" s="2" t="s">
        <v>3459</v>
      </c>
      <c r="B1088" s="2">
        <v>202281087</v>
      </c>
      <c r="C1088" s="3">
        <v>44838</v>
      </c>
      <c r="D1088" s="2" t="s">
        <v>716</v>
      </c>
      <c r="E1088" s="2" t="s">
        <v>21</v>
      </c>
      <c r="F1088" s="2" t="s">
        <v>3460</v>
      </c>
      <c r="G1088" s="10">
        <f t="shared" si="187"/>
        <v>9.0637752377705825E-5</v>
      </c>
      <c r="H1088" s="7">
        <v>20</v>
      </c>
      <c r="I1088" s="7">
        <v>0</v>
      </c>
      <c r="J1088" s="7">
        <v>20</v>
      </c>
      <c r="K1088" s="7">
        <f t="shared" si="190"/>
        <v>8</v>
      </c>
      <c r="L1088" s="12">
        <f t="shared" si="188"/>
        <v>12</v>
      </c>
      <c r="M1088" s="8">
        <v>1</v>
      </c>
      <c r="N1088" s="8" t="e">
        <f t="shared" si="189"/>
        <v>#DIV/0!</v>
      </c>
      <c r="O1088" s="7">
        <f t="shared" si="183"/>
        <v>12</v>
      </c>
      <c r="P1088" s="8">
        <v>1</v>
      </c>
      <c r="Q1088" s="8">
        <f t="shared" si="184"/>
        <v>0</v>
      </c>
      <c r="R1088" s="8">
        <f t="shared" si="185"/>
        <v>0</v>
      </c>
      <c r="S1088" s="9">
        <f t="shared" si="186"/>
        <v>3.1874811169136296E-4</v>
      </c>
      <c r="T1088" s="2" t="s">
        <v>6150</v>
      </c>
      <c r="U1088" s="2" t="s">
        <v>22</v>
      </c>
      <c r="V1088" s="2" t="s">
        <v>6101</v>
      </c>
      <c r="W1088" s="2" t="s">
        <v>329</v>
      </c>
      <c r="X1088" s="2">
        <v>46</v>
      </c>
      <c r="Y1088" s="2">
        <v>55</v>
      </c>
      <c r="Z1088" s="2">
        <f t="shared" si="193"/>
        <v>9</v>
      </c>
    </row>
    <row r="1089" spans="1:26" x14ac:dyDescent="0.25">
      <c r="A1089" s="2" t="s">
        <v>3461</v>
      </c>
      <c r="B1089" s="2">
        <v>202281088</v>
      </c>
      <c r="C1089" s="3">
        <v>44838</v>
      </c>
      <c r="D1089" s="2" t="s">
        <v>717</v>
      </c>
      <c r="E1089" s="2" t="s">
        <v>24</v>
      </c>
      <c r="F1089" s="2" t="s">
        <v>3462</v>
      </c>
      <c r="G1089" s="10">
        <f t="shared" si="187"/>
        <v>1.586160666609852E-4</v>
      </c>
      <c r="H1089" s="7">
        <v>35</v>
      </c>
      <c r="I1089" s="7">
        <v>0</v>
      </c>
      <c r="J1089" s="7">
        <v>35</v>
      </c>
      <c r="K1089" s="7">
        <f t="shared" si="190"/>
        <v>14</v>
      </c>
      <c r="L1089" s="12">
        <f t="shared" si="188"/>
        <v>21</v>
      </c>
      <c r="M1089" s="8">
        <v>1</v>
      </c>
      <c r="N1089" s="8" t="e">
        <f t="shared" si="189"/>
        <v>#DIV/0!</v>
      </c>
      <c r="O1089" s="7">
        <f t="shared" si="183"/>
        <v>21</v>
      </c>
      <c r="P1089" s="8">
        <v>1</v>
      </c>
      <c r="Q1089" s="8">
        <f t="shared" si="184"/>
        <v>0</v>
      </c>
      <c r="R1089" s="8">
        <f t="shared" si="185"/>
        <v>0</v>
      </c>
      <c r="S1089" s="9">
        <f t="shared" si="186"/>
        <v>5.5780919545988519E-4</v>
      </c>
      <c r="T1089" s="2" t="s">
        <v>6150</v>
      </c>
      <c r="U1089" s="2" t="s">
        <v>26</v>
      </c>
      <c r="V1089" s="2" t="s">
        <v>6101</v>
      </c>
      <c r="W1089" s="2" t="s">
        <v>16</v>
      </c>
      <c r="X1089" s="2">
        <v>46</v>
      </c>
      <c r="Y1089" s="2">
        <v>55</v>
      </c>
      <c r="Z1089" s="2">
        <f t="shared" si="193"/>
        <v>9</v>
      </c>
    </row>
    <row r="1090" spans="1:26" x14ac:dyDescent="0.25">
      <c r="A1090" s="2" t="s">
        <v>3463</v>
      </c>
      <c r="B1090" s="2">
        <v>202281089</v>
      </c>
      <c r="C1090" s="3">
        <v>44838</v>
      </c>
      <c r="D1090" s="2" t="s">
        <v>629</v>
      </c>
      <c r="E1090" s="2" t="s">
        <v>47</v>
      </c>
      <c r="F1090" s="2" t="s">
        <v>3464</v>
      </c>
      <c r="G1090" s="10">
        <f t="shared" si="187"/>
        <v>9.5169639996591122E-4</v>
      </c>
      <c r="H1090" s="7">
        <v>210</v>
      </c>
      <c r="I1090" s="7">
        <v>150</v>
      </c>
      <c r="J1090" s="7">
        <v>60</v>
      </c>
      <c r="K1090" s="7">
        <f t="shared" si="190"/>
        <v>24</v>
      </c>
      <c r="L1090" s="12">
        <f t="shared" si="188"/>
        <v>36</v>
      </c>
      <c r="M1090" s="8">
        <v>0.2857142857142857</v>
      </c>
      <c r="N1090" s="8">
        <f t="shared" si="189"/>
        <v>0.24</v>
      </c>
      <c r="O1090" s="7">
        <f t="shared" ref="O1090:O1153" si="194">J1090-K1090</f>
        <v>36</v>
      </c>
      <c r="P1090" s="8">
        <v>0.2857142857142857</v>
      </c>
      <c r="Q1090" s="8">
        <f t="shared" ref="Q1090:Q1153" si="195">I1090/J1090</f>
        <v>2.5</v>
      </c>
      <c r="R1090" s="8">
        <f t="shared" ref="R1090:R1153" si="196">I1090/H1090</f>
        <v>0.7142857142857143</v>
      </c>
      <c r="S1090" s="9">
        <f t="shared" ref="S1090:S1153" si="197">J1090/SUM($J$2:$J$2400)</f>
        <v>9.5624433507408889E-4</v>
      </c>
      <c r="T1090" s="2" t="s">
        <v>19</v>
      </c>
      <c r="U1090" s="2" t="s">
        <v>6087</v>
      </c>
      <c r="V1090" s="2" t="s">
        <v>6101</v>
      </c>
      <c r="W1090" s="2" t="s">
        <v>627</v>
      </c>
      <c r="X1090" s="2">
        <v>46</v>
      </c>
      <c r="Y1090" s="2">
        <v>55</v>
      </c>
      <c r="Z1090" s="2">
        <f t="shared" si="193"/>
        <v>9</v>
      </c>
    </row>
    <row r="1091" spans="1:26" x14ac:dyDescent="0.25">
      <c r="A1091" s="2" t="s">
        <v>3465</v>
      </c>
      <c r="B1091" s="2">
        <v>202281090</v>
      </c>
      <c r="C1091" s="3">
        <v>44838</v>
      </c>
      <c r="D1091" s="2" t="s">
        <v>703</v>
      </c>
      <c r="E1091" s="2" t="s">
        <v>29</v>
      </c>
      <c r="F1091" s="2" t="s">
        <v>3466</v>
      </c>
      <c r="G1091" s="10">
        <f t="shared" ref="G1091:G1154" si="198">H1091/SUM($H$2:$H$2400)</f>
        <v>2.4925381903869104E-4</v>
      </c>
      <c r="H1091" s="7">
        <v>55</v>
      </c>
      <c r="I1091" s="7">
        <v>51</v>
      </c>
      <c r="J1091" s="7">
        <v>4</v>
      </c>
      <c r="K1091" s="7">
        <f t="shared" si="190"/>
        <v>1.6</v>
      </c>
      <c r="L1091" s="12">
        <f t="shared" ref="L1091:L1154" si="199">J1091-K1091</f>
        <v>2.4</v>
      </c>
      <c r="M1091" s="8">
        <v>7.2727272727272724E-2</v>
      </c>
      <c r="N1091" s="8">
        <f t="shared" ref="N1091:N1154" si="200">L1091/I1091</f>
        <v>4.7058823529411764E-2</v>
      </c>
      <c r="O1091" s="7">
        <f t="shared" si="194"/>
        <v>2.4</v>
      </c>
      <c r="P1091" s="8">
        <v>7.2727272727272724E-2</v>
      </c>
      <c r="Q1091" s="8">
        <f t="shared" si="195"/>
        <v>12.75</v>
      </c>
      <c r="R1091" s="8">
        <f t="shared" si="196"/>
        <v>0.92727272727272725</v>
      </c>
      <c r="S1091" s="9">
        <f t="shared" si="197"/>
        <v>6.3749622338272593E-5</v>
      </c>
      <c r="T1091" s="2" t="s">
        <v>33</v>
      </c>
      <c r="U1091" s="2" t="s">
        <v>31</v>
      </c>
      <c r="V1091" s="2" t="s">
        <v>6101</v>
      </c>
      <c r="W1091" s="2" t="s">
        <v>627</v>
      </c>
      <c r="X1091" s="2">
        <v>46</v>
      </c>
      <c r="Y1091" s="2">
        <v>55</v>
      </c>
      <c r="Z1091" s="2">
        <f t="shared" si="193"/>
        <v>9</v>
      </c>
    </row>
    <row r="1092" spans="1:26" x14ac:dyDescent="0.25">
      <c r="A1092" s="2" t="s">
        <v>3467</v>
      </c>
      <c r="B1092" s="2">
        <v>202281091</v>
      </c>
      <c r="C1092" s="3">
        <v>44838</v>
      </c>
      <c r="D1092" s="2" t="s">
        <v>718</v>
      </c>
      <c r="E1092" s="2" t="s">
        <v>29</v>
      </c>
      <c r="F1092" s="2" t="s">
        <v>3468</v>
      </c>
      <c r="G1092" s="10">
        <f t="shared" si="198"/>
        <v>1.2236096570990287E-4</v>
      </c>
      <c r="H1092" s="7">
        <v>27</v>
      </c>
      <c r="I1092" s="7">
        <v>22</v>
      </c>
      <c r="J1092" s="7">
        <v>5</v>
      </c>
      <c r="K1092" s="7">
        <f t="shared" ref="K1092:K1155" si="201">J1092*0.4</f>
        <v>2</v>
      </c>
      <c r="L1092" s="12">
        <f t="shared" si="199"/>
        <v>3</v>
      </c>
      <c r="M1092" s="8">
        <v>0.18518518518518517</v>
      </c>
      <c r="N1092" s="8">
        <f t="shared" si="200"/>
        <v>0.13636363636363635</v>
      </c>
      <c r="O1092" s="7">
        <f t="shared" si="194"/>
        <v>3</v>
      </c>
      <c r="P1092" s="8">
        <v>0.18518518518518517</v>
      </c>
      <c r="Q1092" s="8">
        <f t="shared" si="195"/>
        <v>4.4000000000000004</v>
      </c>
      <c r="R1092" s="8">
        <f t="shared" si="196"/>
        <v>0.81481481481481477</v>
      </c>
      <c r="S1092" s="9">
        <f t="shared" si="197"/>
        <v>7.9687027922840741E-5</v>
      </c>
      <c r="T1092" s="2" t="s">
        <v>99</v>
      </c>
      <c r="U1092" s="2" t="s">
        <v>31</v>
      </c>
      <c r="V1092" s="2" t="s">
        <v>6101</v>
      </c>
      <c r="W1092" s="2" t="s">
        <v>329</v>
      </c>
      <c r="X1092" s="2">
        <v>46</v>
      </c>
      <c r="Y1092" s="2">
        <v>55</v>
      </c>
      <c r="Z1092" s="2">
        <f t="shared" si="193"/>
        <v>9</v>
      </c>
    </row>
    <row r="1093" spans="1:26" x14ac:dyDescent="0.25">
      <c r="A1093" s="2" t="s">
        <v>3469</v>
      </c>
      <c r="B1093" s="2">
        <v>202281092</v>
      </c>
      <c r="C1093" s="3">
        <v>44838</v>
      </c>
      <c r="D1093" s="2" t="s">
        <v>719</v>
      </c>
      <c r="E1093" s="2" t="s">
        <v>24</v>
      </c>
      <c r="F1093" s="2" t="s">
        <v>3470</v>
      </c>
      <c r="G1093" s="10">
        <f t="shared" si="198"/>
        <v>1.586160666609852E-4</v>
      </c>
      <c r="H1093" s="7">
        <v>35</v>
      </c>
      <c r="I1093" s="7">
        <v>10</v>
      </c>
      <c r="J1093" s="7">
        <v>25</v>
      </c>
      <c r="K1093" s="7">
        <f t="shared" si="201"/>
        <v>10</v>
      </c>
      <c r="L1093" s="12">
        <f t="shared" si="199"/>
        <v>15</v>
      </c>
      <c r="M1093" s="8">
        <v>0.7142857142857143</v>
      </c>
      <c r="N1093" s="8">
        <f t="shared" si="200"/>
        <v>1.5</v>
      </c>
      <c r="O1093" s="7">
        <f t="shared" si="194"/>
        <v>15</v>
      </c>
      <c r="P1093" s="8">
        <v>0.7142857142857143</v>
      </c>
      <c r="Q1093" s="8">
        <f t="shared" si="195"/>
        <v>0.4</v>
      </c>
      <c r="R1093" s="8">
        <f t="shared" si="196"/>
        <v>0.2857142857142857</v>
      </c>
      <c r="S1093" s="9">
        <f t="shared" si="197"/>
        <v>3.9843513961420371E-4</v>
      </c>
      <c r="T1093" s="2" t="s">
        <v>25</v>
      </c>
      <c r="U1093" s="2" t="s">
        <v>26</v>
      </c>
      <c r="V1093" s="2" t="s">
        <v>6101</v>
      </c>
      <c r="W1093" s="2" t="s">
        <v>627</v>
      </c>
      <c r="X1093" s="2">
        <v>46</v>
      </c>
      <c r="Y1093" s="2">
        <v>55</v>
      </c>
      <c r="Z1093" s="2">
        <f t="shared" si="193"/>
        <v>9</v>
      </c>
    </row>
    <row r="1094" spans="1:26" x14ac:dyDescent="0.25">
      <c r="A1094" s="2" t="s">
        <v>3471</v>
      </c>
      <c r="B1094" s="2">
        <v>202281093</v>
      </c>
      <c r="C1094" s="3">
        <v>44838</v>
      </c>
      <c r="D1094" s="2" t="s">
        <v>720</v>
      </c>
      <c r="E1094" s="2" t="s">
        <v>14</v>
      </c>
      <c r="F1094" s="2" t="s">
        <v>3472</v>
      </c>
      <c r="G1094" s="10">
        <f t="shared" si="198"/>
        <v>6.7978314283279379E-5</v>
      </c>
      <c r="H1094" s="7">
        <v>15</v>
      </c>
      <c r="I1094" s="7">
        <v>6</v>
      </c>
      <c r="J1094" s="7">
        <v>9</v>
      </c>
      <c r="K1094" s="7">
        <f t="shared" si="201"/>
        <v>3.6</v>
      </c>
      <c r="L1094" s="12">
        <f t="shared" si="199"/>
        <v>5.4</v>
      </c>
      <c r="M1094" s="8">
        <v>0.6</v>
      </c>
      <c r="N1094" s="8">
        <f t="shared" si="200"/>
        <v>0.9</v>
      </c>
      <c r="O1094" s="7">
        <f t="shared" si="194"/>
        <v>5.4</v>
      </c>
      <c r="P1094" s="8">
        <v>0.6</v>
      </c>
      <c r="Q1094" s="8">
        <f t="shared" si="195"/>
        <v>0.66666666666666663</v>
      </c>
      <c r="R1094" s="8">
        <f t="shared" si="196"/>
        <v>0.4</v>
      </c>
      <c r="S1094" s="9">
        <f t="shared" si="197"/>
        <v>1.4343665026111333E-4</v>
      </c>
      <c r="T1094" s="2" t="s">
        <v>6151</v>
      </c>
      <c r="U1094" s="2" t="s">
        <v>15</v>
      </c>
      <c r="V1094" s="2" t="s">
        <v>6101</v>
      </c>
      <c r="W1094" s="2" t="s">
        <v>627</v>
      </c>
      <c r="X1094" s="2">
        <v>46</v>
      </c>
      <c r="Y1094" s="2">
        <v>55</v>
      </c>
      <c r="Z1094" s="2">
        <f t="shared" si="193"/>
        <v>9</v>
      </c>
    </row>
    <row r="1095" spans="1:26" x14ac:dyDescent="0.25">
      <c r="A1095" s="2" t="s">
        <v>3473</v>
      </c>
      <c r="B1095" s="2">
        <v>202281094</v>
      </c>
      <c r="C1095" s="3">
        <v>44838</v>
      </c>
      <c r="D1095" s="2" t="s">
        <v>614</v>
      </c>
      <c r="E1095" s="2" t="s">
        <v>29</v>
      </c>
      <c r="F1095" s="2" t="s">
        <v>3474</v>
      </c>
      <c r="G1095" s="10">
        <f t="shared" si="198"/>
        <v>3.9880611046190566E-4</v>
      </c>
      <c r="H1095" s="7">
        <v>88</v>
      </c>
      <c r="I1095" s="7">
        <v>69.089999999999989</v>
      </c>
      <c r="J1095" s="7">
        <v>18.910000000000011</v>
      </c>
      <c r="K1095" s="7">
        <f t="shared" si="201"/>
        <v>7.5640000000000045</v>
      </c>
      <c r="L1095" s="12">
        <f t="shared" si="199"/>
        <v>11.346000000000007</v>
      </c>
      <c r="M1095" s="8">
        <v>0.21488636363636376</v>
      </c>
      <c r="N1095" s="8">
        <f t="shared" si="200"/>
        <v>0.16422058184976132</v>
      </c>
      <c r="O1095" s="7">
        <f t="shared" si="194"/>
        <v>11.346000000000007</v>
      </c>
      <c r="P1095" s="8">
        <v>0.21488636363636376</v>
      </c>
      <c r="Q1095" s="8">
        <f t="shared" si="195"/>
        <v>3.6536224219989397</v>
      </c>
      <c r="R1095" s="8">
        <f t="shared" si="196"/>
        <v>0.78511363636363629</v>
      </c>
      <c r="S1095" s="9">
        <f t="shared" si="197"/>
        <v>3.0137633960418387E-4</v>
      </c>
      <c r="T1095" s="2" t="s">
        <v>33</v>
      </c>
      <c r="U1095" s="2" t="s">
        <v>31</v>
      </c>
      <c r="V1095" s="2" t="s">
        <v>6101</v>
      </c>
      <c r="W1095" s="2" t="s">
        <v>16</v>
      </c>
      <c r="X1095" s="2">
        <v>46</v>
      </c>
      <c r="Y1095" s="2">
        <v>55</v>
      </c>
      <c r="Z1095" s="2">
        <f t="shared" si="193"/>
        <v>9</v>
      </c>
    </row>
    <row r="1096" spans="1:26" x14ac:dyDescent="0.25">
      <c r="A1096" s="2" t="s">
        <v>3475</v>
      </c>
      <c r="B1096" s="2">
        <v>202281095</v>
      </c>
      <c r="C1096" s="3">
        <v>44838</v>
      </c>
      <c r="D1096" s="2" t="s">
        <v>721</v>
      </c>
      <c r="E1096" s="2" t="s">
        <v>14</v>
      </c>
      <c r="F1096" s="2" t="s">
        <v>3476</v>
      </c>
      <c r="G1096" s="10">
        <f t="shared" si="198"/>
        <v>9.0637752377705825E-5</v>
      </c>
      <c r="H1096" s="7">
        <v>20</v>
      </c>
      <c r="I1096" s="7">
        <v>6</v>
      </c>
      <c r="J1096" s="7">
        <v>14</v>
      </c>
      <c r="K1096" s="7">
        <f t="shared" si="201"/>
        <v>5.6000000000000005</v>
      </c>
      <c r="L1096" s="12">
        <f t="shared" si="199"/>
        <v>8.3999999999999986</v>
      </c>
      <c r="M1096" s="8">
        <v>0.7</v>
      </c>
      <c r="N1096" s="8">
        <f t="shared" si="200"/>
        <v>1.3999999999999997</v>
      </c>
      <c r="O1096" s="7">
        <f t="shared" si="194"/>
        <v>8.3999999999999986</v>
      </c>
      <c r="P1096" s="8">
        <v>0.7</v>
      </c>
      <c r="Q1096" s="8">
        <f t="shared" si="195"/>
        <v>0.42857142857142855</v>
      </c>
      <c r="R1096" s="8">
        <f t="shared" si="196"/>
        <v>0.3</v>
      </c>
      <c r="S1096" s="9">
        <f t="shared" si="197"/>
        <v>2.2312367818395407E-4</v>
      </c>
      <c r="T1096" s="2" t="s">
        <v>6151</v>
      </c>
      <c r="U1096" s="2" t="s">
        <v>15</v>
      </c>
      <c r="V1096" s="2" t="s">
        <v>6101</v>
      </c>
      <c r="W1096" s="2" t="s">
        <v>329</v>
      </c>
      <c r="X1096" s="2">
        <v>46</v>
      </c>
      <c r="Y1096" s="2">
        <v>55</v>
      </c>
      <c r="Z1096" s="2">
        <f t="shared" si="193"/>
        <v>9</v>
      </c>
    </row>
    <row r="1097" spans="1:26" x14ac:dyDescent="0.25">
      <c r="A1097" s="2" t="s">
        <v>3477</v>
      </c>
      <c r="B1097" s="2">
        <v>202281096</v>
      </c>
      <c r="C1097" s="3">
        <v>44838</v>
      </c>
      <c r="D1097" s="2" t="s">
        <v>618</v>
      </c>
      <c r="E1097" s="2" t="s">
        <v>21</v>
      </c>
      <c r="F1097" s="2" t="s">
        <v>3478</v>
      </c>
      <c r="G1097" s="10">
        <f t="shared" si="198"/>
        <v>9.0637752377705825E-5</v>
      </c>
      <c r="H1097" s="7">
        <v>20</v>
      </c>
      <c r="I1097" s="7">
        <v>0</v>
      </c>
      <c r="J1097" s="7">
        <v>20</v>
      </c>
      <c r="K1097" s="7">
        <f t="shared" si="201"/>
        <v>8</v>
      </c>
      <c r="L1097" s="12">
        <f t="shared" si="199"/>
        <v>12</v>
      </c>
      <c r="M1097" s="8">
        <v>1</v>
      </c>
      <c r="N1097" s="8" t="e">
        <f t="shared" si="200"/>
        <v>#DIV/0!</v>
      </c>
      <c r="O1097" s="7">
        <f t="shared" si="194"/>
        <v>12</v>
      </c>
      <c r="P1097" s="8">
        <v>1</v>
      </c>
      <c r="Q1097" s="8">
        <f t="shared" si="195"/>
        <v>0</v>
      </c>
      <c r="R1097" s="8">
        <f t="shared" si="196"/>
        <v>0</v>
      </c>
      <c r="S1097" s="9">
        <f t="shared" si="197"/>
        <v>3.1874811169136296E-4</v>
      </c>
      <c r="T1097" s="2" t="s">
        <v>6150</v>
      </c>
      <c r="U1097" s="2" t="s">
        <v>22</v>
      </c>
      <c r="V1097" s="2" t="s">
        <v>6101</v>
      </c>
      <c r="W1097" s="2" t="s">
        <v>16</v>
      </c>
      <c r="X1097" s="2">
        <v>46</v>
      </c>
      <c r="Y1097" s="2">
        <v>55</v>
      </c>
      <c r="Z1097" s="2">
        <f t="shared" si="193"/>
        <v>9</v>
      </c>
    </row>
    <row r="1098" spans="1:26" x14ac:dyDescent="0.25">
      <c r="A1098" s="2" t="s">
        <v>3479</v>
      </c>
      <c r="B1098" s="2">
        <v>202281097</v>
      </c>
      <c r="C1098" s="3">
        <v>44838</v>
      </c>
      <c r="D1098" s="2" t="s">
        <v>588</v>
      </c>
      <c r="E1098" s="2" t="s">
        <v>29</v>
      </c>
      <c r="F1098" s="2" t="s">
        <v>3480</v>
      </c>
      <c r="G1098" s="10">
        <f t="shared" si="198"/>
        <v>2.5378570665757634E-4</v>
      </c>
      <c r="H1098" s="7">
        <v>56</v>
      </c>
      <c r="I1098" s="7">
        <v>47.175000000000004</v>
      </c>
      <c r="J1098" s="7">
        <v>8.8249999999999957</v>
      </c>
      <c r="K1098" s="7">
        <f t="shared" si="201"/>
        <v>3.5299999999999985</v>
      </c>
      <c r="L1098" s="12">
        <f t="shared" si="199"/>
        <v>5.2949999999999973</v>
      </c>
      <c r="M1098" s="8">
        <v>0.15758928571428563</v>
      </c>
      <c r="N1098" s="8">
        <f t="shared" si="200"/>
        <v>0.11224165341812394</v>
      </c>
      <c r="O1098" s="7">
        <f t="shared" si="194"/>
        <v>5.2949999999999973</v>
      </c>
      <c r="P1098" s="8">
        <v>0.15758928571428563</v>
      </c>
      <c r="Q1098" s="8">
        <f t="shared" si="195"/>
        <v>5.3456090651558101</v>
      </c>
      <c r="R1098" s="8">
        <f t="shared" si="196"/>
        <v>0.84241071428571435</v>
      </c>
      <c r="S1098" s="9">
        <f t="shared" si="197"/>
        <v>1.4064760428381383E-4</v>
      </c>
      <c r="T1098" s="2" t="s">
        <v>30</v>
      </c>
      <c r="U1098" s="2" t="s">
        <v>31</v>
      </c>
      <c r="V1098" s="2" t="s">
        <v>6101</v>
      </c>
      <c r="W1098" s="2" t="s">
        <v>16</v>
      </c>
      <c r="X1098" s="2">
        <v>46</v>
      </c>
      <c r="Y1098" s="2">
        <v>55</v>
      </c>
      <c r="Z1098" s="2">
        <f t="shared" si="193"/>
        <v>9</v>
      </c>
    </row>
    <row r="1099" spans="1:26" x14ac:dyDescent="0.25">
      <c r="A1099" s="2" t="s">
        <v>3481</v>
      </c>
      <c r="B1099" s="2">
        <v>202281098</v>
      </c>
      <c r="C1099" s="3">
        <v>44838</v>
      </c>
      <c r="D1099" s="2" t="s">
        <v>17</v>
      </c>
      <c r="E1099" s="2" t="s">
        <v>14</v>
      </c>
      <c r="F1099" s="2" t="s">
        <v>3482</v>
      </c>
      <c r="G1099" s="10">
        <f t="shared" si="198"/>
        <v>2.7191325713311748E-5</v>
      </c>
      <c r="H1099" s="7">
        <v>6</v>
      </c>
      <c r="I1099" s="7">
        <v>4</v>
      </c>
      <c r="J1099" s="7">
        <v>2</v>
      </c>
      <c r="K1099" s="7">
        <f t="shared" si="201"/>
        <v>0.8</v>
      </c>
      <c r="L1099" s="12">
        <f t="shared" si="199"/>
        <v>1.2</v>
      </c>
      <c r="M1099" s="8">
        <v>0.33333333333333331</v>
      </c>
      <c r="N1099" s="8">
        <f t="shared" si="200"/>
        <v>0.3</v>
      </c>
      <c r="O1099" s="7">
        <f t="shared" si="194"/>
        <v>1.2</v>
      </c>
      <c r="P1099" s="8">
        <v>0.33333333333333331</v>
      </c>
      <c r="Q1099" s="8">
        <f t="shared" si="195"/>
        <v>2</v>
      </c>
      <c r="R1099" s="8">
        <f t="shared" si="196"/>
        <v>0.66666666666666663</v>
      </c>
      <c r="S1099" s="9">
        <f t="shared" si="197"/>
        <v>3.1874811169136296E-5</v>
      </c>
      <c r="T1099" s="2" t="s">
        <v>6151</v>
      </c>
      <c r="U1099" s="2" t="s">
        <v>15</v>
      </c>
      <c r="V1099" s="2" t="s">
        <v>6101</v>
      </c>
      <c r="W1099" s="2" t="s">
        <v>329</v>
      </c>
      <c r="X1099" s="2">
        <v>46</v>
      </c>
      <c r="Y1099" s="2">
        <v>55</v>
      </c>
      <c r="Z1099" s="2">
        <f t="shared" si="193"/>
        <v>9</v>
      </c>
    </row>
    <row r="1100" spans="1:26" x14ac:dyDescent="0.25">
      <c r="A1100" s="2" t="s">
        <v>3483</v>
      </c>
      <c r="B1100" s="2">
        <v>202281099</v>
      </c>
      <c r="C1100" s="3">
        <v>44838</v>
      </c>
      <c r="D1100" s="2" t="s">
        <v>618</v>
      </c>
      <c r="E1100" s="2" t="s">
        <v>21</v>
      </c>
      <c r="F1100" s="2" t="s">
        <v>3484</v>
      </c>
      <c r="G1100" s="10">
        <f t="shared" si="198"/>
        <v>4.5318876188852913E-5</v>
      </c>
      <c r="H1100" s="7">
        <v>10</v>
      </c>
      <c r="I1100" s="7">
        <v>0</v>
      </c>
      <c r="J1100" s="7">
        <v>10</v>
      </c>
      <c r="K1100" s="7">
        <f t="shared" si="201"/>
        <v>4</v>
      </c>
      <c r="L1100" s="12">
        <f t="shared" si="199"/>
        <v>6</v>
      </c>
      <c r="M1100" s="8">
        <v>1</v>
      </c>
      <c r="N1100" s="8" t="e">
        <f t="shared" si="200"/>
        <v>#DIV/0!</v>
      </c>
      <c r="O1100" s="7">
        <f t="shared" si="194"/>
        <v>6</v>
      </c>
      <c r="P1100" s="8">
        <v>1</v>
      </c>
      <c r="Q1100" s="8">
        <f t="shared" si="195"/>
        <v>0</v>
      </c>
      <c r="R1100" s="8">
        <f t="shared" si="196"/>
        <v>0</v>
      </c>
      <c r="S1100" s="9">
        <f t="shared" si="197"/>
        <v>1.5937405584568148E-4</v>
      </c>
      <c r="T1100" s="2" t="s">
        <v>6150</v>
      </c>
      <c r="U1100" s="2" t="s">
        <v>22</v>
      </c>
      <c r="V1100" s="2" t="s">
        <v>6101</v>
      </c>
      <c r="W1100" s="2" t="s">
        <v>16</v>
      </c>
      <c r="X1100" s="2">
        <v>46</v>
      </c>
      <c r="Y1100" s="2">
        <v>55</v>
      </c>
      <c r="Z1100" s="2">
        <f t="shared" si="193"/>
        <v>9</v>
      </c>
    </row>
    <row r="1101" spans="1:26" x14ac:dyDescent="0.25">
      <c r="A1101" s="2" t="s">
        <v>3485</v>
      </c>
      <c r="B1101" s="2">
        <v>202281100</v>
      </c>
      <c r="C1101" s="3">
        <v>44838</v>
      </c>
      <c r="D1101" s="2" t="s">
        <v>557</v>
      </c>
      <c r="E1101" s="2" t="s">
        <v>29</v>
      </c>
      <c r="F1101" s="2" t="s">
        <v>3486</v>
      </c>
      <c r="G1101" s="10">
        <f t="shared" si="198"/>
        <v>2.2659438094426457E-4</v>
      </c>
      <c r="H1101" s="7">
        <v>50</v>
      </c>
      <c r="I1101" s="7">
        <v>43.14</v>
      </c>
      <c r="J1101" s="7">
        <v>6.8599999999999994</v>
      </c>
      <c r="K1101" s="7">
        <f t="shared" si="201"/>
        <v>2.7439999999999998</v>
      </c>
      <c r="L1101" s="12">
        <f t="shared" si="199"/>
        <v>4.1159999999999997</v>
      </c>
      <c r="M1101" s="8">
        <v>0.13719999999999999</v>
      </c>
      <c r="N1101" s="8">
        <f t="shared" si="200"/>
        <v>9.5410292072322656E-2</v>
      </c>
      <c r="O1101" s="7">
        <f t="shared" si="194"/>
        <v>4.1159999999999997</v>
      </c>
      <c r="P1101" s="8">
        <v>0.13719999999999999</v>
      </c>
      <c r="Q1101" s="8">
        <f t="shared" si="195"/>
        <v>6.2886297376093303</v>
      </c>
      <c r="R1101" s="8">
        <f t="shared" si="196"/>
        <v>0.86280000000000001</v>
      </c>
      <c r="S1101" s="9">
        <f t="shared" si="197"/>
        <v>1.0933060231013749E-4</v>
      </c>
      <c r="T1101" s="2" t="s">
        <v>33</v>
      </c>
      <c r="U1101" s="2" t="s">
        <v>31</v>
      </c>
      <c r="V1101" s="2" t="s">
        <v>6101</v>
      </c>
      <c r="W1101" s="2" t="s">
        <v>627</v>
      </c>
      <c r="X1101" s="2">
        <v>46</v>
      </c>
      <c r="Y1101" s="2">
        <v>55</v>
      </c>
      <c r="Z1101" s="2">
        <f t="shared" si="193"/>
        <v>9</v>
      </c>
    </row>
    <row r="1102" spans="1:26" x14ac:dyDescent="0.25">
      <c r="A1102" s="2" t="s">
        <v>3487</v>
      </c>
      <c r="B1102" s="2">
        <v>202281101</v>
      </c>
      <c r="C1102" s="3">
        <v>44838</v>
      </c>
      <c r="D1102" s="2" t="s">
        <v>722</v>
      </c>
      <c r="E1102" s="2" t="s">
        <v>24</v>
      </c>
      <c r="F1102" s="2" t="s">
        <v>3488</v>
      </c>
      <c r="G1102" s="10">
        <f t="shared" si="198"/>
        <v>1.3595662856655876E-4</v>
      </c>
      <c r="H1102" s="7">
        <v>30</v>
      </c>
      <c r="I1102" s="7">
        <v>10</v>
      </c>
      <c r="J1102" s="7">
        <v>20</v>
      </c>
      <c r="K1102" s="7">
        <f t="shared" si="201"/>
        <v>8</v>
      </c>
      <c r="L1102" s="12">
        <f t="shared" si="199"/>
        <v>12</v>
      </c>
      <c r="M1102" s="8">
        <v>0.66666666666666663</v>
      </c>
      <c r="N1102" s="8">
        <f t="shared" si="200"/>
        <v>1.2</v>
      </c>
      <c r="O1102" s="7">
        <f t="shared" si="194"/>
        <v>12</v>
      </c>
      <c r="P1102" s="8">
        <v>0.66666666666666663</v>
      </c>
      <c r="Q1102" s="8">
        <f t="shared" si="195"/>
        <v>0.5</v>
      </c>
      <c r="R1102" s="8">
        <f t="shared" si="196"/>
        <v>0.33333333333333331</v>
      </c>
      <c r="S1102" s="9">
        <f t="shared" si="197"/>
        <v>3.1874811169136296E-4</v>
      </c>
      <c r="T1102" s="2" t="s">
        <v>25</v>
      </c>
      <c r="U1102" s="2" t="s">
        <v>26</v>
      </c>
      <c r="V1102" s="2" t="s">
        <v>6101</v>
      </c>
      <c r="W1102" s="2" t="s">
        <v>329</v>
      </c>
      <c r="X1102" s="2">
        <v>46</v>
      </c>
      <c r="Y1102" s="2">
        <v>55</v>
      </c>
      <c r="Z1102" s="2">
        <f t="shared" si="193"/>
        <v>9</v>
      </c>
    </row>
    <row r="1103" spans="1:26" x14ac:dyDescent="0.25">
      <c r="A1103" s="2" t="s">
        <v>3489</v>
      </c>
      <c r="B1103" s="2">
        <v>202281102</v>
      </c>
      <c r="C1103" s="3">
        <v>44838</v>
      </c>
      <c r="D1103" s="2" t="s">
        <v>698</v>
      </c>
      <c r="E1103" s="2" t="s">
        <v>29</v>
      </c>
      <c r="F1103" s="2" t="s">
        <v>3490</v>
      </c>
      <c r="G1103" s="10">
        <f t="shared" si="198"/>
        <v>4.4865687426964384E-4</v>
      </c>
      <c r="H1103" s="7">
        <v>99</v>
      </c>
      <c r="I1103" s="7">
        <v>48</v>
      </c>
      <c r="J1103" s="7">
        <v>51</v>
      </c>
      <c r="K1103" s="7">
        <f t="shared" si="201"/>
        <v>20.400000000000002</v>
      </c>
      <c r="L1103" s="12">
        <f t="shared" si="199"/>
        <v>30.599999999999998</v>
      </c>
      <c r="M1103" s="8">
        <v>0.51515151515151514</v>
      </c>
      <c r="N1103" s="8">
        <f t="shared" si="200"/>
        <v>0.63749999999999996</v>
      </c>
      <c r="O1103" s="7">
        <f t="shared" si="194"/>
        <v>30.599999999999998</v>
      </c>
      <c r="P1103" s="8">
        <v>0.51515151515151514</v>
      </c>
      <c r="Q1103" s="8">
        <f t="shared" si="195"/>
        <v>0.94117647058823528</v>
      </c>
      <c r="R1103" s="8">
        <f t="shared" si="196"/>
        <v>0.48484848484848486</v>
      </c>
      <c r="S1103" s="9">
        <f t="shared" si="197"/>
        <v>8.1280768481297556E-4</v>
      </c>
      <c r="T1103" s="2" t="s">
        <v>33</v>
      </c>
      <c r="U1103" s="2" t="s">
        <v>31</v>
      </c>
      <c r="V1103" s="2" t="s">
        <v>6101</v>
      </c>
      <c r="W1103" s="2" t="s">
        <v>329</v>
      </c>
      <c r="X1103" s="2">
        <v>46</v>
      </c>
      <c r="Y1103" s="2">
        <v>55</v>
      </c>
      <c r="Z1103" s="2">
        <f t="shared" si="193"/>
        <v>9</v>
      </c>
    </row>
    <row r="1104" spans="1:26" x14ac:dyDescent="0.25">
      <c r="A1104" s="2" t="s">
        <v>3491</v>
      </c>
      <c r="B1104" s="2">
        <v>202281103</v>
      </c>
      <c r="C1104" s="3">
        <v>44838</v>
      </c>
      <c r="D1104" s="2" t="s">
        <v>263</v>
      </c>
      <c r="E1104" s="2" t="s">
        <v>29</v>
      </c>
      <c r="F1104" s="2" t="s">
        <v>3492</v>
      </c>
      <c r="G1104" s="10">
        <f t="shared" si="198"/>
        <v>9.516963999659112E-5</v>
      </c>
      <c r="H1104" s="7">
        <v>21</v>
      </c>
      <c r="I1104" s="7">
        <v>18.62</v>
      </c>
      <c r="J1104" s="7">
        <v>2.379999999999999</v>
      </c>
      <c r="K1104" s="7">
        <f t="shared" si="201"/>
        <v>0.95199999999999962</v>
      </c>
      <c r="L1104" s="12">
        <f t="shared" si="199"/>
        <v>1.4279999999999995</v>
      </c>
      <c r="M1104" s="8">
        <v>0.11333333333333329</v>
      </c>
      <c r="N1104" s="8">
        <f t="shared" si="200"/>
        <v>7.6691729323308241E-2</v>
      </c>
      <c r="O1104" s="7">
        <f t="shared" si="194"/>
        <v>1.4279999999999995</v>
      </c>
      <c r="P1104" s="8">
        <v>0.11333333333333329</v>
      </c>
      <c r="Q1104" s="8">
        <f t="shared" si="195"/>
        <v>7.8235294117647092</v>
      </c>
      <c r="R1104" s="8">
        <f t="shared" si="196"/>
        <v>0.88666666666666671</v>
      </c>
      <c r="S1104" s="9">
        <f t="shared" si="197"/>
        <v>3.7931025291272176E-5</v>
      </c>
      <c r="T1104" s="2" t="s">
        <v>33</v>
      </c>
      <c r="U1104" s="2" t="s">
        <v>31</v>
      </c>
      <c r="V1104" s="2" t="s">
        <v>6101</v>
      </c>
      <c r="W1104" s="2" t="s">
        <v>329</v>
      </c>
      <c r="X1104" s="2">
        <v>46</v>
      </c>
      <c r="Y1104" s="2">
        <v>55</v>
      </c>
      <c r="Z1104" s="2">
        <f t="shared" si="193"/>
        <v>9</v>
      </c>
    </row>
    <row r="1105" spans="1:26" x14ac:dyDescent="0.25">
      <c r="A1105" s="2" t="s">
        <v>3493</v>
      </c>
      <c r="B1105" s="2">
        <v>202281104</v>
      </c>
      <c r="C1105" s="3">
        <v>44839</v>
      </c>
      <c r="D1105" s="2" t="s">
        <v>723</v>
      </c>
      <c r="E1105" s="2" t="s">
        <v>29</v>
      </c>
      <c r="F1105" s="2" t="s">
        <v>3494</v>
      </c>
      <c r="G1105" s="10">
        <f t="shared" si="198"/>
        <v>4.3506121141298796E-4</v>
      </c>
      <c r="H1105" s="7">
        <v>96</v>
      </c>
      <c r="I1105" s="7">
        <v>82.35</v>
      </c>
      <c r="J1105" s="7">
        <v>13.650000000000006</v>
      </c>
      <c r="K1105" s="7">
        <f t="shared" si="201"/>
        <v>5.4600000000000026</v>
      </c>
      <c r="L1105" s="12">
        <f t="shared" si="199"/>
        <v>8.1900000000000031</v>
      </c>
      <c r="M1105" s="8">
        <v>0.14218750000000005</v>
      </c>
      <c r="N1105" s="8">
        <f t="shared" si="200"/>
        <v>9.9453551912568355E-2</v>
      </c>
      <c r="O1105" s="7">
        <f t="shared" si="194"/>
        <v>8.1900000000000031</v>
      </c>
      <c r="P1105" s="8">
        <v>0.14218750000000005</v>
      </c>
      <c r="Q1105" s="8">
        <f t="shared" si="195"/>
        <v>6.0329670329670302</v>
      </c>
      <c r="R1105" s="8">
        <f t="shared" si="196"/>
        <v>0.85781249999999998</v>
      </c>
      <c r="S1105" s="9">
        <f t="shared" si="197"/>
        <v>2.1754558622935532E-4</v>
      </c>
      <c r="T1105" s="2" t="s">
        <v>56</v>
      </c>
      <c r="U1105" s="2" t="s">
        <v>31</v>
      </c>
      <c r="V1105" s="2" t="s">
        <v>6101</v>
      </c>
      <c r="W1105" s="2" t="s">
        <v>329</v>
      </c>
      <c r="X1105" s="2">
        <v>54</v>
      </c>
      <c r="Y1105" s="2">
        <v>59</v>
      </c>
      <c r="Z1105" s="2">
        <f t="shared" si="193"/>
        <v>5</v>
      </c>
    </row>
    <row r="1106" spans="1:26" x14ac:dyDescent="0.25">
      <c r="A1106" s="2" t="s">
        <v>3495</v>
      </c>
      <c r="B1106" s="2">
        <v>202281105</v>
      </c>
      <c r="C1106" s="3">
        <v>44839</v>
      </c>
      <c r="D1106" s="2" t="s">
        <v>614</v>
      </c>
      <c r="E1106" s="2" t="s">
        <v>29</v>
      </c>
      <c r="F1106" s="2" t="s">
        <v>3496</v>
      </c>
      <c r="G1106" s="10">
        <f t="shared" si="198"/>
        <v>3.9880611046190566E-4</v>
      </c>
      <c r="H1106" s="7">
        <v>88</v>
      </c>
      <c r="I1106" s="7">
        <v>74.52</v>
      </c>
      <c r="J1106" s="7">
        <v>13.480000000000004</v>
      </c>
      <c r="K1106" s="7">
        <f t="shared" si="201"/>
        <v>5.3920000000000021</v>
      </c>
      <c r="L1106" s="12">
        <f t="shared" si="199"/>
        <v>8.088000000000001</v>
      </c>
      <c r="M1106" s="8">
        <v>0.15318181818181822</v>
      </c>
      <c r="N1106" s="8">
        <f t="shared" si="200"/>
        <v>0.10853462157809986</v>
      </c>
      <c r="O1106" s="7">
        <f t="shared" si="194"/>
        <v>8.088000000000001</v>
      </c>
      <c r="P1106" s="8">
        <v>0.15318181818181822</v>
      </c>
      <c r="Q1106" s="8">
        <f t="shared" si="195"/>
        <v>5.5281899109792265</v>
      </c>
      <c r="R1106" s="8">
        <f t="shared" si="196"/>
        <v>0.8468181818181818</v>
      </c>
      <c r="S1106" s="9">
        <f t="shared" si="197"/>
        <v>2.1483622727997871E-4</v>
      </c>
      <c r="T1106" s="2" t="s">
        <v>33</v>
      </c>
      <c r="U1106" s="2" t="s">
        <v>31</v>
      </c>
      <c r="V1106" s="2" t="s">
        <v>6101</v>
      </c>
      <c r="W1106" s="2" t="s">
        <v>329</v>
      </c>
      <c r="X1106" s="2">
        <v>54</v>
      </c>
      <c r="Y1106" s="2">
        <v>59</v>
      </c>
      <c r="Z1106" s="2">
        <f t="shared" ref="Z1106:Z1126" si="202">Y1106-X1106</f>
        <v>5</v>
      </c>
    </row>
    <row r="1107" spans="1:26" x14ac:dyDescent="0.25">
      <c r="A1107" s="2" t="s">
        <v>3497</v>
      </c>
      <c r="B1107" s="2">
        <v>202281106</v>
      </c>
      <c r="C1107" s="3">
        <v>44839</v>
      </c>
      <c r="D1107" s="2" t="s">
        <v>691</v>
      </c>
      <c r="E1107" s="2" t="s">
        <v>29</v>
      </c>
      <c r="F1107" s="2" t="s">
        <v>3498</v>
      </c>
      <c r="G1107" s="10">
        <f t="shared" si="198"/>
        <v>3.4442345903528218E-4</v>
      </c>
      <c r="H1107" s="7">
        <v>76</v>
      </c>
      <c r="I1107" s="7">
        <v>63.825000000000003</v>
      </c>
      <c r="J1107" s="7">
        <v>12.174999999999997</v>
      </c>
      <c r="K1107" s="7">
        <f t="shared" si="201"/>
        <v>4.8699999999999992</v>
      </c>
      <c r="L1107" s="12">
        <f t="shared" si="199"/>
        <v>7.3049999999999979</v>
      </c>
      <c r="M1107" s="8">
        <v>0.16019736842105259</v>
      </c>
      <c r="N1107" s="8">
        <f t="shared" si="200"/>
        <v>0.11445358401880137</v>
      </c>
      <c r="O1107" s="7">
        <f t="shared" si="194"/>
        <v>7.3049999999999979</v>
      </c>
      <c r="P1107" s="8">
        <v>0.16019736842105259</v>
      </c>
      <c r="Q1107" s="8">
        <f t="shared" si="195"/>
        <v>5.242299794661192</v>
      </c>
      <c r="R1107" s="8">
        <f t="shared" si="196"/>
        <v>0.83980263157894741</v>
      </c>
      <c r="S1107" s="9">
        <f t="shared" si="197"/>
        <v>1.9403791299211717E-4</v>
      </c>
      <c r="T1107" s="2" t="s">
        <v>30</v>
      </c>
      <c r="U1107" s="2" t="s">
        <v>31</v>
      </c>
      <c r="V1107" s="2" t="s">
        <v>6101</v>
      </c>
      <c r="W1107" s="2" t="s">
        <v>627</v>
      </c>
      <c r="X1107" s="2">
        <v>54</v>
      </c>
      <c r="Y1107" s="2">
        <v>59</v>
      </c>
      <c r="Z1107" s="2">
        <f t="shared" si="202"/>
        <v>5</v>
      </c>
    </row>
    <row r="1108" spans="1:26" x14ac:dyDescent="0.25">
      <c r="A1108" s="2" t="s">
        <v>3499</v>
      </c>
      <c r="B1108" s="2">
        <v>202281107</v>
      </c>
      <c r="C1108" s="3">
        <v>44839</v>
      </c>
      <c r="D1108" s="2" t="s">
        <v>724</v>
      </c>
      <c r="E1108" s="2" t="s">
        <v>14</v>
      </c>
      <c r="F1108" s="2" t="s">
        <v>3500</v>
      </c>
      <c r="G1108" s="10">
        <f t="shared" si="198"/>
        <v>3.625510095108233E-5</v>
      </c>
      <c r="H1108" s="7">
        <v>8</v>
      </c>
      <c r="I1108" s="7">
        <v>2</v>
      </c>
      <c r="J1108" s="7">
        <v>6</v>
      </c>
      <c r="K1108" s="7">
        <f t="shared" si="201"/>
        <v>2.4000000000000004</v>
      </c>
      <c r="L1108" s="12">
        <f t="shared" si="199"/>
        <v>3.5999999999999996</v>
      </c>
      <c r="M1108" s="8">
        <v>0.75</v>
      </c>
      <c r="N1108" s="8">
        <f t="shared" si="200"/>
        <v>1.7999999999999998</v>
      </c>
      <c r="O1108" s="7">
        <f t="shared" si="194"/>
        <v>3.5999999999999996</v>
      </c>
      <c r="P1108" s="8">
        <v>0.75</v>
      </c>
      <c r="Q1108" s="8">
        <f t="shared" si="195"/>
        <v>0.33333333333333331</v>
      </c>
      <c r="R1108" s="8">
        <f t="shared" si="196"/>
        <v>0.25</v>
      </c>
      <c r="S1108" s="9">
        <f t="shared" si="197"/>
        <v>9.5624433507408889E-5</v>
      </c>
      <c r="T1108" s="2" t="s">
        <v>6151</v>
      </c>
      <c r="U1108" s="2" t="s">
        <v>15</v>
      </c>
      <c r="V1108" s="2" t="s">
        <v>6101</v>
      </c>
      <c r="W1108" s="2" t="s">
        <v>627</v>
      </c>
      <c r="X1108" s="2">
        <v>54</v>
      </c>
      <c r="Y1108" s="2">
        <v>59</v>
      </c>
      <c r="Z1108" s="2">
        <f t="shared" si="202"/>
        <v>5</v>
      </c>
    </row>
    <row r="1109" spans="1:26" x14ac:dyDescent="0.25">
      <c r="A1109" s="2" t="s">
        <v>3501</v>
      </c>
      <c r="B1109" s="2">
        <v>202281108</v>
      </c>
      <c r="C1109" s="3">
        <v>44839</v>
      </c>
      <c r="D1109" s="2" t="s">
        <v>725</v>
      </c>
      <c r="E1109" s="2" t="s">
        <v>29</v>
      </c>
      <c r="F1109" s="2" t="s">
        <v>3502</v>
      </c>
      <c r="G1109" s="10">
        <f t="shared" si="198"/>
        <v>6.1180482854951434E-4</v>
      </c>
      <c r="H1109" s="7">
        <v>135</v>
      </c>
      <c r="I1109" s="7">
        <v>117.77</v>
      </c>
      <c r="J1109" s="7">
        <v>17.230000000000004</v>
      </c>
      <c r="K1109" s="7">
        <f t="shared" si="201"/>
        <v>6.8920000000000021</v>
      </c>
      <c r="L1109" s="12">
        <f t="shared" si="199"/>
        <v>10.338000000000001</v>
      </c>
      <c r="M1109" s="8">
        <v>0.12762962962962965</v>
      </c>
      <c r="N1109" s="8">
        <f t="shared" si="200"/>
        <v>8.7781268574339821E-2</v>
      </c>
      <c r="O1109" s="7">
        <f t="shared" si="194"/>
        <v>10.338000000000001</v>
      </c>
      <c r="P1109" s="8">
        <v>0.12762962962962965</v>
      </c>
      <c r="Q1109" s="8">
        <f t="shared" si="195"/>
        <v>6.8351712130005788</v>
      </c>
      <c r="R1109" s="8">
        <f t="shared" si="196"/>
        <v>0.87237037037037035</v>
      </c>
      <c r="S1109" s="9">
        <f t="shared" si="197"/>
        <v>2.7460149822210926E-4</v>
      </c>
      <c r="T1109" s="2" t="s">
        <v>33</v>
      </c>
      <c r="U1109" s="2" t="s">
        <v>31</v>
      </c>
      <c r="V1109" s="2" t="s">
        <v>6101</v>
      </c>
      <c r="W1109" s="2" t="s">
        <v>16</v>
      </c>
      <c r="X1109" s="2">
        <v>54</v>
      </c>
      <c r="Y1109" s="2">
        <v>59</v>
      </c>
      <c r="Z1109" s="2">
        <f t="shared" si="202"/>
        <v>5</v>
      </c>
    </row>
    <row r="1110" spans="1:26" x14ac:dyDescent="0.25">
      <c r="A1110" s="2" t="s">
        <v>3503</v>
      </c>
      <c r="B1110" s="2">
        <v>202281109</v>
      </c>
      <c r="C1110" s="3">
        <v>44839</v>
      </c>
      <c r="D1110" s="2" t="s">
        <v>601</v>
      </c>
      <c r="E1110" s="2" t="s">
        <v>29</v>
      </c>
      <c r="F1110" s="2" t="s">
        <v>3504</v>
      </c>
      <c r="G1110" s="10">
        <f t="shared" si="198"/>
        <v>1.4502040380432932E-4</v>
      </c>
      <c r="H1110" s="7">
        <v>32</v>
      </c>
      <c r="I1110" s="7">
        <v>27.55</v>
      </c>
      <c r="J1110" s="7">
        <v>4.4499999999999993</v>
      </c>
      <c r="K1110" s="7">
        <f t="shared" si="201"/>
        <v>1.7799999999999998</v>
      </c>
      <c r="L1110" s="12">
        <f t="shared" si="199"/>
        <v>2.6699999999999995</v>
      </c>
      <c r="M1110" s="8">
        <v>0.13906249999999998</v>
      </c>
      <c r="N1110" s="8">
        <f t="shared" si="200"/>
        <v>9.6914700544464591E-2</v>
      </c>
      <c r="O1110" s="7">
        <f t="shared" si="194"/>
        <v>2.6699999999999995</v>
      </c>
      <c r="P1110" s="8">
        <v>0.13906249999999998</v>
      </c>
      <c r="Q1110" s="8">
        <f t="shared" si="195"/>
        <v>6.1910112359550578</v>
      </c>
      <c r="R1110" s="8">
        <f t="shared" si="196"/>
        <v>0.86093750000000002</v>
      </c>
      <c r="S1110" s="9">
        <f t="shared" si="197"/>
        <v>7.0921454851328241E-5</v>
      </c>
      <c r="T1110" s="2" t="s">
        <v>56</v>
      </c>
      <c r="U1110" s="2" t="s">
        <v>31</v>
      </c>
      <c r="V1110" s="2" t="s">
        <v>6101</v>
      </c>
      <c r="W1110" s="2" t="s">
        <v>329</v>
      </c>
      <c r="X1110" s="2">
        <v>54</v>
      </c>
      <c r="Y1110" s="2">
        <v>59</v>
      </c>
      <c r="Z1110" s="2">
        <f t="shared" si="202"/>
        <v>5</v>
      </c>
    </row>
    <row r="1111" spans="1:26" x14ac:dyDescent="0.25">
      <c r="A1111" s="2" t="s">
        <v>3505</v>
      </c>
      <c r="B1111" s="2">
        <v>202281110</v>
      </c>
      <c r="C1111" s="3">
        <v>44839</v>
      </c>
      <c r="D1111" s="2" t="s">
        <v>431</v>
      </c>
      <c r="E1111" s="2" t="s">
        <v>29</v>
      </c>
      <c r="F1111" s="2" t="s">
        <v>3506</v>
      </c>
      <c r="G1111" s="10">
        <f t="shared" si="198"/>
        <v>4.5318876188852914E-4</v>
      </c>
      <c r="H1111" s="7">
        <v>100</v>
      </c>
      <c r="I1111" s="7">
        <v>57</v>
      </c>
      <c r="J1111" s="7">
        <v>43</v>
      </c>
      <c r="K1111" s="7">
        <f t="shared" si="201"/>
        <v>17.2</v>
      </c>
      <c r="L1111" s="12">
        <f t="shared" si="199"/>
        <v>25.8</v>
      </c>
      <c r="M1111" s="8">
        <v>0.43</v>
      </c>
      <c r="N1111" s="8">
        <f t="shared" si="200"/>
        <v>0.45263157894736844</v>
      </c>
      <c r="O1111" s="7">
        <f t="shared" si="194"/>
        <v>25.8</v>
      </c>
      <c r="P1111" s="8">
        <v>0.43</v>
      </c>
      <c r="Q1111" s="8">
        <f t="shared" si="195"/>
        <v>1.3255813953488371</v>
      </c>
      <c r="R1111" s="8">
        <f t="shared" si="196"/>
        <v>0.56999999999999995</v>
      </c>
      <c r="S1111" s="9">
        <f t="shared" si="197"/>
        <v>6.8530844013643037E-4</v>
      </c>
      <c r="T1111" s="2" t="s">
        <v>99</v>
      </c>
      <c r="U1111" s="2" t="s">
        <v>31</v>
      </c>
      <c r="V1111" s="2" t="s">
        <v>6101</v>
      </c>
      <c r="W1111" s="2" t="s">
        <v>329</v>
      </c>
      <c r="X1111" s="2">
        <v>54</v>
      </c>
      <c r="Y1111" s="2">
        <v>59</v>
      </c>
      <c r="Z1111" s="2">
        <f t="shared" si="202"/>
        <v>5</v>
      </c>
    </row>
    <row r="1112" spans="1:26" x14ac:dyDescent="0.25">
      <c r="A1112" s="2" t="s">
        <v>3507</v>
      </c>
      <c r="B1112" s="2">
        <v>202281111</v>
      </c>
      <c r="C1112" s="3">
        <v>44839</v>
      </c>
      <c r="D1112" s="2" t="s">
        <v>726</v>
      </c>
      <c r="E1112" s="2" t="s">
        <v>29</v>
      </c>
      <c r="F1112" s="2" t="s">
        <v>3508</v>
      </c>
      <c r="G1112" s="10">
        <f t="shared" si="198"/>
        <v>9.9701527615476414E-5</v>
      </c>
      <c r="H1112" s="7">
        <v>22</v>
      </c>
      <c r="I1112" s="7">
        <v>18.2</v>
      </c>
      <c r="J1112" s="7">
        <v>3.8000000000000007</v>
      </c>
      <c r="K1112" s="7">
        <f t="shared" si="201"/>
        <v>1.5200000000000005</v>
      </c>
      <c r="L1112" s="12">
        <f t="shared" si="199"/>
        <v>2.2800000000000002</v>
      </c>
      <c r="M1112" s="8">
        <v>0.17272727272727276</v>
      </c>
      <c r="N1112" s="8">
        <f t="shared" si="200"/>
        <v>0.1252747252747253</v>
      </c>
      <c r="O1112" s="7">
        <f t="shared" si="194"/>
        <v>2.2800000000000002</v>
      </c>
      <c r="P1112" s="8">
        <v>0.17272727272727276</v>
      </c>
      <c r="Q1112" s="8">
        <f t="shared" si="195"/>
        <v>4.7894736842105257</v>
      </c>
      <c r="R1112" s="8">
        <f t="shared" si="196"/>
        <v>0.82727272727272727</v>
      </c>
      <c r="S1112" s="9">
        <f t="shared" si="197"/>
        <v>6.0562141221358975E-5</v>
      </c>
      <c r="T1112" s="2" t="s">
        <v>99</v>
      </c>
      <c r="U1112" s="2" t="s">
        <v>31</v>
      </c>
      <c r="V1112" s="2" t="s">
        <v>6101</v>
      </c>
      <c r="W1112" s="2" t="s">
        <v>329</v>
      </c>
      <c r="X1112" s="2">
        <v>54</v>
      </c>
      <c r="Y1112" s="2">
        <v>59</v>
      </c>
      <c r="Z1112" s="2">
        <f t="shared" si="202"/>
        <v>5</v>
      </c>
    </row>
    <row r="1113" spans="1:26" x14ac:dyDescent="0.25">
      <c r="A1113" s="2" t="s">
        <v>3509</v>
      </c>
      <c r="B1113" s="2">
        <v>202281112</v>
      </c>
      <c r="C1113" s="3">
        <v>44839</v>
      </c>
      <c r="D1113" s="2" t="s">
        <v>726</v>
      </c>
      <c r="E1113" s="2" t="s">
        <v>29</v>
      </c>
      <c r="F1113" s="2" t="s">
        <v>3510</v>
      </c>
      <c r="G1113" s="10">
        <f t="shared" si="198"/>
        <v>9.9701527615476414E-5</v>
      </c>
      <c r="H1113" s="7">
        <v>22</v>
      </c>
      <c r="I1113" s="7">
        <v>18.2</v>
      </c>
      <c r="J1113" s="7">
        <v>3.8000000000000007</v>
      </c>
      <c r="K1113" s="7">
        <f t="shared" si="201"/>
        <v>1.5200000000000005</v>
      </c>
      <c r="L1113" s="12">
        <f t="shared" si="199"/>
        <v>2.2800000000000002</v>
      </c>
      <c r="M1113" s="8">
        <v>0.17272727272727276</v>
      </c>
      <c r="N1113" s="8">
        <f t="shared" si="200"/>
        <v>0.1252747252747253</v>
      </c>
      <c r="O1113" s="7">
        <f t="shared" si="194"/>
        <v>2.2800000000000002</v>
      </c>
      <c r="P1113" s="8">
        <v>0.17272727272727276</v>
      </c>
      <c r="Q1113" s="8">
        <f t="shared" si="195"/>
        <v>4.7894736842105257</v>
      </c>
      <c r="R1113" s="8">
        <f t="shared" si="196"/>
        <v>0.82727272727272727</v>
      </c>
      <c r="S1113" s="9">
        <f t="shared" si="197"/>
        <v>6.0562141221358975E-5</v>
      </c>
      <c r="T1113" s="2" t="s">
        <v>99</v>
      </c>
      <c r="U1113" s="2" t="s">
        <v>31</v>
      </c>
      <c r="V1113" s="2" t="s">
        <v>6101</v>
      </c>
      <c r="W1113" s="2" t="s">
        <v>329</v>
      </c>
      <c r="X1113" s="2">
        <v>54</v>
      </c>
      <c r="Y1113" s="2">
        <v>59</v>
      </c>
      <c r="Z1113" s="2">
        <f t="shared" si="202"/>
        <v>5</v>
      </c>
    </row>
    <row r="1114" spans="1:26" x14ac:dyDescent="0.25">
      <c r="A1114" s="2" t="s">
        <v>3511</v>
      </c>
      <c r="B1114" s="2">
        <v>202281113</v>
      </c>
      <c r="C1114" s="3">
        <v>44839</v>
      </c>
      <c r="D1114" s="2" t="s">
        <v>727</v>
      </c>
      <c r="E1114" s="2" t="s">
        <v>29</v>
      </c>
      <c r="F1114" s="2" t="s">
        <v>3512</v>
      </c>
      <c r="G1114" s="10">
        <f t="shared" si="198"/>
        <v>4.5318876188852914E-4</v>
      </c>
      <c r="H1114" s="7">
        <v>100</v>
      </c>
      <c r="I1114" s="7">
        <v>48</v>
      </c>
      <c r="J1114" s="7">
        <v>52</v>
      </c>
      <c r="K1114" s="7">
        <f t="shared" si="201"/>
        <v>20.8</v>
      </c>
      <c r="L1114" s="12">
        <f t="shared" si="199"/>
        <v>31.2</v>
      </c>
      <c r="M1114" s="8">
        <v>0.52</v>
      </c>
      <c r="N1114" s="8">
        <f t="shared" si="200"/>
        <v>0.65</v>
      </c>
      <c r="O1114" s="7">
        <f t="shared" si="194"/>
        <v>31.2</v>
      </c>
      <c r="P1114" s="8">
        <v>0.52</v>
      </c>
      <c r="Q1114" s="8">
        <f t="shared" si="195"/>
        <v>0.92307692307692313</v>
      </c>
      <c r="R1114" s="8">
        <f t="shared" si="196"/>
        <v>0.48</v>
      </c>
      <c r="S1114" s="9">
        <f t="shared" si="197"/>
        <v>8.2874509039754371E-4</v>
      </c>
      <c r="T1114" s="2" t="s">
        <v>33</v>
      </c>
      <c r="U1114" s="2" t="s">
        <v>31</v>
      </c>
      <c r="V1114" s="2" t="s">
        <v>6101</v>
      </c>
      <c r="W1114" s="2" t="s">
        <v>329</v>
      </c>
      <c r="X1114" s="2">
        <v>54</v>
      </c>
      <c r="Y1114" s="2">
        <v>59</v>
      </c>
      <c r="Z1114" s="2">
        <f t="shared" si="202"/>
        <v>5</v>
      </c>
    </row>
    <row r="1115" spans="1:26" x14ac:dyDescent="0.25">
      <c r="A1115" s="2" t="s">
        <v>3513</v>
      </c>
      <c r="B1115" s="2">
        <v>202281114</v>
      </c>
      <c r="C1115" s="3">
        <v>44839</v>
      </c>
      <c r="D1115" s="2" t="s">
        <v>585</v>
      </c>
      <c r="E1115" s="2" t="s">
        <v>29</v>
      </c>
      <c r="F1115" s="2" t="s">
        <v>3514</v>
      </c>
      <c r="G1115" s="10">
        <f t="shared" si="198"/>
        <v>3.5801912189193801E-4</v>
      </c>
      <c r="H1115" s="7">
        <v>79</v>
      </c>
      <c r="I1115" s="7">
        <v>66.600000000000009</v>
      </c>
      <c r="J1115" s="7">
        <v>12.399999999999991</v>
      </c>
      <c r="K1115" s="7">
        <f t="shared" si="201"/>
        <v>4.9599999999999973</v>
      </c>
      <c r="L1115" s="12">
        <f t="shared" si="199"/>
        <v>7.4399999999999942</v>
      </c>
      <c r="M1115" s="8">
        <v>0.15696202531645559</v>
      </c>
      <c r="N1115" s="8">
        <f t="shared" si="200"/>
        <v>0.11171171171171161</v>
      </c>
      <c r="O1115" s="7">
        <f t="shared" si="194"/>
        <v>7.4399999999999942</v>
      </c>
      <c r="P1115" s="8">
        <v>0.15696202531645559</v>
      </c>
      <c r="Q1115" s="8">
        <f t="shared" si="195"/>
        <v>5.3709677419354884</v>
      </c>
      <c r="R1115" s="8">
        <f t="shared" si="196"/>
        <v>0.84303797468354447</v>
      </c>
      <c r="S1115" s="9">
        <f t="shared" si="197"/>
        <v>1.9762382924864489E-4</v>
      </c>
      <c r="T1115" s="2" t="s">
        <v>30</v>
      </c>
      <c r="U1115" s="2" t="s">
        <v>31</v>
      </c>
      <c r="V1115" s="2" t="s">
        <v>6101</v>
      </c>
      <c r="W1115" s="2" t="s">
        <v>627</v>
      </c>
      <c r="X1115" s="2">
        <v>54</v>
      </c>
      <c r="Y1115" s="2">
        <v>59</v>
      </c>
      <c r="Z1115" s="2">
        <f t="shared" si="202"/>
        <v>5</v>
      </c>
    </row>
    <row r="1116" spans="1:26" x14ac:dyDescent="0.25">
      <c r="A1116" s="2" t="s">
        <v>3515</v>
      </c>
      <c r="B1116" s="2">
        <v>202281115</v>
      </c>
      <c r="C1116" s="3">
        <v>44839</v>
      </c>
      <c r="D1116" s="2" t="s">
        <v>576</v>
      </c>
      <c r="E1116" s="2" t="s">
        <v>14</v>
      </c>
      <c r="F1116" s="2" t="s">
        <v>3516</v>
      </c>
      <c r="G1116" s="10">
        <f t="shared" si="198"/>
        <v>2.2659438094426456E-5</v>
      </c>
      <c r="H1116" s="7">
        <v>5</v>
      </c>
      <c r="I1116" s="7">
        <v>2</v>
      </c>
      <c r="J1116" s="7">
        <v>3</v>
      </c>
      <c r="K1116" s="7">
        <f t="shared" si="201"/>
        <v>1.2000000000000002</v>
      </c>
      <c r="L1116" s="12">
        <f t="shared" si="199"/>
        <v>1.7999999999999998</v>
      </c>
      <c r="M1116" s="8">
        <v>0.6</v>
      </c>
      <c r="N1116" s="8">
        <f t="shared" si="200"/>
        <v>0.89999999999999991</v>
      </c>
      <c r="O1116" s="7">
        <f t="shared" si="194"/>
        <v>1.7999999999999998</v>
      </c>
      <c r="P1116" s="8">
        <v>0.6</v>
      </c>
      <c r="Q1116" s="8">
        <f t="shared" si="195"/>
        <v>0.66666666666666663</v>
      </c>
      <c r="R1116" s="8">
        <f t="shared" si="196"/>
        <v>0.4</v>
      </c>
      <c r="S1116" s="9">
        <f t="shared" si="197"/>
        <v>4.7812216753704445E-5</v>
      </c>
      <c r="T1116" s="2" t="s">
        <v>6151</v>
      </c>
      <c r="U1116" s="2" t="s">
        <v>15</v>
      </c>
      <c r="V1116" s="2" t="s">
        <v>6101</v>
      </c>
      <c r="W1116" s="2" t="s">
        <v>627</v>
      </c>
      <c r="X1116" s="2">
        <v>54</v>
      </c>
      <c r="Y1116" s="2">
        <v>59</v>
      </c>
      <c r="Z1116" s="2">
        <f t="shared" si="202"/>
        <v>5</v>
      </c>
    </row>
    <row r="1117" spans="1:26" x14ac:dyDescent="0.25">
      <c r="A1117" s="2" t="s">
        <v>3517</v>
      </c>
      <c r="B1117" s="2">
        <v>202281116</v>
      </c>
      <c r="C1117" s="3">
        <v>44839</v>
      </c>
      <c r="D1117" s="2" t="s">
        <v>728</v>
      </c>
      <c r="E1117" s="2" t="s">
        <v>29</v>
      </c>
      <c r="F1117" s="2" t="s">
        <v>3518</v>
      </c>
      <c r="G1117" s="10">
        <f t="shared" si="198"/>
        <v>1.4502040380432932E-4</v>
      </c>
      <c r="H1117" s="7">
        <v>32</v>
      </c>
      <c r="I1117" s="7">
        <v>28.5</v>
      </c>
      <c r="J1117" s="7">
        <v>3.5</v>
      </c>
      <c r="K1117" s="7">
        <f t="shared" si="201"/>
        <v>1.4000000000000001</v>
      </c>
      <c r="L1117" s="12">
        <f t="shared" si="199"/>
        <v>2.0999999999999996</v>
      </c>
      <c r="M1117" s="8">
        <v>0.109375</v>
      </c>
      <c r="N1117" s="8">
        <f t="shared" si="200"/>
        <v>7.3684210526315783E-2</v>
      </c>
      <c r="O1117" s="7">
        <f t="shared" si="194"/>
        <v>2.0999999999999996</v>
      </c>
      <c r="P1117" s="8">
        <v>0.109375</v>
      </c>
      <c r="Q1117" s="8">
        <f t="shared" si="195"/>
        <v>8.1428571428571423</v>
      </c>
      <c r="R1117" s="8">
        <f t="shared" si="196"/>
        <v>0.890625</v>
      </c>
      <c r="S1117" s="9">
        <f t="shared" si="197"/>
        <v>5.5780919545988519E-5</v>
      </c>
      <c r="T1117" s="2" t="s">
        <v>99</v>
      </c>
      <c r="U1117" s="2" t="s">
        <v>31</v>
      </c>
      <c r="V1117" s="2" t="s">
        <v>6101</v>
      </c>
      <c r="W1117" s="2" t="s">
        <v>329</v>
      </c>
      <c r="X1117" s="2">
        <v>54</v>
      </c>
      <c r="Y1117" s="2">
        <v>59</v>
      </c>
      <c r="Z1117" s="2">
        <f t="shared" si="202"/>
        <v>5</v>
      </c>
    </row>
    <row r="1118" spans="1:26" x14ac:dyDescent="0.25">
      <c r="A1118" s="2" t="s">
        <v>3519</v>
      </c>
      <c r="B1118" s="2">
        <v>202281117</v>
      </c>
      <c r="C1118" s="3">
        <v>44839</v>
      </c>
      <c r="D1118" s="2" t="s">
        <v>729</v>
      </c>
      <c r="E1118" s="2" t="s">
        <v>29</v>
      </c>
      <c r="F1118" s="2" t="s">
        <v>3520</v>
      </c>
      <c r="G1118" s="10">
        <f t="shared" si="198"/>
        <v>2.3565815618203516E-4</v>
      </c>
      <c r="H1118" s="7">
        <v>52</v>
      </c>
      <c r="I1118" s="7">
        <v>28.5</v>
      </c>
      <c r="J1118" s="7">
        <v>23.5</v>
      </c>
      <c r="K1118" s="7">
        <f t="shared" si="201"/>
        <v>9.4</v>
      </c>
      <c r="L1118" s="12">
        <f t="shared" si="199"/>
        <v>14.1</v>
      </c>
      <c r="M1118" s="8">
        <v>0.45192307692307693</v>
      </c>
      <c r="N1118" s="8">
        <f t="shared" si="200"/>
        <v>0.49473684210526314</v>
      </c>
      <c r="O1118" s="7">
        <f t="shared" si="194"/>
        <v>14.1</v>
      </c>
      <c r="P1118" s="8">
        <v>0.45192307692307693</v>
      </c>
      <c r="Q1118" s="8">
        <f t="shared" si="195"/>
        <v>1.2127659574468086</v>
      </c>
      <c r="R1118" s="8">
        <f t="shared" si="196"/>
        <v>0.54807692307692313</v>
      </c>
      <c r="S1118" s="9">
        <f t="shared" si="197"/>
        <v>3.7452903123735148E-4</v>
      </c>
      <c r="T1118" s="2" t="s">
        <v>30</v>
      </c>
      <c r="U1118" s="2" t="s">
        <v>31</v>
      </c>
      <c r="V1118" s="2" t="s">
        <v>6101</v>
      </c>
      <c r="W1118" s="2" t="s">
        <v>627</v>
      </c>
      <c r="X1118" s="2">
        <v>54</v>
      </c>
      <c r="Y1118" s="2">
        <v>59</v>
      </c>
      <c r="Z1118" s="2">
        <f t="shared" si="202"/>
        <v>5</v>
      </c>
    </row>
    <row r="1119" spans="1:26" x14ac:dyDescent="0.25">
      <c r="A1119" s="2" t="s">
        <v>3521</v>
      </c>
      <c r="B1119" s="2">
        <v>202281118</v>
      </c>
      <c r="C1119" s="3">
        <v>44839</v>
      </c>
      <c r="D1119" s="2" t="s">
        <v>730</v>
      </c>
      <c r="E1119" s="2" t="s">
        <v>29</v>
      </c>
      <c r="F1119" s="2" t="s">
        <v>3522</v>
      </c>
      <c r="G1119" s="10">
        <f t="shared" si="198"/>
        <v>9.9701527615476414E-5</v>
      </c>
      <c r="H1119" s="7">
        <v>22</v>
      </c>
      <c r="I1119" s="7">
        <v>18.5</v>
      </c>
      <c r="J1119" s="7">
        <v>3.5</v>
      </c>
      <c r="K1119" s="7">
        <f t="shared" si="201"/>
        <v>1.4000000000000001</v>
      </c>
      <c r="L1119" s="12">
        <f t="shared" si="199"/>
        <v>2.0999999999999996</v>
      </c>
      <c r="M1119" s="8">
        <v>0.15909090909090909</v>
      </c>
      <c r="N1119" s="8">
        <f t="shared" si="200"/>
        <v>0.11351351351351349</v>
      </c>
      <c r="O1119" s="7">
        <f t="shared" si="194"/>
        <v>2.0999999999999996</v>
      </c>
      <c r="P1119" s="8">
        <v>0.15909090909090909</v>
      </c>
      <c r="Q1119" s="8">
        <f t="shared" si="195"/>
        <v>5.2857142857142856</v>
      </c>
      <c r="R1119" s="8">
        <f t="shared" si="196"/>
        <v>0.84090909090909094</v>
      </c>
      <c r="S1119" s="9">
        <f t="shared" si="197"/>
        <v>5.5780919545988519E-5</v>
      </c>
      <c r="T1119" s="2" t="s">
        <v>99</v>
      </c>
      <c r="U1119" s="2" t="s">
        <v>31</v>
      </c>
      <c r="V1119" s="2" t="s">
        <v>6101</v>
      </c>
      <c r="W1119" s="2" t="s">
        <v>627</v>
      </c>
      <c r="X1119" s="2">
        <v>54</v>
      </c>
      <c r="Y1119" s="2">
        <v>59</v>
      </c>
      <c r="Z1119" s="2">
        <f t="shared" si="202"/>
        <v>5</v>
      </c>
    </row>
    <row r="1120" spans="1:26" x14ac:dyDescent="0.25">
      <c r="A1120" s="2" t="s">
        <v>3523</v>
      </c>
      <c r="B1120" s="2">
        <v>202281119</v>
      </c>
      <c r="C1120" s="3">
        <v>44839</v>
      </c>
      <c r="D1120" s="2" t="s">
        <v>601</v>
      </c>
      <c r="E1120" s="2" t="s">
        <v>29</v>
      </c>
      <c r="F1120" s="2" t="s">
        <v>3524</v>
      </c>
      <c r="G1120" s="10">
        <f t="shared" si="198"/>
        <v>1.2236096570990287E-4</v>
      </c>
      <c r="H1120" s="7">
        <v>27</v>
      </c>
      <c r="I1120" s="7">
        <v>15.5</v>
      </c>
      <c r="J1120" s="7">
        <v>11.5</v>
      </c>
      <c r="K1120" s="7">
        <f t="shared" si="201"/>
        <v>4.6000000000000005</v>
      </c>
      <c r="L1120" s="12">
        <f t="shared" si="199"/>
        <v>6.8999999999999995</v>
      </c>
      <c r="M1120" s="8">
        <v>0.42592592592592593</v>
      </c>
      <c r="N1120" s="8">
        <f t="shared" si="200"/>
        <v>0.44516129032258062</v>
      </c>
      <c r="O1120" s="7">
        <f t="shared" si="194"/>
        <v>6.8999999999999995</v>
      </c>
      <c r="P1120" s="8">
        <v>0.42592592592592593</v>
      </c>
      <c r="Q1120" s="8">
        <f t="shared" si="195"/>
        <v>1.3478260869565217</v>
      </c>
      <c r="R1120" s="8">
        <f t="shared" si="196"/>
        <v>0.57407407407407407</v>
      </c>
      <c r="S1120" s="9">
        <f t="shared" si="197"/>
        <v>1.832801642225337E-4</v>
      </c>
      <c r="T1120" s="2" t="s">
        <v>56</v>
      </c>
      <c r="U1120" s="2" t="s">
        <v>31</v>
      </c>
      <c r="V1120" s="2" t="s">
        <v>6101</v>
      </c>
      <c r="W1120" s="2" t="s">
        <v>16</v>
      </c>
      <c r="X1120" s="2">
        <v>54</v>
      </c>
      <c r="Y1120" s="2">
        <v>59</v>
      </c>
      <c r="Z1120" s="2">
        <f t="shared" si="202"/>
        <v>5</v>
      </c>
    </row>
    <row r="1121" spans="1:26" x14ac:dyDescent="0.25">
      <c r="A1121" s="2" t="s">
        <v>3525</v>
      </c>
      <c r="B1121" s="2">
        <v>202281120</v>
      </c>
      <c r="C1121" s="3">
        <v>44839</v>
      </c>
      <c r="D1121" s="2" t="s">
        <v>731</v>
      </c>
      <c r="E1121" s="2" t="s">
        <v>24</v>
      </c>
      <c r="F1121" s="2" t="s">
        <v>3526</v>
      </c>
      <c r="G1121" s="10">
        <f t="shared" si="198"/>
        <v>1.8127550475541165E-4</v>
      </c>
      <c r="H1121" s="7">
        <v>40</v>
      </c>
      <c r="I1121" s="7">
        <v>15</v>
      </c>
      <c r="J1121" s="7">
        <v>25</v>
      </c>
      <c r="K1121" s="7">
        <f t="shared" si="201"/>
        <v>10</v>
      </c>
      <c r="L1121" s="12">
        <f t="shared" si="199"/>
        <v>15</v>
      </c>
      <c r="M1121" s="8">
        <v>0.625</v>
      </c>
      <c r="N1121" s="8">
        <f t="shared" si="200"/>
        <v>1</v>
      </c>
      <c r="O1121" s="7">
        <f t="shared" si="194"/>
        <v>15</v>
      </c>
      <c r="P1121" s="8">
        <v>0.625</v>
      </c>
      <c r="Q1121" s="8">
        <f t="shared" si="195"/>
        <v>0.6</v>
      </c>
      <c r="R1121" s="8">
        <f t="shared" si="196"/>
        <v>0.375</v>
      </c>
      <c r="S1121" s="9">
        <f t="shared" si="197"/>
        <v>3.9843513961420371E-4</v>
      </c>
      <c r="T1121" s="2" t="s">
        <v>25</v>
      </c>
      <c r="U1121" s="2" t="s">
        <v>26</v>
      </c>
      <c r="V1121" s="2" t="s">
        <v>6101</v>
      </c>
      <c r="W1121" s="2" t="s">
        <v>329</v>
      </c>
      <c r="X1121" s="2">
        <v>54</v>
      </c>
      <c r="Y1121" s="2">
        <v>59</v>
      </c>
      <c r="Z1121" s="2">
        <f t="shared" si="202"/>
        <v>5</v>
      </c>
    </row>
    <row r="1122" spans="1:26" x14ac:dyDescent="0.25">
      <c r="A1122" s="2" t="s">
        <v>3527</v>
      </c>
      <c r="B1122" s="2">
        <v>202281121</v>
      </c>
      <c r="C1122" s="3">
        <v>44839</v>
      </c>
      <c r="D1122" s="2" t="s">
        <v>732</v>
      </c>
      <c r="E1122" s="2" t="s">
        <v>24</v>
      </c>
      <c r="F1122" s="2" t="s">
        <v>3528</v>
      </c>
      <c r="G1122" s="10">
        <f t="shared" si="198"/>
        <v>1.586160666609852E-4</v>
      </c>
      <c r="H1122" s="7">
        <v>35</v>
      </c>
      <c r="I1122" s="7">
        <v>15</v>
      </c>
      <c r="J1122" s="7">
        <v>20</v>
      </c>
      <c r="K1122" s="7">
        <f t="shared" si="201"/>
        <v>8</v>
      </c>
      <c r="L1122" s="12">
        <f t="shared" si="199"/>
        <v>12</v>
      </c>
      <c r="M1122" s="8">
        <v>0.5714285714285714</v>
      </c>
      <c r="N1122" s="8">
        <f t="shared" si="200"/>
        <v>0.8</v>
      </c>
      <c r="O1122" s="7">
        <f t="shared" si="194"/>
        <v>12</v>
      </c>
      <c r="P1122" s="8">
        <v>0.5714285714285714</v>
      </c>
      <c r="Q1122" s="8">
        <f t="shared" si="195"/>
        <v>0.75</v>
      </c>
      <c r="R1122" s="8">
        <f t="shared" si="196"/>
        <v>0.42857142857142855</v>
      </c>
      <c r="S1122" s="9">
        <f t="shared" si="197"/>
        <v>3.1874811169136296E-4</v>
      </c>
      <c r="T1122" s="2" t="s">
        <v>25</v>
      </c>
      <c r="U1122" s="2" t="s">
        <v>26</v>
      </c>
      <c r="V1122" s="2" t="s">
        <v>6101</v>
      </c>
      <c r="W1122" s="2" t="s">
        <v>16</v>
      </c>
      <c r="X1122" s="2">
        <v>54</v>
      </c>
      <c r="Y1122" s="2">
        <v>59</v>
      </c>
      <c r="Z1122" s="2">
        <f t="shared" si="202"/>
        <v>5</v>
      </c>
    </row>
    <row r="1123" spans="1:26" x14ac:dyDescent="0.25">
      <c r="A1123" s="2" t="s">
        <v>3529</v>
      </c>
      <c r="B1123" s="2">
        <v>202281122</v>
      </c>
      <c r="C1123" s="3">
        <v>44839</v>
      </c>
      <c r="D1123" s="2" t="s">
        <v>733</v>
      </c>
      <c r="E1123" s="2" t="s">
        <v>24</v>
      </c>
      <c r="F1123" s="2" t="s">
        <v>3530</v>
      </c>
      <c r="G1123" s="10">
        <f t="shared" si="198"/>
        <v>1.1782907809101758E-4</v>
      </c>
      <c r="H1123" s="7">
        <v>26</v>
      </c>
      <c r="I1123" s="7">
        <v>22.200000000000003</v>
      </c>
      <c r="J1123" s="7">
        <v>3.7999999999999972</v>
      </c>
      <c r="K1123" s="7">
        <f t="shared" si="201"/>
        <v>1.5199999999999989</v>
      </c>
      <c r="L1123" s="12">
        <f t="shared" si="199"/>
        <v>2.2799999999999985</v>
      </c>
      <c r="M1123" s="8">
        <v>0.14615384615384605</v>
      </c>
      <c r="N1123" s="8">
        <f t="shared" si="200"/>
        <v>0.10270270270270263</v>
      </c>
      <c r="O1123" s="7">
        <f t="shared" si="194"/>
        <v>2.2799999999999985</v>
      </c>
      <c r="P1123" s="8">
        <v>0.14615384615384605</v>
      </c>
      <c r="Q1123" s="8">
        <f t="shared" si="195"/>
        <v>5.8421052631579</v>
      </c>
      <c r="R1123" s="8">
        <f t="shared" si="196"/>
        <v>0.85384615384615392</v>
      </c>
      <c r="S1123" s="9">
        <f t="shared" si="197"/>
        <v>6.0562141221358914E-5</v>
      </c>
      <c r="T1123" s="2" t="s">
        <v>25</v>
      </c>
      <c r="U1123" s="2" t="s">
        <v>26</v>
      </c>
      <c r="V1123" s="2" t="s">
        <v>6101</v>
      </c>
      <c r="W1123" s="2" t="s">
        <v>16</v>
      </c>
      <c r="X1123" s="2">
        <v>54</v>
      </c>
      <c r="Y1123" s="2">
        <v>59</v>
      </c>
      <c r="Z1123" s="2">
        <f t="shared" si="202"/>
        <v>5</v>
      </c>
    </row>
    <row r="1124" spans="1:26" x14ac:dyDescent="0.25">
      <c r="A1124" s="2" t="s">
        <v>3531</v>
      </c>
      <c r="B1124" s="2">
        <v>202281123</v>
      </c>
      <c r="C1124" s="3">
        <v>44839</v>
      </c>
      <c r="D1124" s="2" t="s">
        <v>703</v>
      </c>
      <c r="E1124" s="2" t="s">
        <v>29</v>
      </c>
      <c r="F1124" s="2" t="s">
        <v>3532</v>
      </c>
      <c r="G1124" s="10">
        <f t="shared" si="198"/>
        <v>2.8550891998977335E-4</v>
      </c>
      <c r="H1124" s="7">
        <v>63</v>
      </c>
      <c r="I1124" s="7">
        <v>55.86</v>
      </c>
      <c r="J1124" s="7">
        <v>7.1400000000000006</v>
      </c>
      <c r="K1124" s="7">
        <f t="shared" si="201"/>
        <v>2.8560000000000003</v>
      </c>
      <c r="L1124" s="12">
        <f t="shared" si="199"/>
        <v>4.2840000000000007</v>
      </c>
      <c r="M1124" s="8">
        <v>0.11333333333333334</v>
      </c>
      <c r="N1124" s="8">
        <f t="shared" si="200"/>
        <v>7.6691729323308283E-2</v>
      </c>
      <c r="O1124" s="7">
        <f t="shared" si="194"/>
        <v>4.2840000000000007</v>
      </c>
      <c r="P1124" s="8">
        <v>0.11333333333333334</v>
      </c>
      <c r="Q1124" s="8">
        <f t="shared" si="195"/>
        <v>7.8235294117647056</v>
      </c>
      <c r="R1124" s="8">
        <f t="shared" si="196"/>
        <v>0.8866666666666666</v>
      </c>
      <c r="S1124" s="9">
        <f t="shared" si="197"/>
        <v>1.1379307587381659E-4</v>
      </c>
      <c r="T1124" s="2" t="s">
        <v>33</v>
      </c>
      <c r="U1124" s="2" t="s">
        <v>31</v>
      </c>
      <c r="V1124" s="2" t="s">
        <v>6101</v>
      </c>
      <c r="W1124" s="2" t="s">
        <v>329</v>
      </c>
      <c r="X1124" s="2">
        <v>54</v>
      </c>
      <c r="Y1124" s="2">
        <v>59</v>
      </c>
      <c r="Z1124" s="2">
        <f t="shared" si="202"/>
        <v>5</v>
      </c>
    </row>
    <row r="1125" spans="1:26" x14ac:dyDescent="0.25">
      <c r="A1125" s="2" t="s">
        <v>3533</v>
      </c>
      <c r="B1125" s="2">
        <v>202281124</v>
      </c>
      <c r="C1125" s="3">
        <v>44839</v>
      </c>
      <c r="D1125" s="2" t="s">
        <v>734</v>
      </c>
      <c r="E1125" s="2" t="s">
        <v>24</v>
      </c>
      <c r="F1125" s="2" t="s">
        <v>3534</v>
      </c>
      <c r="G1125" s="10">
        <f t="shared" si="198"/>
        <v>4.0786988569967625E-4</v>
      </c>
      <c r="H1125" s="7">
        <v>90</v>
      </c>
      <c r="I1125" s="7">
        <v>50</v>
      </c>
      <c r="J1125" s="7">
        <v>40</v>
      </c>
      <c r="K1125" s="7">
        <f t="shared" si="201"/>
        <v>16</v>
      </c>
      <c r="L1125" s="12">
        <f t="shared" si="199"/>
        <v>24</v>
      </c>
      <c r="M1125" s="8">
        <v>0.44444444444444442</v>
      </c>
      <c r="N1125" s="8">
        <f t="shared" si="200"/>
        <v>0.48</v>
      </c>
      <c r="O1125" s="7">
        <f t="shared" si="194"/>
        <v>24</v>
      </c>
      <c r="P1125" s="8">
        <v>0.44444444444444442</v>
      </c>
      <c r="Q1125" s="8">
        <f t="shared" si="195"/>
        <v>1.25</v>
      </c>
      <c r="R1125" s="8">
        <f t="shared" si="196"/>
        <v>0.55555555555555558</v>
      </c>
      <c r="S1125" s="9">
        <f t="shared" si="197"/>
        <v>6.3749622338272593E-4</v>
      </c>
      <c r="T1125" s="2" t="s">
        <v>25</v>
      </c>
      <c r="U1125" s="2" t="s">
        <v>26</v>
      </c>
      <c r="V1125" s="2" t="s">
        <v>6101</v>
      </c>
      <c r="W1125" s="2" t="s">
        <v>16</v>
      </c>
      <c r="X1125" s="2">
        <v>54</v>
      </c>
      <c r="Y1125" s="2">
        <v>59</v>
      </c>
      <c r="Z1125" s="2">
        <f t="shared" si="202"/>
        <v>5</v>
      </c>
    </row>
    <row r="1126" spans="1:26" x14ac:dyDescent="0.25">
      <c r="A1126" s="2" t="s">
        <v>3535</v>
      </c>
      <c r="B1126" s="2">
        <v>202281125</v>
      </c>
      <c r="C1126" s="3">
        <v>44840</v>
      </c>
      <c r="D1126" s="2" t="s">
        <v>735</v>
      </c>
      <c r="E1126" s="2" t="s">
        <v>14</v>
      </c>
      <c r="F1126" s="2" t="s">
        <v>3536</v>
      </c>
      <c r="G1126" s="10">
        <f t="shared" si="198"/>
        <v>4.5318876188852913E-5</v>
      </c>
      <c r="H1126" s="7">
        <v>10</v>
      </c>
      <c r="I1126" s="7">
        <v>3</v>
      </c>
      <c r="J1126" s="7">
        <v>7</v>
      </c>
      <c r="K1126" s="7">
        <f t="shared" si="201"/>
        <v>2.8000000000000003</v>
      </c>
      <c r="L1126" s="12">
        <f t="shared" si="199"/>
        <v>4.1999999999999993</v>
      </c>
      <c r="M1126" s="8">
        <v>0.7</v>
      </c>
      <c r="N1126" s="8">
        <f t="shared" si="200"/>
        <v>1.3999999999999997</v>
      </c>
      <c r="O1126" s="7">
        <f t="shared" si="194"/>
        <v>4.1999999999999993</v>
      </c>
      <c r="P1126" s="8">
        <v>0.7</v>
      </c>
      <c r="Q1126" s="8">
        <f t="shared" si="195"/>
        <v>0.42857142857142855</v>
      </c>
      <c r="R1126" s="8">
        <f t="shared" si="196"/>
        <v>0.3</v>
      </c>
      <c r="S1126" s="9">
        <f t="shared" si="197"/>
        <v>1.1156183909197704E-4</v>
      </c>
      <c r="T1126" s="2" t="s">
        <v>6151</v>
      </c>
      <c r="U1126" s="2" t="s">
        <v>15</v>
      </c>
      <c r="V1126" s="2" t="s">
        <v>6101</v>
      </c>
      <c r="W1126" s="2" t="s">
        <v>627</v>
      </c>
      <c r="X1126" s="2">
        <v>54</v>
      </c>
      <c r="Y1126" s="2">
        <v>73</v>
      </c>
      <c r="Z1126" s="2">
        <f t="shared" si="202"/>
        <v>19</v>
      </c>
    </row>
    <row r="1127" spans="1:26" x14ac:dyDescent="0.25">
      <c r="A1127" s="2" t="s">
        <v>3537</v>
      </c>
      <c r="B1127" s="2">
        <v>202281126</v>
      </c>
      <c r="C1127" s="3">
        <v>44840</v>
      </c>
      <c r="D1127" s="2" t="s">
        <v>17</v>
      </c>
      <c r="E1127" s="2" t="s">
        <v>14</v>
      </c>
      <c r="F1127" s="2" t="s">
        <v>3538</v>
      </c>
      <c r="G1127" s="10">
        <f t="shared" si="198"/>
        <v>2.7191325713311748E-5</v>
      </c>
      <c r="H1127" s="7">
        <v>6</v>
      </c>
      <c r="I1127" s="7">
        <v>2</v>
      </c>
      <c r="J1127" s="7">
        <v>4</v>
      </c>
      <c r="K1127" s="7">
        <f t="shared" si="201"/>
        <v>1.6</v>
      </c>
      <c r="L1127" s="12">
        <f t="shared" si="199"/>
        <v>2.4</v>
      </c>
      <c r="M1127" s="8">
        <v>0.66666666666666663</v>
      </c>
      <c r="N1127" s="8">
        <f t="shared" si="200"/>
        <v>1.2</v>
      </c>
      <c r="O1127" s="7">
        <f t="shared" si="194"/>
        <v>2.4</v>
      </c>
      <c r="P1127" s="8">
        <v>0.66666666666666663</v>
      </c>
      <c r="Q1127" s="8">
        <f t="shared" si="195"/>
        <v>0.5</v>
      </c>
      <c r="R1127" s="8">
        <f t="shared" si="196"/>
        <v>0.33333333333333331</v>
      </c>
      <c r="S1127" s="9">
        <f t="shared" si="197"/>
        <v>6.3749622338272593E-5</v>
      </c>
      <c r="T1127" s="2" t="s">
        <v>6151</v>
      </c>
      <c r="U1127" s="2" t="s">
        <v>15</v>
      </c>
      <c r="V1127" s="2" t="s">
        <v>6101</v>
      </c>
      <c r="W1127" s="2" t="s">
        <v>329</v>
      </c>
      <c r="X1127" s="2">
        <v>54</v>
      </c>
      <c r="Y1127" s="2">
        <v>73</v>
      </c>
      <c r="Z1127" s="2">
        <f t="shared" ref="Z1127:Z1144" si="203">Y1127-X1127</f>
        <v>19</v>
      </c>
    </row>
    <row r="1128" spans="1:26" x14ac:dyDescent="0.25">
      <c r="A1128" s="2" t="s">
        <v>3539</v>
      </c>
      <c r="B1128" s="2">
        <v>202281127</v>
      </c>
      <c r="C1128" s="3">
        <v>44840</v>
      </c>
      <c r="D1128" s="2" t="s">
        <v>736</v>
      </c>
      <c r="E1128" s="2" t="s">
        <v>14</v>
      </c>
      <c r="F1128" s="2" t="s">
        <v>3540</v>
      </c>
      <c r="G1128" s="10">
        <f t="shared" si="198"/>
        <v>9.0637752377705825E-5</v>
      </c>
      <c r="H1128" s="7">
        <v>20</v>
      </c>
      <c r="I1128" s="7">
        <v>6</v>
      </c>
      <c r="J1128" s="7">
        <v>14</v>
      </c>
      <c r="K1128" s="7">
        <f t="shared" si="201"/>
        <v>5.6000000000000005</v>
      </c>
      <c r="L1128" s="12">
        <f t="shared" si="199"/>
        <v>8.3999999999999986</v>
      </c>
      <c r="M1128" s="8">
        <v>0.7</v>
      </c>
      <c r="N1128" s="8">
        <f t="shared" si="200"/>
        <v>1.3999999999999997</v>
      </c>
      <c r="O1128" s="7">
        <f t="shared" si="194"/>
        <v>8.3999999999999986</v>
      </c>
      <c r="P1128" s="8">
        <v>0.7</v>
      </c>
      <c r="Q1128" s="8">
        <f t="shared" si="195"/>
        <v>0.42857142857142855</v>
      </c>
      <c r="R1128" s="8">
        <f t="shared" si="196"/>
        <v>0.3</v>
      </c>
      <c r="S1128" s="9">
        <f t="shared" si="197"/>
        <v>2.2312367818395407E-4</v>
      </c>
      <c r="T1128" s="2" t="s">
        <v>6151</v>
      </c>
      <c r="U1128" s="2" t="s">
        <v>15</v>
      </c>
      <c r="V1128" s="2" t="s">
        <v>6101</v>
      </c>
      <c r="W1128" s="2" t="s">
        <v>329</v>
      </c>
      <c r="X1128" s="2">
        <v>54</v>
      </c>
      <c r="Y1128" s="2">
        <v>73</v>
      </c>
      <c r="Z1128" s="2">
        <f t="shared" si="203"/>
        <v>19</v>
      </c>
    </row>
    <row r="1129" spans="1:26" x14ac:dyDescent="0.25">
      <c r="A1129" s="2" t="s">
        <v>3541</v>
      </c>
      <c r="B1129" s="2">
        <v>202281128</v>
      </c>
      <c r="C1129" s="3">
        <v>44840</v>
      </c>
      <c r="D1129" s="2" t="s">
        <v>737</v>
      </c>
      <c r="E1129" s="2" t="s">
        <v>14</v>
      </c>
      <c r="F1129" s="2" t="s">
        <v>3542</v>
      </c>
      <c r="G1129" s="10">
        <f t="shared" si="198"/>
        <v>2.2659438094426457E-4</v>
      </c>
      <c r="H1129" s="7">
        <v>50</v>
      </c>
      <c r="I1129" s="7">
        <v>35</v>
      </c>
      <c r="J1129" s="7">
        <v>15</v>
      </c>
      <c r="K1129" s="7">
        <f t="shared" si="201"/>
        <v>6</v>
      </c>
      <c r="L1129" s="12">
        <f t="shared" si="199"/>
        <v>9</v>
      </c>
      <c r="M1129" s="8">
        <v>0.3</v>
      </c>
      <c r="N1129" s="8">
        <f t="shared" si="200"/>
        <v>0.25714285714285712</v>
      </c>
      <c r="O1129" s="7">
        <f t="shared" si="194"/>
        <v>9</v>
      </c>
      <c r="P1129" s="8">
        <v>0.3</v>
      </c>
      <c r="Q1129" s="8">
        <f t="shared" si="195"/>
        <v>2.3333333333333335</v>
      </c>
      <c r="R1129" s="8">
        <f t="shared" si="196"/>
        <v>0.7</v>
      </c>
      <c r="S1129" s="9">
        <f t="shared" si="197"/>
        <v>2.3906108376852222E-4</v>
      </c>
      <c r="T1129" s="2" t="s">
        <v>19</v>
      </c>
      <c r="U1129" s="2" t="s">
        <v>15</v>
      </c>
      <c r="V1129" s="2" t="s">
        <v>6101</v>
      </c>
      <c r="W1129" s="2" t="s">
        <v>329</v>
      </c>
      <c r="X1129" s="2">
        <v>54</v>
      </c>
      <c r="Y1129" s="2">
        <v>73</v>
      </c>
      <c r="Z1129" s="2">
        <f t="shared" si="203"/>
        <v>19</v>
      </c>
    </row>
    <row r="1130" spans="1:26" x14ac:dyDescent="0.25">
      <c r="A1130" s="2" t="s">
        <v>3543</v>
      </c>
      <c r="B1130" s="2">
        <v>202281129</v>
      </c>
      <c r="C1130" s="3">
        <v>44840</v>
      </c>
      <c r="D1130" s="2" t="s">
        <v>738</v>
      </c>
      <c r="E1130" s="2" t="s">
        <v>14</v>
      </c>
      <c r="F1130" s="2" t="s">
        <v>3544</v>
      </c>
      <c r="G1130" s="10">
        <f t="shared" si="198"/>
        <v>9.0637752377705825E-5</v>
      </c>
      <c r="H1130" s="7">
        <v>20</v>
      </c>
      <c r="I1130" s="7">
        <v>6</v>
      </c>
      <c r="J1130" s="7">
        <v>14</v>
      </c>
      <c r="K1130" s="7">
        <f t="shared" si="201"/>
        <v>5.6000000000000005</v>
      </c>
      <c r="L1130" s="12">
        <f t="shared" si="199"/>
        <v>8.3999999999999986</v>
      </c>
      <c r="M1130" s="8">
        <v>0.7</v>
      </c>
      <c r="N1130" s="8">
        <f t="shared" si="200"/>
        <v>1.3999999999999997</v>
      </c>
      <c r="O1130" s="7">
        <f t="shared" si="194"/>
        <v>8.3999999999999986</v>
      </c>
      <c r="P1130" s="8">
        <v>0.7</v>
      </c>
      <c r="Q1130" s="8">
        <f t="shared" si="195"/>
        <v>0.42857142857142855</v>
      </c>
      <c r="R1130" s="8">
        <f t="shared" si="196"/>
        <v>0.3</v>
      </c>
      <c r="S1130" s="9">
        <f t="shared" si="197"/>
        <v>2.2312367818395407E-4</v>
      </c>
      <c r="T1130" s="2" t="s">
        <v>19</v>
      </c>
      <c r="U1130" s="2" t="s">
        <v>15</v>
      </c>
      <c r="V1130" s="2" t="s">
        <v>6101</v>
      </c>
      <c r="W1130" s="2" t="s">
        <v>16</v>
      </c>
      <c r="X1130" s="2">
        <v>54</v>
      </c>
      <c r="Y1130" s="2">
        <v>73</v>
      </c>
      <c r="Z1130" s="2">
        <f t="shared" si="203"/>
        <v>19</v>
      </c>
    </row>
    <row r="1131" spans="1:26" x14ac:dyDescent="0.25">
      <c r="A1131" s="2" t="s">
        <v>3545</v>
      </c>
      <c r="B1131" s="2">
        <v>202281130</v>
      </c>
      <c r="C1131" s="3">
        <v>44840</v>
      </c>
      <c r="D1131" s="2" t="s">
        <v>562</v>
      </c>
      <c r="E1131" s="2" t="s">
        <v>29</v>
      </c>
      <c r="F1131" s="2" t="s">
        <v>3546</v>
      </c>
      <c r="G1131" s="10">
        <f t="shared" si="198"/>
        <v>2.4925381903869104E-4</v>
      </c>
      <c r="H1131" s="7">
        <v>55</v>
      </c>
      <c r="I1131" s="7">
        <v>47.175000000000004</v>
      </c>
      <c r="J1131" s="7">
        <v>7.8249999999999957</v>
      </c>
      <c r="K1131" s="7">
        <f t="shared" si="201"/>
        <v>3.1299999999999986</v>
      </c>
      <c r="L1131" s="12">
        <f t="shared" si="199"/>
        <v>4.6949999999999967</v>
      </c>
      <c r="M1131" s="8">
        <v>0.14227272727272719</v>
      </c>
      <c r="N1131" s="8">
        <f t="shared" si="200"/>
        <v>9.9523052464228851E-2</v>
      </c>
      <c r="O1131" s="7">
        <f t="shared" si="194"/>
        <v>4.6949999999999967</v>
      </c>
      <c r="P1131" s="8">
        <v>0.14227272727272719</v>
      </c>
      <c r="Q1131" s="8">
        <f t="shared" si="195"/>
        <v>6.0287539936102279</v>
      </c>
      <c r="R1131" s="8">
        <f t="shared" si="196"/>
        <v>0.85772727272727278</v>
      </c>
      <c r="S1131" s="9">
        <f t="shared" si="197"/>
        <v>1.2471019869924569E-4</v>
      </c>
      <c r="T1131" s="2" t="s">
        <v>30</v>
      </c>
      <c r="U1131" s="2" t="s">
        <v>31</v>
      </c>
      <c r="V1131" s="2" t="s">
        <v>6101</v>
      </c>
      <c r="W1131" s="2" t="s">
        <v>329</v>
      </c>
      <c r="X1131" s="2">
        <v>54</v>
      </c>
      <c r="Y1131" s="2">
        <v>73</v>
      </c>
      <c r="Z1131" s="2">
        <f t="shared" si="203"/>
        <v>19</v>
      </c>
    </row>
    <row r="1132" spans="1:26" x14ac:dyDescent="0.25">
      <c r="A1132" s="2" t="s">
        <v>3547</v>
      </c>
      <c r="B1132" s="2">
        <v>202281131</v>
      </c>
      <c r="C1132" s="3">
        <v>44840</v>
      </c>
      <c r="D1132" s="2" t="s">
        <v>739</v>
      </c>
      <c r="E1132" s="2" t="s">
        <v>29</v>
      </c>
      <c r="F1132" s="2" t="s">
        <v>3548</v>
      </c>
      <c r="G1132" s="10">
        <f t="shared" si="198"/>
        <v>2.3112626856314986E-4</v>
      </c>
      <c r="H1132" s="7">
        <v>51</v>
      </c>
      <c r="I1132" s="7">
        <v>31.450000000000003</v>
      </c>
      <c r="J1132" s="7">
        <v>19.549999999999997</v>
      </c>
      <c r="K1132" s="7">
        <f t="shared" si="201"/>
        <v>7.8199999999999994</v>
      </c>
      <c r="L1132" s="12">
        <f t="shared" si="199"/>
        <v>11.729999999999997</v>
      </c>
      <c r="M1132" s="8">
        <v>0.3833333333333333</v>
      </c>
      <c r="N1132" s="8">
        <f t="shared" si="200"/>
        <v>0.37297297297297283</v>
      </c>
      <c r="O1132" s="7">
        <f t="shared" si="194"/>
        <v>11.729999999999997</v>
      </c>
      <c r="P1132" s="8">
        <v>0.3833333333333333</v>
      </c>
      <c r="Q1132" s="8">
        <f t="shared" si="195"/>
        <v>1.6086956521739135</v>
      </c>
      <c r="R1132" s="8">
        <f t="shared" si="196"/>
        <v>0.6166666666666667</v>
      </c>
      <c r="S1132" s="9">
        <f t="shared" si="197"/>
        <v>3.1157627917830725E-4</v>
      </c>
      <c r="T1132" s="2" t="s">
        <v>33</v>
      </c>
      <c r="U1132" s="2" t="s">
        <v>31</v>
      </c>
      <c r="V1132" s="2" t="s">
        <v>6101</v>
      </c>
      <c r="W1132" s="2" t="s">
        <v>627</v>
      </c>
      <c r="X1132" s="2">
        <v>54</v>
      </c>
      <c r="Y1132" s="2">
        <v>73</v>
      </c>
      <c r="Z1132" s="2">
        <f t="shared" si="203"/>
        <v>19</v>
      </c>
    </row>
    <row r="1133" spans="1:26" x14ac:dyDescent="0.25">
      <c r="A1133" s="2" t="s">
        <v>3549</v>
      </c>
      <c r="B1133" s="2">
        <v>202281132</v>
      </c>
      <c r="C1133" s="3">
        <v>44840</v>
      </c>
      <c r="D1133" s="2" t="s">
        <v>740</v>
      </c>
      <c r="E1133" s="2" t="s">
        <v>14</v>
      </c>
      <c r="F1133" s="2" t="s">
        <v>3550</v>
      </c>
      <c r="G1133" s="10">
        <f t="shared" si="198"/>
        <v>3.1723213332197041E-4</v>
      </c>
      <c r="H1133" s="7">
        <v>70</v>
      </c>
      <c r="I1133" s="7">
        <v>20</v>
      </c>
      <c r="J1133" s="7">
        <v>50</v>
      </c>
      <c r="K1133" s="7">
        <f t="shared" si="201"/>
        <v>20</v>
      </c>
      <c r="L1133" s="12">
        <f t="shared" si="199"/>
        <v>30</v>
      </c>
      <c r="M1133" s="8">
        <v>0.7142857142857143</v>
      </c>
      <c r="N1133" s="8">
        <f t="shared" si="200"/>
        <v>1.5</v>
      </c>
      <c r="O1133" s="7">
        <f t="shared" si="194"/>
        <v>30</v>
      </c>
      <c r="P1133" s="8">
        <v>0.7142857142857143</v>
      </c>
      <c r="Q1133" s="8">
        <f t="shared" si="195"/>
        <v>0.4</v>
      </c>
      <c r="R1133" s="8">
        <f t="shared" si="196"/>
        <v>0.2857142857142857</v>
      </c>
      <c r="S1133" s="9">
        <f t="shared" si="197"/>
        <v>7.9687027922840741E-4</v>
      </c>
      <c r="T1133" s="2" t="s">
        <v>6151</v>
      </c>
      <c r="U1133" s="2" t="s">
        <v>15</v>
      </c>
      <c r="V1133" s="2" t="s">
        <v>6101</v>
      </c>
      <c r="W1133" s="2" t="s">
        <v>16</v>
      </c>
      <c r="X1133" s="2">
        <v>54</v>
      </c>
      <c r="Y1133" s="2">
        <v>73</v>
      </c>
      <c r="Z1133" s="2">
        <f t="shared" si="203"/>
        <v>19</v>
      </c>
    </row>
    <row r="1134" spans="1:26" x14ac:dyDescent="0.25">
      <c r="A1134" s="2" t="s">
        <v>3551</v>
      </c>
      <c r="B1134" s="2">
        <v>202281133</v>
      </c>
      <c r="C1134" s="3">
        <v>44840</v>
      </c>
      <c r="D1134" s="2" t="s">
        <v>741</v>
      </c>
      <c r="E1134" s="2" t="s">
        <v>47</v>
      </c>
      <c r="F1134" s="2" t="s">
        <v>3552</v>
      </c>
      <c r="G1134" s="10">
        <f t="shared" si="198"/>
        <v>8.1573977139935249E-4</v>
      </c>
      <c r="H1134" s="7">
        <v>180</v>
      </c>
      <c r="I1134" s="7">
        <v>100</v>
      </c>
      <c r="J1134" s="7">
        <v>80</v>
      </c>
      <c r="K1134" s="7">
        <f t="shared" si="201"/>
        <v>32</v>
      </c>
      <c r="L1134" s="12">
        <f t="shared" si="199"/>
        <v>48</v>
      </c>
      <c r="M1134" s="8">
        <v>0.44444444444444442</v>
      </c>
      <c r="N1134" s="8">
        <f t="shared" si="200"/>
        <v>0.48</v>
      </c>
      <c r="O1134" s="7">
        <f t="shared" si="194"/>
        <v>48</v>
      </c>
      <c r="P1134" s="8">
        <v>0.44444444444444442</v>
      </c>
      <c r="Q1134" s="8">
        <f t="shared" si="195"/>
        <v>1.25</v>
      </c>
      <c r="R1134" s="8">
        <f t="shared" si="196"/>
        <v>0.55555555555555558</v>
      </c>
      <c r="S1134" s="9">
        <f t="shared" si="197"/>
        <v>1.2749924467654519E-3</v>
      </c>
      <c r="T1134" s="2" t="s">
        <v>19</v>
      </c>
      <c r="U1134" s="2" t="s">
        <v>6087</v>
      </c>
      <c r="V1134" s="2" t="s">
        <v>6101</v>
      </c>
      <c r="W1134" s="2" t="s">
        <v>329</v>
      </c>
      <c r="X1134" s="2">
        <v>54</v>
      </c>
      <c r="Y1134" s="2">
        <v>73</v>
      </c>
      <c r="Z1134" s="2">
        <f t="shared" si="203"/>
        <v>19</v>
      </c>
    </row>
    <row r="1135" spans="1:26" x14ac:dyDescent="0.25">
      <c r="A1135" s="2" t="s">
        <v>3553</v>
      </c>
      <c r="B1135" s="2">
        <v>202281134</v>
      </c>
      <c r="C1135" s="3">
        <v>44840</v>
      </c>
      <c r="D1135" s="2" t="s">
        <v>742</v>
      </c>
      <c r="E1135" s="2" t="s">
        <v>14</v>
      </c>
      <c r="F1135" s="2" t="s">
        <v>3554</v>
      </c>
      <c r="G1135" s="10">
        <f t="shared" si="198"/>
        <v>4.5318876188852913E-5</v>
      </c>
      <c r="H1135" s="7">
        <v>10</v>
      </c>
      <c r="I1135" s="7">
        <v>2</v>
      </c>
      <c r="J1135" s="7">
        <v>8</v>
      </c>
      <c r="K1135" s="7">
        <f t="shared" si="201"/>
        <v>3.2</v>
      </c>
      <c r="L1135" s="12">
        <f t="shared" si="199"/>
        <v>4.8</v>
      </c>
      <c r="M1135" s="8">
        <v>0.8</v>
      </c>
      <c r="N1135" s="8">
        <f t="shared" si="200"/>
        <v>2.4</v>
      </c>
      <c r="O1135" s="7">
        <f t="shared" si="194"/>
        <v>4.8</v>
      </c>
      <c r="P1135" s="8">
        <v>0.8</v>
      </c>
      <c r="Q1135" s="8">
        <f t="shared" si="195"/>
        <v>0.25</v>
      </c>
      <c r="R1135" s="8">
        <f t="shared" si="196"/>
        <v>0.2</v>
      </c>
      <c r="S1135" s="9">
        <f t="shared" si="197"/>
        <v>1.2749924467654519E-4</v>
      </c>
      <c r="T1135" s="2" t="s">
        <v>6151</v>
      </c>
      <c r="U1135" s="2" t="s">
        <v>15</v>
      </c>
      <c r="V1135" s="2" t="s">
        <v>6101</v>
      </c>
      <c r="W1135" s="2" t="s">
        <v>329</v>
      </c>
      <c r="X1135" s="2">
        <v>54</v>
      </c>
      <c r="Y1135" s="2">
        <v>73</v>
      </c>
      <c r="Z1135" s="2">
        <f t="shared" si="203"/>
        <v>19</v>
      </c>
    </row>
    <row r="1136" spans="1:26" x14ac:dyDescent="0.25">
      <c r="A1136" s="2" t="s">
        <v>3555</v>
      </c>
      <c r="B1136" s="2">
        <v>202281135</v>
      </c>
      <c r="C1136" s="3">
        <v>44840</v>
      </c>
      <c r="D1136" s="2" t="s">
        <v>449</v>
      </c>
      <c r="E1136" s="2" t="s">
        <v>29</v>
      </c>
      <c r="F1136" s="2" t="s">
        <v>3556</v>
      </c>
      <c r="G1136" s="10">
        <f t="shared" si="198"/>
        <v>6.5259181711948199E-4</v>
      </c>
      <c r="H1136" s="7">
        <v>144</v>
      </c>
      <c r="I1136" s="7">
        <v>122.10000000000001</v>
      </c>
      <c r="J1136" s="7">
        <v>21.899999999999991</v>
      </c>
      <c r="K1136" s="7">
        <f t="shared" si="201"/>
        <v>8.7599999999999962</v>
      </c>
      <c r="L1136" s="12">
        <f t="shared" si="199"/>
        <v>13.139999999999995</v>
      </c>
      <c r="M1136" s="8">
        <v>0.15208333333333326</v>
      </c>
      <c r="N1136" s="8">
        <f t="shared" si="200"/>
        <v>0.10761670761670757</v>
      </c>
      <c r="O1136" s="7">
        <f t="shared" si="194"/>
        <v>13.139999999999995</v>
      </c>
      <c r="P1136" s="8">
        <v>0.15208333333333326</v>
      </c>
      <c r="Q1136" s="8">
        <f t="shared" si="195"/>
        <v>5.575342465753427</v>
      </c>
      <c r="R1136" s="8">
        <f t="shared" si="196"/>
        <v>0.84791666666666676</v>
      </c>
      <c r="S1136" s="9">
        <f t="shared" si="197"/>
        <v>3.4902918230204233E-4</v>
      </c>
      <c r="T1136" s="2" t="s">
        <v>30</v>
      </c>
      <c r="U1136" s="2" t="s">
        <v>31</v>
      </c>
      <c r="V1136" s="2" t="s">
        <v>6101</v>
      </c>
      <c r="W1136" s="2" t="s">
        <v>329</v>
      </c>
      <c r="X1136" s="2">
        <v>54</v>
      </c>
      <c r="Y1136" s="2">
        <v>73</v>
      </c>
      <c r="Z1136" s="2">
        <f t="shared" si="203"/>
        <v>19</v>
      </c>
    </row>
    <row r="1137" spans="1:26" x14ac:dyDescent="0.25">
      <c r="A1137" s="2" t="s">
        <v>3557</v>
      </c>
      <c r="B1137" s="2">
        <v>202281136</v>
      </c>
      <c r="C1137" s="3">
        <v>44840</v>
      </c>
      <c r="D1137" s="2" t="s">
        <v>743</v>
      </c>
      <c r="E1137" s="2" t="s">
        <v>29</v>
      </c>
      <c r="F1137" s="2" t="s">
        <v>3558</v>
      </c>
      <c r="G1137" s="10">
        <f t="shared" si="198"/>
        <v>2.5378570665757634E-4</v>
      </c>
      <c r="H1137" s="7">
        <v>56</v>
      </c>
      <c r="I1137" s="7">
        <v>51</v>
      </c>
      <c r="J1137" s="7">
        <v>5</v>
      </c>
      <c r="K1137" s="7">
        <f t="shared" si="201"/>
        <v>2</v>
      </c>
      <c r="L1137" s="12">
        <f t="shared" si="199"/>
        <v>3</v>
      </c>
      <c r="M1137" s="8">
        <v>8.9285714285714288E-2</v>
      </c>
      <c r="N1137" s="8">
        <f t="shared" si="200"/>
        <v>5.8823529411764705E-2</v>
      </c>
      <c r="O1137" s="7">
        <f t="shared" si="194"/>
        <v>3</v>
      </c>
      <c r="P1137" s="8">
        <v>8.9285714285714288E-2</v>
      </c>
      <c r="Q1137" s="8">
        <f t="shared" si="195"/>
        <v>10.199999999999999</v>
      </c>
      <c r="R1137" s="8">
        <f t="shared" si="196"/>
        <v>0.9107142857142857</v>
      </c>
      <c r="S1137" s="9">
        <f t="shared" si="197"/>
        <v>7.9687027922840741E-5</v>
      </c>
      <c r="T1137" s="2" t="s">
        <v>30</v>
      </c>
      <c r="U1137" s="2" t="s">
        <v>31</v>
      </c>
      <c r="V1137" s="2" t="s">
        <v>6101</v>
      </c>
      <c r="W1137" s="2" t="s">
        <v>16</v>
      </c>
      <c r="X1137" s="2">
        <v>54</v>
      </c>
      <c r="Y1137" s="2">
        <v>73</v>
      </c>
      <c r="Z1137" s="2">
        <f t="shared" si="203"/>
        <v>19</v>
      </c>
    </row>
    <row r="1138" spans="1:26" x14ac:dyDescent="0.25">
      <c r="A1138" s="2" t="s">
        <v>3559</v>
      </c>
      <c r="B1138" s="2">
        <v>202281137</v>
      </c>
      <c r="C1138" s="3">
        <v>44840</v>
      </c>
      <c r="D1138" s="2" t="s">
        <v>744</v>
      </c>
      <c r="E1138" s="2" t="s">
        <v>29</v>
      </c>
      <c r="F1138" s="2" t="s">
        <v>3560</v>
      </c>
      <c r="G1138" s="10">
        <f t="shared" si="198"/>
        <v>4.3506121141298796E-4</v>
      </c>
      <c r="H1138" s="7">
        <v>96</v>
      </c>
      <c r="I1138" s="7">
        <v>80.475000000000009</v>
      </c>
      <c r="J1138" s="7">
        <v>15.524999999999991</v>
      </c>
      <c r="K1138" s="7">
        <f t="shared" si="201"/>
        <v>6.2099999999999973</v>
      </c>
      <c r="L1138" s="12">
        <f t="shared" si="199"/>
        <v>9.3149999999999942</v>
      </c>
      <c r="M1138" s="8">
        <v>0.16171874999999991</v>
      </c>
      <c r="N1138" s="8">
        <f t="shared" si="200"/>
        <v>0.11575023299161222</v>
      </c>
      <c r="O1138" s="7">
        <f t="shared" si="194"/>
        <v>9.3149999999999942</v>
      </c>
      <c r="P1138" s="8">
        <v>0.16171874999999991</v>
      </c>
      <c r="Q1138" s="8">
        <f t="shared" si="195"/>
        <v>5.1835748792270566</v>
      </c>
      <c r="R1138" s="8">
        <f t="shared" si="196"/>
        <v>0.83828125000000009</v>
      </c>
      <c r="S1138" s="9">
        <f t="shared" si="197"/>
        <v>2.4742822170042034E-4</v>
      </c>
      <c r="T1138" s="2" t="s">
        <v>30</v>
      </c>
      <c r="U1138" s="2" t="s">
        <v>31</v>
      </c>
      <c r="V1138" s="2" t="s">
        <v>6101</v>
      </c>
      <c r="W1138" s="2" t="s">
        <v>329</v>
      </c>
      <c r="X1138" s="2">
        <v>54</v>
      </c>
      <c r="Y1138" s="2">
        <v>73</v>
      </c>
      <c r="Z1138" s="2">
        <f t="shared" si="203"/>
        <v>19</v>
      </c>
    </row>
    <row r="1139" spans="1:26" x14ac:dyDescent="0.25">
      <c r="A1139" s="2" t="s">
        <v>3561</v>
      </c>
      <c r="B1139" s="2">
        <v>202281138</v>
      </c>
      <c r="C1139" s="3">
        <v>44840</v>
      </c>
      <c r="D1139" s="2" t="s">
        <v>70</v>
      </c>
      <c r="E1139" s="2" t="s">
        <v>29</v>
      </c>
      <c r="F1139" s="2" t="s">
        <v>3562</v>
      </c>
      <c r="G1139" s="10">
        <f t="shared" si="198"/>
        <v>8.882499733015171E-4</v>
      </c>
      <c r="H1139" s="7">
        <v>196</v>
      </c>
      <c r="I1139" s="7">
        <v>168.5</v>
      </c>
      <c r="J1139" s="7">
        <v>27.5</v>
      </c>
      <c r="K1139" s="7">
        <f t="shared" si="201"/>
        <v>11</v>
      </c>
      <c r="L1139" s="12">
        <f t="shared" si="199"/>
        <v>16.5</v>
      </c>
      <c r="M1139" s="8">
        <v>0.14030612244897958</v>
      </c>
      <c r="N1139" s="8">
        <f t="shared" si="200"/>
        <v>9.7922848664688422E-2</v>
      </c>
      <c r="O1139" s="7">
        <f t="shared" si="194"/>
        <v>16.5</v>
      </c>
      <c r="P1139" s="8">
        <v>0.14030612244897958</v>
      </c>
      <c r="Q1139" s="8">
        <f t="shared" si="195"/>
        <v>6.127272727272727</v>
      </c>
      <c r="R1139" s="8">
        <f t="shared" si="196"/>
        <v>0.85969387755102045</v>
      </c>
      <c r="S1139" s="9">
        <f t="shared" si="197"/>
        <v>4.3827865357562408E-4</v>
      </c>
      <c r="T1139" s="2" t="s">
        <v>30</v>
      </c>
      <c r="U1139" s="2" t="s">
        <v>31</v>
      </c>
      <c r="V1139" s="2" t="s">
        <v>6101</v>
      </c>
      <c r="W1139" s="2" t="s">
        <v>627</v>
      </c>
      <c r="X1139" s="2">
        <v>54</v>
      </c>
      <c r="Y1139" s="2">
        <v>73</v>
      </c>
      <c r="Z1139" s="2">
        <f t="shared" si="203"/>
        <v>19</v>
      </c>
    </row>
    <row r="1140" spans="1:26" x14ac:dyDescent="0.25">
      <c r="A1140" s="2" t="s">
        <v>3563</v>
      </c>
      <c r="B1140" s="2">
        <v>202281139</v>
      </c>
      <c r="C1140" s="3">
        <v>44840</v>
      </c>
      <c r="D1140" s="2" t="s">
        <v>718</v>
      </c>
      <c r="E1140" s="2" t="s">
        <v>29</v>
      </c>
      <c r="F1140" s="2" t="s">
        <v>3564</v>
      </c>
      <c r="G1140" s="10">
        <f t="shared" si="198"/>
        <v>1.4502040380432932E-4</v>
      </c>
      <c r="H1140" s="7">
        <v>32</v>
      </c>
      <c r="I1140" s="7">
        <v>28.2</v>
      </c>
      <c r="J1140" s="7">
        <v>3.8000000000000007</v>
      </c>
      <c r="K1140" s="7">
        <f t="shared" si="201"/>
        <v>1.5200000000000005</v>
      </c>
      <c r="L1140" s="12">
        <f t="shared" si="199"/>
        <v>2.2800000000000002</v>
      </c>
      <c r="M1140" s="8">
        <v>0.11875000000000002</v>
      </c>
      <c r="N1140" s="8">
        <f t="shared" si="200"/>
        <v>8.085106382978724E-2</v>
      </c>
      <c r="O1140" s="7">
        <f t="shared" si="194"/>
        <v>2.2800000000000002</v>
      </c>
      <c r="P1140" s="8">
        <v>0.11875000000000002</v>
      </c>
      <c r="Q1140" s="8">
        <f t="shared" si="195"/>
        <v>7.421052631578946</v>
      </c>
      <c r="R1140" s="8">
        <f t="shared" si="196"/>
        <v>0.88124999999999998</v>
      </c>
      <c r="S1140" s="9">
        <f t="shared" si="197"/>
        <v>6.0562141221358975E-5</v>
      </c>
      <c r="T1140" s="2" t="s">
        <v>99</v>
      </c>
      <c r="U1140" s="2" t="s">
        <v>31</v>
      </c>
      <c r="V1140" s="2" t="s">
        <v>6101</v>
      </c>
      <c r="W1140" s="2" t="s">
        <v>329</v>
      </c>
      <c r="X1140" s="2">
        <v>54</v>
      </c>
      <c r="Y1140" s="2">
        <v>73</v>
      </c>
      <c r="Z1140" s="2">
        <f t="shared" si="203"/>
        <v>19</v>
      </c>
    </row>
    <row r="1141" spans="1:26" x14ac:dyDescent="0.25">
      <c r="A1141" s="2" t="s">
        <v>3565</v>
      </c>
      <c r="B1141" s="2">
        <v>202281140</v>
      </c>
      <c r="C1141" s="3">
        <v>44840</v>
      </c>
      <c r="D1141" s="2" t="s">
        <v>258</v>
      </c>
      <c r="E1141" s="2" t="s">
        <v>14</v>
      </c>
      <c r="F1141" s="2" t="s">
        <v>3566</v>
      </c>
      <c r="G1141" s="10">
        <f t="shared" si="198"/>
        <v>4.5318876188852913E-5</v>
      </c>
      <c r="H1141" s="7">
        <v>10</v>
      </c>
      <c r="I1141" s="7">
        <v>3</v>
      </c>
      <c r="J1141" s="7">
        <v>7</v>
      </c>
      <c r="K1141" s="7">
        <f t="shared" si="201"/>
        <v>2.8000000000000003</v>
      </c>
      <c r="L1141" s="12">
        <f t="shared" si="199"/>
        <v>4.1999999999999993</v>
      </c>
      <c r="M1141" s="8">
        <v>0.7</v>
      </c>
      <c r="N1141" s="8">
        <f t="shared" si="200"/>
        <v>1.3999999999999997</v>
      </c>
      <c r="O1141" s="7">
        <f t="shared" si="194"/>
        <v>4.1999999999999993</v>
      </c>
      <c r="P1141" s="8">
        <v>0.7</v>
      </c>
      <c r="Q1141" s="8">
        <f t="shared" si="195"/>
        <v>0.42857142857142855</v>
      </c>
      <c r="R1141" s="8">
        <f t="shared" si="196"/>
        <v>0.3</v>
      </c>
      <c r="S1141" s="9">
        <f t="shared" si="197"/>
        <v>1.1156183909197704E-4</v>
      </c>
      <c r="T1141" s="2" t="s">
        <v>6151</v>
      </c>
      <c r="U1141" s="2" t="s">
        <v>15</v>
      </c>
      <c r="V1141" s="2" t="s">
        <v>6101</v>
      </c>
      <c r="W1141" s="2" t="s">
        <v>627</v>
      </c>
      <c r="X1141" s="2">
        <v>54</v>
      </c>
      <c r="Y1141" s="2">
        <v>73</v>
      </c>
      <c r="Z1141" s="2">
        <f t="shared" si="203"/>
        <v>19</v>
      </c>
    </row>
    <row r="1142" spans="1:26" x14ac:dyDescent="0.25">
      <c r="A1142" s="2" t="s">
        <v>3567</v>
      </c>
      <c r="B1142" s="2">
        <v>202281141</v>
      </c>
      <c r="C1142" s="3">
        <v>44840</v>
      </c>
      <c r="D1142" s="2" t="s">
        <v>694</v>
      </c>
      <c r="E1142" s="2" t="s">
        <v>29</v>
      </c>
      <c r="F1142" s="2" t="s">
        <v>3568</v>
      </c>
      <c r="G1142" s="10">
        <f t="shared" si="198"/>
        <v>2.0846683046872342E-4</v>
      </c>
      <c r="H1142" s="7">
        <v>46</v>
      </c>
      <c r="I1142" s="7">
        <v>28</v>
      </c>
      <c r="J1142" s="7">
        <v>18</v>
      </c>
      <c r="K1142" s="7">
        <f t="shared" si="201"/>
        <v>7.2</v>
      </c>
      <c r="L1142" s="12">
        <f t="shared" si="199"/>
        <v>10.8</v>
      </c>
      <c r="M1142" s="8">
        <v>0.39130434782608697</v>
      </c>
      <c r="N1142" s="8">
        <f t="shared" si="200"/>
        <v>0.38571428571428573</v>
      </c>
      <c r="O1142" s="7">
        <f t="shared" si="194"/>
        <v>10.8</v>
      </c>
      <c r="P1142" s="8">
        <v>0.39130434782608697</v>
      </c>
      <c r="Q1142" s="8">
        <f t="shared" si="195"/>
        <v>1.5555555555555556</v>
      </c>
      <c r="R1142" s="8">
        <f t="shared" si="196"/>
        <v>0.60869565217391308</v>
      </c>
      <c r="S1142" s="9">
        <f t="shared" si="197"/>
        <v>2.8687330052222667E-4</v>
      </c>
      <c r="T1142" s="2" t="s">
        <v>30</v>
      </c>
      <c r="U1142" s="2" t="s">
        <v>31</v>
      </c>
      <c r="V1142" s="2" t="s">
        <v>6101</v>
      </c>
      <c r="W1142" s="2" t="s">
        <v>627</v>
      </c>
      <c r="X1142" s="2">
        <v>54</v>
      </c>
      <c r="Y1142" s="2">
        <v>73</v>
      </c>
      <c r="Z1142" s="2">
        <f t="shared" si="203"/>
        <v>19</v>
      </c>
    </row>
    <row r="1143" spans="1:26" x14ac:dyDescent="0.25">
      <c r="A1143" s="2" t="s">
        <v>3569</v>
      </c>
      <c r="B1143" s="2">
        <v>202281142</v>
      </c>
      <c r="C1143" s="3">
        <v>44840</v>
      </c>
      <c r="D1143" s="2" t="s">
        <v>583</v>
      </c>
      <c r="E1143" s="2" t="s">
        <v>21</v>
      </c>
      <c r="F1143" s="2" t="s">
        <v>3570</v>
      </c>
      <c r="G1143" s="10">
        <f t="shared" si="198"/>
        <v>9.0637752377705825E-5</v>
      </c>
      <c r="H1143" s="7">
        <v>20</v>
      </c>
      <c r="I1143" s="7">
        <v>0</v>
      </c>
      <c r="J1143" s="7">
        <v>20</v>
      </c>
      <c r="K1143" s="7">
        <f t="shared" si="201"/>
        <v>8</v>
      </c>
      <c r="L1143" s="12">
        <f t="shared" si="199"/>
        <v>12</v>
      </c>
      <c r="M1143" s="8">
        <v>1</v>
      </c>
      <c r="N1143" s="8" t="e">
        <f t="shared" si="200"/>
        <v>#DIV/0!</v>
      </c>
      <c r="O1143" s="7">
        <f t="shared" si="194"/>
        <v>12</v>
      </c>
      <c r="P1143" s="8">
        <v>1</v>
      </c>
      <c r="Q1143" s="8">
        <f t="shared" si="195"/>
        <v>0</v>
      </c>
      <c r="R1143" s="8">
        <f t="shared" si="196"/>
        <v>0</v>
      </c>
      <c r="S1143" s="9">
        <f t="shared" si="197"/>
        <v>3.1874811169136296E-4</v>
      </c>
      <c r="T1143" s="2" t="s">
        <v>6150</v>
      </c>
      <c r="U1143" s="2" t="s">
        <v>22</v>
      </c>
      <c r="V1143" s="2" t="s">
        <v>6101</v>
      </c>
      <c r="W1143" s="2" t="s">
        <v>16</v>
      </c>
      <c r="X1143" s="2">
        <v>54</v>
      </c>
      <c r="Y1143" s="2">
        <v>73</v>
      </c>
      <c r="Z1143" s="2">
        <f t="shared" si="203"/>
        <v>19</v>
      </c>
    </row>
    <row r="1144" spans="1:26" x14ac:dyDescent="0.25">
      <c r="A1144" s="2" t="s">
        <v>3571</v>
      </c>
      <c r="B1144" s="2">
        <v>202281143</v>
      </c>
      <c r="C1144" s="3">
        <v>44841</v>
      </c>
      <c r="D1144" s="2" t="s">
        <v>745</v>
      </c>
      <c r="E1144" s="2" t="s">
        <v>24</v>
      </c>
      <c r="F1144" s="2" t="s">
        <v>3572</v>
      </c>
      <c r="G1144" s="10">
        <f t="shared" si="198"/>
        <v>5.8914539045508787E-4</v>
      </c>
      <c r="H1144" s="7">
        <v>130</v>
      </c>
      <c r="I1144" s="7">
        <v>43</v>
      </c>
      <c r="J1144" s="7">
        <v>87</v>
      </c>
      <c r="K1144" s="7">
        <f t="shared" si="201"/>
        <v>34.800000000000004</v>
      </c>
      <c r="L1144" s="12">
        <f t="shared" si="199"/>
        <v>52.199999999999996</v>
      </c>
      <c r="M1144" s="8">
        <v>0.66923076923076918</v>
      </c>
      <c r="N1144" s="8">
        <f t="shared" si="200"/>
        <v>1.2139534883720928</v>
      </c>
      <c r="O1144" s="7">
        <f t="shared" si="194"/>
        <v>52.199999999999996</v>
      </c>
      <c r="P1144" s="8">
        <v>0.66923076923076918</v>
      </c>
      <c r="Q1144" s="8">
        <f t="shared" si="195"/>
        <v>0.4942528735632184</v>
      </c>
      <c r="R1144" s="8">
        <f t="shared" si="196"/>
        <v>0.33076923076923076</v>
      </c>
      <c r="S1144" s="9">
        <f t="shared" si="197"/>
        <v>1.3865542858574288E-3</v>
      </c>
      <c r="T1144" s="2" t="s">
        <v>25</v>
      </c>
      <c r="U1144" s="2" t="s">
        <v>26</v>
      </c>
      <c r="V1144" s="2" t="s">
        <v>6101</v>
      </c>
      <c r="W1144" s="2" t="s">
        <v>329</v>
      </c>
      <c r="X1144" s="2">
        <v>61</v>
      </c>
      <c r="Y1144" s="2">
        <v>75</v>
      </c>
      <c r="Z1144" s="2">
        <f t="shared" si="203"/>
        <v>14</v>
      </c>
    </row>
    <row r="1145" spans="1:26" x14ac:dyDescent="0.25">
      <c r="A1145" s="2" t="s">
        <v>3573</v>
      </c>
      <c r="B1145" s="2">
        <v>202281144</v>
      </c>
      <c r="C1145" s="3">
        <v>44841</v>
      </c>
      <c r="D1145" s="2" t="s">
        <v>746</v>
      </c>
      <c r="E1145" s="2" t="s">
        <v>14</v>
      </c>
      <c r="F1145" s="2" t="s">
        <v>3574</v>
      </c>
      <c r="G1145" s="10">
        <f t="shared" si="198"/>
        <v>2.2659438094426457E-4</v>
      </c>
      <c r="H1145" s="7">
        <v>50</v>
      </c>
      <c r="I1145" s="7">
        <v>15</v>
      </c>
      <c r="J1145" s="7">
        <v>35</v>
      </c>
      <c r="K1145" s="7">
        <f t="shared" si="201"/>
        <v>14</v>
      </c>
      <c r="L1145" s="12">
        <f t="shared" si="199"/>
        <v>21</v>
      </c>
      <c r="M1145" s="8">
        <v>0.7</v>
      </c>
      <c r="N1145" s="8">
        <f t="shared" si="200"/>
        <v>1.4</v>
      </c>
      <c r="O1145" s="7">
        <f t="shared" si="194"/>
        <v>21</v>
      </c>
      <c r="P1145" s="8">
        <v>0.7</v>
      </c>
      <c r="Q1145" s="8">
        <f t="shared" si="195"/>
        <v>0.42857142857142855</v>
      </c>
      <c r="R1145" s="8">
        <f t="shared" si="196"/>
        <v>0.3</v>
      </c>
      <c r="S1145" s="9">
        <f t="shared" si="197"/>
        <v>5.5780919545988519E-4</v>
      </c>
      <c r="T1145" s="2" t="s">
        <v>6151</v>
      </c>
      <c r="U1145" s="2" t="s">
        <v>15</v>
      </c>
      <c r="V1145" s="2" t="s">
        <v>6101</v>
      </c>
      <c r="W1145" s="2" t="s">
        <v>16</v>
      </c>
      <c r="X1145" s="2">
        <v>61</v>
      </c>
      <c r="Y1145" s="2">
        <v>75</v>
      </c>
      <c r="Z1145" s="2">
        <f t="shared" ref="Z1145:Z1175" si="204">Y1145-X1145</f>
        <v>14</v>
      </c>
    </row>
    <row r="1146" spans="1:26" x14ac:dyDescent="0.25">
      <c r="A1146" s="2" t="s">
        <v>3575</v>
      </c>
      <c r="B1146" s="2">
        <v>202281145</v>
      </c>
      <c r="C1146" s="3">
        <v>44841</v>
      </c>
      <c r="D1146" s="2" t="s">
        <v>747</v>
      </c>
      <c r="E1146" s="2" t="s">
        <v>24</v>
      </c>
      <c r="F1146" s="2" t="s">
        <v>3576</v>
      </c>
      <c r="G1146" s="10">
        <f t="shared" si="198"/>
        <v>4.5318876188852914E-4</v>
      </c>
      <c r="H1146" s="7">
        <v>100</v>
      </c>
      <c r="I1146" s="7">
        <v>50</v>
      </c>
      <c r="J1146" s="7">
        <v>50</v>
      </c>
      <c r="K1146" s="7">
        <f t="shared" si="201"/>
        <v>20</v>
      </c>
      <c r="L1146" s="12">
        <f t="shared" si="199"/>
        <v>30</v>
      </c>
      <c r="M1146" s="8">
        <v>0.5</v>
      </c>
      <c r="N1146" s="8">
        <f t="shared" si="200"/>
        <v>0.6</v>
      </c>
      <c r="O1146" s="7">
        <f t="shared" si="194"/>
        <v>30</v>
      </c>
      <c r="P1146" s="8">
        <v>0.5</v>
      </c>
      <c r="Q1146" s="8">
        <f t="shared" si="195"/>
        <v>1</v>
      </c>
      <c r="R1146" s="8">
        <f t="shared" si="196"/>
        <v>0.5</v>
      </c>
      <c r="S1146" s="9">
        <f t="shared" si="197"/>
        <v>7.9687027922840741E-4</v>
      </c>
      <c r="T1146" s="2" t="s">
        <v>285</v>
      </c>
      <c r="U1146" s="2" t="s">
        <v>26</v>
      </c>
      <c r="V1146" s="2" t="s">
        <v>6101</v>
      </c>
      <c r="W1146" s="2" t="s">
        <v>16</v>
      </c>
      <c r="X1146" s="2">
        <v>61</v>
      </c>
      <c r="Y1146" s="2">
        <v>75</v>
      </c>
      <c r="Z1146" s="2">
        <f t="shared" si="204"/>
        <v>14</v>
      </c>
    </row>
    <row r="1147" spans="1:26" x14ac:dyDescent="0.25">
      <c r="A1147" s="2" t="s">
        <v>3577</v>
      </c>
      <c r="B1147" s="2">
        <v>202281146</v>
      </c>
      <c r="C1147" s="3">
        <v>44841</v>
      </c>
      <c r="D1147" s="2" t="s">
        <v>748</v>
      </c>
      <c r="E1147" s="2" t="s">
        <v>24</v>
      </c>
      <c r="F1147" s="2" t="s">
        <v>3578</v>
      </c>
      <c r="G1147" s="10">
        <f t="shared" si="198"/>
        <v>3.625510095108233E-4</v>
      </c>
      <c r="H1147" s="7">
        <v>80</v>
      </c>
      <c r="I1147" s="7">
        <v>40</v>
      </c>
      <c r="J1147" s="7">
        <v>40</v>
      </c>
      <c r="K1147" s="7">
        <f t="shared" si="201"/>
        <v>16</v>
      </c>
      <c r="L1147" s="12">
        <f t="shared" si="199"/>
        <v>24</v>
      </c>
      <c r="M1147" s="8">
        <v>0.5</v>
      </c>
      <c r="N1147" s="8">
        <f t="shared" si="200"/>
        <v>0.6</v>
      </c>
      <c r="O1147" s="7">
        <f t="shared" si="194"/>
        <v>24</v>
      </c>
      <c r="P1147" s="8">
        <v>0.5</v>
      </c>
      <c r="Q1147" s="8">
        <f t="shared" si="195"/>
        <v>1</v>
      </c>
      <c r="R1147" s="8">
        <f t="shared" si="196"/>
        <v>0.5</v>
      </c>
      <c r="S1147" s="9">
        <f t="shared" si="197"/>
        <v>6.3749622338272593E-4</v>
      </c>
      <c r="T1147" s="2" t="s">
        <v>25</v>
      </c>
      <c r="U1147" s="2" t="s">
        <v>26</v>
      </c>
      <c r="V1147" s="2" t="s">
        <v>6101</v>
      </c>
      <c r="W1147" s="2" t="s">
        <v>329</v>
      </c>
      <c r="X1147" s="2">
        <v>61</v>
      </c>
      <c r="Y1147" s="2">
        <v>75</v>
      </c>
      <c r="Z1147" s="2">
        <f t="shared" si="204"/>
        <v>14</v>
      </c>
    </row>
    <row r="1148" spans="1:26" x14ac:dyDescent="0.25">
      <c r="A1148" s="2" t="s">
        <v>3579</v>
      </c>
      <c r="B1148" s="2">
        <v>202281147</v>
      </c>
      <c r="C1148" s="3">
        <v>44841</v>
      </c>
      <c r="D1148" s="2" t="s">
        <v>13</v>
      </c>
      <c r="E1148" s="2" t="s">
        <v>14</v>
      </c>
      <c r="F1148" s="2" t="s">
        <v>3580</v>
      </c>
      <c r="G1148" s="10">
        <f t="shared" si="198"/>
        <v>1.3595662856655876E-4</v>
      </c>
      <c r="H1148" s="7">
        <v>30</v>
      </c>
      <c r="I1148" s="7">
        <v>9</v>
      </c>
      <c r="J1148" s="7">
        <v>21</v>
      </c>
      <c r="K1148" s="7">
        <f t="shared" si="201"/>
        <v>8.4</v>
      </c>
      <c r="L1148" s="12">
        <f t="shared" si="199"/>
        <v>12.6</v>
      </c>
      <c r="M1148" s="8">
        <v>0.7</v>
      </c>
      <c r="N1148" s="8">
        <f t="shared" si="200"/>
        <v>1.4</v>
      </c>
      <c r="O1148" s="7">
        <f t="shared" si="194"/>
        <v>12.6</v>
      </c>
      <c r="P1148" s="8">
        <v>0.7</v>
      </c>
      <c r="Q1148" s="8">
        <f t="shared" si="195"/>
        <v>0.42857142857142855</v>
      </c>
      <c r="R1148" s="8">
        <f t="shared" si="196"/>
        <v>0.3</v>
      </c>
      <c r="S1148" s="9">
        <f t="shared" si="197"/>
        <v>3.3468551727593111E-4</v>
      </c>
      <c r="T1148" s="2" t="s">
        <v>6151</v>
      </c>
      <c r="U1148" s="2" t="s">
        <v>15</v>
      </c>
      <c r="V1148" s="2" t="s">
        <v>6101</v>
      </c>
      <c r="W1148" s="2" t="s">
        <v>16</v>
      </c>
      <c r="X1148" s="2">
        <v>61</v>
      </c>
      <c r="Y1148" s="2">
        <v>75</v>
      </c>
      <c r="Z1148" s="2">
        <f t="shared" si="204"/>
        <v>14</v>
      </c>
    </row>
    <row r="1149" spans="1:26" x14ac:dyDescent="0.25">
      <c r="A1149" s="2" t="s">
        <v>3581</v>
      </c>
      <c r="B1149" s="2">
        <v>202281148</v>
      </c>
      <c r="C1149" s="3">
        <v>44841</v>
      </c>
      <c r="D1149" s="2" t="s">
        <v>13</v>
      </c>
      <c r="E1149" s="2" t="s">
        <v>14</v>
      </c>
      <c r="F1149" s="2" t="s">
        <v>3582</v>
      </c>
      <c r="G1149" s="10">
        <f t="shared" si="198"/>
        <v>4.5318876188852913E-5</v>
      </c>
      <c r="H1149" s="7">
        <v>10</v>
      </c>
      <c r="I1149" s="7">
        <v>3</v>
      </c>
      <c r="J1149" s="7">
        <v>7</v>
      </c>
      <c r="K1149" s="7">
        <f t="shared" si="201"/>
        <v>2.8000000000000003</v>
      </c>
      <c r="L1149" s="12">
        <f t="shared" si="199"/>
        <v>4.1999999999999993</v>
      </c>
      <c r="M1149" s="8">
        <v>0.7</v>
      </c>
      <c r="N1149" s="8">
        <f t="shared" si="200"/>
        <v>1.3999999999999997</v>
      </c>
      <c r="O1149" s="7">
        <f t="shared" si="194"/>
        <v>4.1999999999999993</v>
      </c>
      <c r="P1149" s="8">
        <v>0.7</v>
      </c>
      <c r="Q1149" s="8">
        <f t="shared" si="195"/>
        <v>0.42857142857142855</v>
      </c>
      <c r="R1149" s="8">
        <f t="shared" si="196"/>
        <v>0.3</v>
      </c>
      <c r="S1149" s="9">
        <f t="shared" si="197"/>
        <v>1.1156183909197704E-4</v>
      </c>
      <c r="T1149" s="2" t="s">
        <v>6151</v>
      </c>
      <c r="U1149" s="2" t="s">
        <v>15</v>
      </c>
      <c r="V1149" s="2" t="s">
        <v>6101</v>
      </c>
      <c r="W1149" s="2" t="s">
        <v>627</v>
      </c>
      <c r="X1149" s="2">
        <v>61</v>
      </c>
      <c r="Y1149" s="2">
        <v>75</v>
      </c>
      <c r="Z1149" s="2">
        <f t="shared" si="204"/>
        <v>14</v>
      </c>
    </row>
    <row r="1150" spans="1:26" x14ac:dyDescent="0.25">
      <c r="A1150" s="2" t="s">
        <v>3583</v>
      </c>
      <c r="B1150" s="2">
        <v>202281149</v>
      </c>
      <c r="C1150" s="3">
        <v>44841</v>
      </c>
      <c r="D1150" s="2" t="s">
        <v>578</v>
      </c>
      <c r="E1150" s="2" t="s">
        <v>29</v>
      </c>
      <c r="F1150" s="2" t="s">
        <v>3584</v>
      </c>
      <c r="G1150" s="10">
        <f t="shared" si="198"/>
        <v>6.5712370473836729E-4</v>
      </c>
      <c r="H1150" s="7">
        <v>145</v>
      </c>
      <c r="I1150" s="7">
        <v>124.10000000000001</v>
      </c>
      <c r="J1150" s="7">
        <v>20.899999999999991</v>
      </c>
      <c r="K1150" s="7">
        <f t="shared" si="201"/>
        <v>8.3599999999999977</v>
      </c>
      <c r="L1150" s="12">
        <f t="shared" si="199"/>
        <v>12.539999999999994</v>
      </c>
      <c r="M1150" s="8">
        <v>0.14413793103448269</v>
      </c>
      <c r="N1150" s="8">
        <f t="shared" si="200"/>
        <v>0.10104754230459301</v>
      </c>
      <c r="O1150" s="7">
        <f t="shared" si="194"/>
        <v>12.539999999999994</v>
      </c>
      <c r="P1150" s="8">
        <v>0.14413793103448269</v>
      </c>
      <c r="Q1150" s="8">
        <f t="shared" si="195"/>
        <v>5.9377990430622036</v>
      </c>
      <c r="R1150" s="8">
        <f t="shared" si="196"/>
        <v>0.85586206896551731</v>
      </c>
      <c r="S1150" s="9">
        <f t="shared" si="197"/>
        <v>3.3309177671747418E-4</v>
      </c>
      <c r="T1150" s="2" t="s">
        <v>30</v>
      </c>
      <c r="U1150" s="2" t="s">
        <v>31</v>
      </c>
      <c r="V1150" s="2" t="s">
        <v>6101</v>
      </c>
      <c r="W1150" s="2" t="s">
        <v>329</v>
      </c>
      <c r="X1150" s="2">
        <v>61</v>
      </c>
      <c r="Y1150" s="2">
        <v>75</v>
      </c>
      <c r="Z1150" s="2">
        <f t="shared" si="204"/>
        <v>14</v>
      </c>
    </row>
    <row r="1151" spans="1:26" x14ac:dyDescent="0.25">
      <c r="A1151" s="2" t="s">
        <v>3585</v>
      </c>
      <c r="B1151" s="2">
        <v>202281150</v>
      </c>
      <c r="C1151" s="3">
        <v>44841</v>
      </c>
      <c r="D1151" s="2" t="s">
        <v>127</v>
      </c>
      <c r="E1151" s="2" t="s">
        <v>14</v>
      </c>
      <c r="F1151" s="2" t="s">
        <v>3586</v>
      </c>
      <c r="G1151" s="10">
        <f t="shared" si="198"/>
        <v>9.0637752377705825E-5</v>
      </c>
      <c r="H1151" s="7">
        <v>20</v>
      </c>
      <c r="I1151" s="7">
        <v>4</v>
      </c>
      <c r="J1151" s="7">
        <v>16</v>
      </c>
      <c r="K1151" s="7">
        <f t="shared" si="201"/>
        <v>6.4</v>
      </c>
      <c r="L1151" s="12">
        <f t="shared" si="199"/>
        <v>9.6</v>
      </c>
      <c r="M1151" s="8">
        <v>0.8</v>
      </c>
      <c r="N1151" s="8">
        <f t="shared" si="200"/>
        <v>2.4</v>
      </c>
      <c r="O1151" s="7">
        <f t="shared" si="194"/>
        <v>9.6</v>
      </c>
      <c r="P1151" s="8">
        <v>0.8</v>
      </c>
      <c r="Q1151" s="8">
        <f t="shared" si="195"/>
        <v>0.25</v>
      </c>
      <c r="R1151" s="8">
        <f t="shared" si="196"/>
        <v>0.2</v>
      </c>
      <c r="S1151" s="9">
        <f t="shared" si="197"/>
        <v>2.5499848935309037E-4</v>
      </c>
      <c r="T1151" s="2" t="s">
        <v>6151</v>
      </c>
      <c r="U1151" s="2" t="s">
        <v>15</v>
      </c>
      <c r="V1151" s="2" t="s">
        <v>6101</v>
      </c>
      <c r="W1151" s="2" t="s">
        <v>627</v>
      </c>
      <c r="X1151" s="2">
        <v>61</v>
      </c>
      <c r="Y1151" s="2">
        <v>75</v>
      </c>
      <c r="Z1151" s="2">
        <f t="shared" si="204"/>
        <v>14</v>
      </c>
    </row>
    <row r="1152" spans="1:26" x14ac:dyDescent="0.25">
      <c r="A1152" s="2" t="s">
        <v>3587</v>
      </c>
      <c r="B1152" s="2">
        <v>202281151</v>
      </c>
      <c r="C1152" s="3">
        <v>44841</v>
      </c>
      <c r="D1152" s="2" t="s">
        <v>427</v>
      </c>
      <c r="E1152" s="2" t="s">
        <v>29</v>
      </c>
      <c r="F1152" s="2" t="s">
        <v>3588</v>
      </c>
      <c r="G1152" s="10">
        <f t="shared" si="198"/>
        <v>2.5378570665757634E-4</v>
      </c>
      <c r="H1152" s="7">
        <v>56</v>
      </c>
      <c r="I1152" s="7">
        <v>47.175000000000004</v>
      </c>
      <c r="J1152" s="7">
        <v>8.8249999999999957</v>
      </c>
      <c r="K1152" s="7">
        <f t="shared" si="201"/>
        <v>3.5299999999999985</v>
      </c>
      <c r="L1152" s="12">
        <f t="shared" si="199"/>
        <v>5.2949999999999973</v>
      </c>
      <c r="M1152" s="8">
        <v>0.15758928571428563</v>
      </c>
      <c r="N1152" s="8">
        <f t="shared" si="200"/>
        <v>0.11224165341812394</v>
      </c>
      <c r="O1152" s="7">
        <f t="shared" si="194"/>
        <v>5.2949999999999973</v>
      </c>
      <c r="P1152" s="8">
        <v>0.15758928571428563</v>
      </c>
      <c r="Q1152" s="8">
        <f t="shared" si="195"/>
        <v>5.3456090651558101</v>
      </c>
      <c r="R1152" s="8">
        <f t="shared" si="196"/>
        <v>0.84241071428571435</v>
      </c>
      <c r="S1152" s="9">
        <f t="shared" si="197"/>
        <v>1.4064760428381383E-4</v>
      </c>
      <c r="T1152" s="2" t="s">
        <v>30</v>
      </c>
      <c r="U1152" s="2" t="s">
        <v>31</v>
      </c>
      <c r="V1152" s="2" t="s">
        <v>6101</v>
      </c>
      <c r="W1152" s="2" t="s">
        <v>627</v>
      </c>
      <c r="X1152" s="2">
        <v>61</v>
      </c>
      <c r="Y1152" s="2">
        <v>75</v>
      </c>
      <c r="Z1152" s="2">
        <f t="shared" si="204"/>
        <v>14</v>
      </c>
    </row>
    <row r="1153" spans="1:26" x14ac:dyDescent="0.25">
      <c r="A1153" s="2" t="s">
        <v>3589</v>
      </c>
      <c r="B1153" s="2">
        <v>202281152</v>
      </c>
      <c r="C1153" s="3">
        <v>44841</v>
      </c>
      <c r="D1153" s="2" t="s">
        <v>749</v>
      </c>
      <c r="E1153" s="2" t="s">
        <v>47</v>
      </c>
      <c r="F1153" s="2" t="s">
        <v>3590</v>
      </c>
      <c r="G1153" s="10">
        <f t="shared" si="198"/>
        <v>5.4382651426623501E-3</v>
      </c>
      <c r="H1153" s="7">
        <v>1200</v>
      </c>
      <c r="I1153" s="7">
        <v>1099</v>
      </c>
      <c r="J1153" s="7">
        <v>101</v>
      </c>
      <c r="K1153" s="7">
        <f t="shared" si="201"/>
        <v>40.400000000000006</v>
      </c>
      <c r="L1153" s="12">
        <f t="shared" si="199"/>
        <v>60.599999999999994</v>
      </c>
      <c r="M1153" s="8">
        <v>8.4166666666666667E-2</v>
      </c>
      <c r="N1153" s="8">
        <f t="shared" si="200"/>
        <v>5.5141037306642396E-2</v>
      </c>
      <c r="O1153" s="7">
        <f t="shared" si="194"/>
        <v>60.599999999999994</v>
      </c>
      <c r="P1153" s="8">
        <v>8.4166666666666667E-2</v>
      </c>
      <c r="Q1153" s="8">
        <f t="shared" si="195"/>
        <v>10.881188118811881</v>
      </c>
      <c r="R1153" s="8">
        <f t="shared" si="196"/>
        <v>0.91583333333333339</v>
      </c>
      <c r="S1153" s="9">
        <f t="shared" si="197"/>
        <v>1.6096779640413829E-3</v>
      </c>
      <c r="T1153" s="2" t="s">
        <v>19</v>
      </c>
      <c r="U1153" s="2" t="s">
        <v>6087</v>
      </c>
      <c r="V1153" s="2" t="s">
        <v>6101</v>
      </c>
      <c r="W1153" s="2" t="s">
        <v>16</v>
      </c>
      <c r="X1153" s="2">
        <v>61</v>
      </c>
      <c r="Y1153" s="2">
        <v>75</v>
      </c>
      <c r="Z1153" s="2">
        <f t="shared" si="204"/>
        <v>14</v>
      </c>
    </row>
    <row r="1154" spans="1:26" x14ac:dyDescent="0.25">
      <c r="A1154" s="2" t="s">
        <v>3591</v>
      </c>
      <c r="B1154" s="2">
        <v>202281153</v>
      </c>
      <c r="C1154" s="3">
        <v>44841</v>
      </c>
      <c r="D1154" s="2" t="s">
        <v>579</v>
      </c>
      <c r="E1154" s="2" t="s">
        <v>29</v>
      </c>
      <c r="F1154" s="2" t="s">
        <v>3592</v>
      </c>
      <c r="G1154" s="10">
        <f t="shared" si="198"/>
        <v>1.4048851618544403E-4</v>
      </c>
      <c r="H1154" s="7">
        <v>31</v>
      </c>
      <c r="I1154" s="7">
        <v>27.9</v>
      </c>
      <c r="J1154" s="7">
        <v>3.1000000000000014</v>
      </c>
      <c r="K1154" s="7">
        <f t="shared" si="201"/>
        <v>1.2400000000000007</v>
      </c>
      <c r="L1154" s="12">
        <f t="shared" si="199"/>
        <v>1.8600000000000008</v>
      </c>
      <c r="M1154" s="8">
        <v>0.10000000000000005</v>
      </c>
      <c r="N1154" s="8">
        <f t="shared" si="200"/>
        <v>6.6666666666666693E-2</v>
      </c>
      <c r="O1154" s="7">
        <f t="shared" ref="O1154:O1217" si="205">J1154-K1154</f>
        <v>1.8600000000000008</v>
      </c>
      <c r="P1154" s="8">
        <v>0.10000000000000005</v>
      </c>
      <c r="Q1154" s="8">
        <f t="shared" ref="Q1154:Q1217" si="206">I1154/J1154</f>
        <v>8.9999999999999947</v>
      </c>
      <c r="R1154" s="8">
        <f t="shared" ref="R1154:R1217" si="207">I1154/H1154</f>
        <v>0.89999999999999991</v>
      </c>
      <c r="S1154" s="9">
        <f t="shared" ref="S1154:S1217" si="208">J1154/SUM($J$2:$J$2400)</f>
        <v>4.9405957312161284E-5</v>
      </c>
      <c r="T1154" s="2" t="s">
        <v>33</v>
      </c>
      <c r="U1154" s="2" t="s">
        <v>31</v>
      </c>
      <c r="V1154" s="2" t="s">
        <v>6101</v>
      </c>
      <c r="W1154" s="2" t="s">
        <v>329</v>
      </c>
      <c r="X1154" s="2">
        <v>61</v>
      </c>
      <c r="Y1154" s="2">
        <v>75</v>
      </c>
      <c r="Z1154" s="2">
        <f t="shared" si="204"/>
        <v>14</v>
      </c>
    </row>
    <row r="1155" spans="1:26" x14ac:dyDescent="0.25">
      <c r="A1155" s="2" t="s">
        <v>3593</v>
      </c>
      <c r="B1155" s="2">
        <v>202281154</v>
      </c>
      <c r="C1155" s="3">
        <v>44841</v>
      </c>
      <c r="D1155" s="2" t="s">
        <v>644</v>
      </c>
      <c r="E1155" s="2" t="s">
        <v>14</v>
      </c>
      <c r="F1155" s="2" t="s">
        <v>3594</v>
      </c>
      <c r="G1155" s="10">
        <f t="shared" ref="G1155:G1218" si="209">H1155/SUM($H$2:$H$2400)</f>
        <v>6.7978314283279379E-5</v>
      </c>
      <c r="H1155" s="7">
        <v>15</v>
      </c>
      <c r="I1155" s="7">
        <v>5</v>
      </c>
      <c r="J1155" s="7">
        <v>10</v>
      </c>
      <c r="K1155" s="7">
        <f t="shared" si="201"/>
        <v>4</v>
      </c>
      <c r="L1155" s="12">
        <f t="shared" ref="L1155:L1218" si="210">J1155-K1155</f>
        <v>6</v>
      </c>
      <c r="M1155" s="8">
        <v>0.66666666666666663</v>
      </c>
      <c r="N1155" s="8">
        <f t="shared" ref="N1155:N1218" si="211">L1155/I1155</f>
        <v>1.2</v>
      </c>
      <c r="O1155" s="7">
        <f t="shared" si="205"/>
        <v>6</v>
      </c>
      <c r="P1155" s="8">
        <v>0.66666666666666663</v>
      </c>
      <c r="Q1155" s="8">
        <f t="shared" si="206"/>
        <v>0.5</v>
      </c>
      <c r="R1155" s="8">
        <f t="shared" si="207"/>
        <v>0.33333333333333331</v>
      </c>
      <c r="S1155" s="9">
        <f t="shared" si="208"/>
        <v>1.5937405584568148E-4</v>
      </c>
      <c r="T1155" s="2" t="s">
        <v>6151</v>
      </c>
      <c r="U1155" s="2" t="s">
        <v>15</v>
      </c>
      <c r="V1155" s="2" t="s">
        <v>6101</v>
      </c>
      <c r="W1155" s="2" t="s">
        <v>16</v>
      </c>
      <c r="X1155" s="2">
        <v>61</v>
      </c>
      <c r="Y1155" s="2">
        <v>75</v>
      </c>
      <c r="Z1155" s="2">
        <f t="shared" si="204"/>
        <v>14</v>
      </c>
    </row>
    <row r="1156" spans="1:26" x14ac:dyDescent="0.25">
      <c r="A1156" s="2" t="s">
        <v>3595</v>
      </c>
      <c r="B1156" s="2">
        <v>202281155</v>
      </c>
      <c r="C1156" s="3">
        <v>44841</v>
      </c>
      <c r="D1156" s="2" t="s">
        <v>643</v>
      </c>
      <c r="E1156" s="2" t="s">
        <v>21</v>
      </c>
      <c r="F1156" s="2" t="s">
        <v>3596</v>
      </c>
      <c r="G1156" s="10">
        <f t="shared" si="209"/>
        <v>2.2659438094426456E-5</v>
      </c>
      <c r="H1156" s="7">
        <v>5</v>
      </c>
      <c r="I1156" s="7">
        <v>0</v>
      </c>
      <c r="J1156" s="7">
        <v>5</v>
      </c>
      <c r="K1156" s="7">
        <f t="shared" ref="K1156:K1219" si="212">J1156*0.4</f>
        <v>2</v>
      </c>
      <c r="L1156" s="12">
        <f t="shared" si="210"/>
        <v>3</v>
      </c>
      <c r="M1156" s="8">
        <v>1</v>
      </c>
      <c r="N1156" s="8" t="e">
        <f t="shared" si="211"/>
        <v>#DIV/0!</v>
      </c>
      <c r="O1156" s="7">
        <f t="shared" si="205"/>
        <v>3</v>
      </c>
      <c r="P1156" s="8">
        <v>1</v>
      </c>
      <c r="Q1156" s="8">
        <f t="shared" si="206"/>
        <v>0</v>
      </c>
      <c r="R1156" s="8">
        <f t="shared" si="207"/>
        <v>0</v>
      </c>
      <c r="S1156" s="9">
        <f t="shared" si="208"/>
        <v>7.9687027922840741E-5</v>
      </c>
      <c r="T1156" s="2" t="s">
        <v>6150</v>
      </c>
      <c r="U1156" s="2" t="s">
        <v>22</v>
      </c>
      <c r="V1156" s="2" t="s">
        <v>6101</v>
      </c>
      <c r="W1156" s="2" t="s">
        <v>16</v>
      </c>
      <c r="X1156" s="2">
        <v>61</v>
      </c>
      <c r="Y1156" s="2">
        <v>75</v>
      </c>
      <c r="Z1156" s="2">
        <f t="shared" si="204"/>
        <v>14</v>
      </c>
    </row>
    <row r="1157" spans="1:26" x14ac:dyDescent="0.25">
      <c r="A1157" s="2" t="s">
        <v>3597</v>
      </c>
      <c r="B1157" s="2">
        <v>202281156</v>
      </c>
      <c r="C1157" s="3">
        <v>44841</v>
      </c>
      <c r="D1157" s="2" t="s">
        <v>580</v>
      </c>
      <c r="E1157" s="2" t="s">
        <v>29</v>
      </c>
      <c r="F1157" s="2" t="s">
        <v>3598</v>
      </c>
      <c r="G1157" s="10">
        <f t="shared" si="209"/>
        <v>3.9880611046190566E-4</v>
      </c>
      <c r="H1157" s="7">
        <v>88</v>
      </c>
      <c r="I1157" s="7">
        <v>74.52</v>
      </c>
      <c r="J1157" s="7">
        <v>13.480000000000004</v>
      </c>
      <c r="K1157" s="7">
        <f t="shared" si="212"/>
        <v>5.3920000000000021</v>
      </c>
      <c r="L1157" s="12">
        <f t="shared" si="210"/>
        <v>8.088000000000001</v>
      </c>
      <c r="M1157" s="8">
        <v>0.15318181818181822</v>
      </c>
      <c r="N1157" s="8">
        <f t="shared" si="211"/>
        <v>0.10853462157809986</v>
      </c>
      <c r="O1157" s="7">
        <f t="shared" si="205"/>
        <v>8.088000000000001</v>
      </c>
      <c r="P1157" s="8">
        <v>0.15318181818181822</v>
      </c>
      <c r="Q1157" s="8">
        <f t="shared" si="206"/>
        <v>5.5281899109792265</v>
      </c>
      <c r="R1157" s="8">
        <f t="shared" si="207"/>
        <v>0.8468181818181818</v>
      </c>
      <c r="S1157" s="9">
        <f t="shared" si="208"/>
        <v>2.1483622727997871E-4</v>
      </c>
      <c r="T1157" s="2" t="s">
        <v>33</v>
      </c>
      <c r="U1157" s="2" t="s">
        <v>31</v>
      </c>
      <c r="V1157" s="2" t="s">
        <v>6101</v>
      </c>
      <c r="W1157" s="2" t="s">
        <v>329</v>
      </c>
      <c r="X1157" s="2">
        <v>61</v>
      </c>
      <c r="Y1157" s="2">
        <v>75</v>
      </c>
      <c r="Z1157" s="2">
        <f t="shared" si="204"/>
        <v>14</v>
      </c>
    </row>
    <row r="1158" spans="1:26" x14ac:dyDescent="0.25">
      <c r="A1158" s="2" t="s">
        <v>3599</v>
      </c>
      <c r="B1158" s="2">
        <v>202281157</v>
      </c>
      <c r="C1158" s="3">
        <v>44841</v>
      </c>
      <c r="D1158" s="2" t="s">
        <v>580</v>
      </c>
      <c r="E1158" s="2" t="s">
        <v>29</v>
      </c>
      <c r="F1158" s="2" t="s">
        <v>3600</v>
      </c>
      <c r="G1158" s="10">
        <f t="shared" si="209"/>
        <v>3.9880611046190566E-4</v>
      </c>
      <c r="H1158" s="7">
        <v>88</v>
      </c>
      <c r="I1158" s="7">
        <v>74.52</v>
      </c>
      <c r="J1158" s="7">
        <v>13.480000000000004</v>
      </c>
      <c r="K1158" s="7">
        <f t="shared" si="212"/>
        <v>5.3920000000000021</v>
      </c>
      <c r="L1158" s="12">
        <f t="shared" si="210"/>
        <v>8.088000000000001</v>
      </c>
      <c r="M1158" s="8">
        <v>0.15318181818181822</v>
      </c>
      <c r="N1158" s="8">
        <f t="shared" si="211"/>
        <v>0.10853462157809986</v>
      </c>
      <c r="O1158" s="7">
        <f t="shared" si="205"/>
        <v>8.088000000000001</v>
      </c>
      <c r="P1158" s="8">
        <v>0.15318181818181822</v>
      </c>
      <c r="Q1158" s="8">
        <f t="shared" si="206"/>
        <v>5.5281899109792265</v>
      </c>
      <c r="R1158" s="8">
        <f t="shared" si="207"/>
        <v>0.8468181818181818</v>
      </c>
      <c r="S1158" s="9">
        <f t="shared" si="208"/>
        <v>2.1483622727997871E-4</v>
      </c>
      <c r="T1158" s="2" t="s">
        <v>33</v>
      </c>
      <c r="U1158" s="2" t="s">
        <v>31</v>
      </c>
      <c r="V1158" s="2" t="s">
        <v>6101</v>
      </c>
      <c r="W1158" s="2" t="s">
        <v>16</v>
      </c>
      <c r="X1158" s="2">
        <v>61</v>
      </c>
      <c r="Y1158" s="2">
        <v>75</v>
      </c>
      <c r="Z1158" s="2">
        <f t="shared" si="204"/>
        <v>14</v>
      </c>
    </row>
    <row r="1159" spans="1:26" x14ac:dyDescent="0.25">
      <c r="A1159" s="2" t="s">
        <v>3601</v>
      </c>
      <c r="B1159" s="2">
        <v>202281158</v>
      </c>
      <c r="C1159" s="3">
        <v>44841</v>
      </c>
      <c r="D1159" s="2" t="s">
        <v>750</v>
      </c>
      <c r="E1159" s="2" t="s">
        <v>14</v>
      </c>
      <c r="F1159" s="2" t="s">
        <v>3602</v>
      </c>
      <c r="G1159" s="10">
        <f t="shared" si="209"/>
        <v>4.5318876188852913E-5</v>
      </c>
      <c r="H1159" s="7">
        <v>10</v>
      </c>
      <c r="I1159" s="7">
        <v>3</v>
      </c>
      <c r="J1159" s="7">
        <v>7</v>
      </c>
      <c r="K1159" s="7">
        <f t="shared" si="212"/>
        <v>2.8000000000000003</v>
      </c>
      <c r="L1159" s="12">
        <f t="shared" si="210"/>
        <v>4.1999999999999993</v>
      </c>
      <c r="M1159" s="8">
        <v>0.7</v>
      </c>
      <c r="N1159" s="8">
        <f t="shared" si="211"/>
        <v>1.3999999999999997</v>
      </c>
      <c r="O1159" s="7">
        <f t="shared" si="205"/>
        <v>4.1999999999999993</v>
      </c>
      <c r="P1159" s="8">
        <v>0.7</v>
      </c>
      <c r="Q1159" s="8">
        <f t="shared" si="206"/>
        <v>0.42857142857142855</v>
      </c>
      <c r="R1159" s="8">
        <f t="shared" si="207"/>
        <v>0.3</v>
      </c>
      <c r="S1159" s="9">
        <f t="shared" si="208"/>
        <v>1.1156183909197704E-4</v>
      </c>
      <c r="T1159" s="2" t="s">
        <v>6152</v>
      </c>
      <c r="U1159" s="2" t="s">
        <v>15</v>
      </c>
      <c r="V1159" s="2" t="s">
        <v>6101</v>
      </c>
      <c r="W1159" s="2" t="s">
        <v>627</v>
      </c>
      <c r="X1159" s="2">
        <v>61</v>
      </c>
      <c r="Y1159" s="2">
        <v>75</v>
      </c>
      <c r="Z1159" s="2">
        <f t="shared" si="204"/>
        <v>14</v>
      </c>
    </row>
    <row r="1160" spans="1:26" x14ac:dyDescent="0.25">
      <c r="A1160" s="2" t="s">
        <v>3603</v>
      </c>
      <c r="B1160" s="2">
        <v>202281159</v>
      </c>
      <c r="C1160" s="3">
        <v>44841</v>
      </c>
      <c r="D1160" s="2" t="s">
        <v>751</v>
      </c>
      <c r="E1160" s="2" t="s">
        <v>14</v>
      </c>
      <c r="F1160" s="2" t="s">
        <v>3604</v>
      </c>
      <c r="G1160" s="10">
        <f t="shared" si="209"/>
        <v>4.5318876188852913E-5</v>
      </c>
      <c r="H1160" s="7">
        <v>10</v>
      </c>
      <c r="I1160" s="7">
        <v>2</v>
      </c>
      <c r="J1160" s="7">
        <v>8</v>
      </c>
      <c r="K1160" s="7">
        <f t="shared" si="212"/>
        <v>3.2</v>
      </c>
      <c r="L1160" s="12">
        <f t="shared" si="210"/>
        <v>4.8</v>
      </c>
      <c r="M1160" s="8">
        <v>0.8</v>
      </c>
      <c r="N1160" s="8">
        <f t="shared" si="211"/>
        <v>2.4</v>
      </c>
      <c r="O1160" s="7">
        <f t="shared" si="205"/>
        <v>4.8</v>
      </c>
      <c r="P1160" s="8">
        <v>0.8</v>
      </c>
      <c r="Q1160" s="8">
        <f t="shared" si="206"/>
        <v>0.25</v>
      </c>
      <c r="R1160" s="8">
        <f t="shared" si="207"/>
        <v>0.2</v>
      </c>
      <c r="S1160" s="9">
        <f t="shared" si="208"/>
        <v>1.2749924467654519E-4</v>
      </c>
      <c r="T1160" s="2" t="s">
        <v>6151</v>
      </c>
      <c r="U1160" s="2" t="s">
        <v>15</v>
      </c>
      <c r="V1160" s="2" t="s">
        <v>6101</v>
      </c>
      <c r="W1160" s="2" t="s">
        <v>16</v>
      </c>
      <c r="X1160" s="2">
        <v>61</v>
      </c>
      <c r="Y1160" s="2">
        <v>75</v>
      </c>
      <c r="Z1160" s="2">
        <f t="shared" si="204"/>
        <v>14</v>
      </c>
    </row>
    <row r="1161" spans="1:26" x14ac:dyDescent="0.25">
      <c r="A1161" s="2" t="s">
        <v>3605</v>
      </c>
      <c r="B1161" s="2">
        <v>202281160</v>
      </c>
      <c r="C1161" s="3">
        <v>44841</v>
      </c>
      <c r="D1161" s="2" t="s">
        <v>752</v>
      </c>
      <c r="E1161" s="2" t="s">
        <v>14</v>
      </c>
      <c r="F1161" s="2" t="s">
        <v>3606</v>
      </c>
      <c r="G1161" s="10">
        <f t="shared" si="209"/>
        <v>4.5318876188852913E-5</v>
      </c>
      <c r="H1161" s="7">
        <v>10</v>
      </c>
      <c r="I1161" s="7">
        <v>2</v>
      </c>
      <c r="J1161" s="7">
        <v>8</v>
      </c>
      <c r="K1161" s="7">
        <f t="shared" si="212"/>
        <v>3.2</v>
      </c>
      <c r="L1161" s="12">
        <f t="shared" si="210"/>
        <v>4.8</v>
      </c>
      <c r="M1161" s="8">
        <v>0.8</v>
      </c>
      <c r="N1161" s="8">
        <f t="shared" si="211"/>
        <v>2.4</v>
      </c>
      <c r="O1161" s="7">
        <f t="shared" si="205"/>
        <v>4.8</v>
      </c>
      <c r="P1161" s="8">
        <v>0.8</v>
      </c>
      <c r="Q1161" s="8">
        <f t="shared" si="206"/>
        <v>0.25</v>
      </c>
      <c r="R1161" s="8">
        <f t="shared" si="207"/>
        <v>0.2</v>
      </c>
      <c r="S1161" s="9">
        <f t="shared" si="208"/>
        <v>1.2749924467654519E-4</v>
      </c>
      <c r="T1161" s="2" t="s">
        <v>6151</v>
      </c>
      <c r="U1161" s="2" t="s">
        <v>15</v>
      </c>
      <c r="V1161" s="2" t="s">
        <v>6101</v>
      </c>
      <c r="W1161" s="2" t="s">
        <v>16</v>
      </c>
      <c r="X1161" s="2">
        <v>61</v>
      </c>
      <c r="Y1161" s="2">
        <v>75</v>
      </c>
      <c r="Z1161" s="2">
        <f t="shared" si="204"/>
        <v>14</v>
      </c>
    </row>
    <row r="1162" spans="1:26" x14ac:dyDescent="0.25">
      <c r="A1162" s="2" t="s">
        <v>3607</v>
      </c>
      <c r="B1162" s="2">
        <v>202281161</v>
      </c>
      <c r="C1162" s="3">
        <v>44841</v>
      </c>
      <c r="D1162" s="2" t="s">
        <v>753</v>
      </c>
      <c r="E1162" s="2" t="s">
        <v>14</v>
      </c>
      <c r="F1162" s="2" t="s">
        <v>3608</v>
      </c>
      <c r="G1162" s="10">
        <f t="shared" si="209"/>
        <v>1.3595662856655876E-4</v>
      </c>
      <c r="H1162" s="7">
        <v>30</v>
      </c>
      <c r="I1162" s="7">
        <v>12</v>
      </c>
      <c r="J1162" s="7">
        <v>18</v>
      </c>
      <c r="K1162" s="7">
        <f t="shared" si="212"/>
        <v>7.2</v>
      </c>
      <c r="L1162" s="12">
        <f t="shared" si="210"/>
        <v>10.8</v>
      </c>
      <c r="M1162" s="8">
        <v>0.6</v>
      </c>
      <c r="N1162" s="8">
        <f t="shared" si="211"/>
        <v>0.9</v>
      </c>
      <c r="O1162" s="7">
        <f t="shared" si="205"/>
        <v>10.8</v>
      </c>
      <c r="P1162" s="8">
        <v>0.6</v>
      </c>
      <c r="Q1162" s="8">
        <f t="shared" si="206"/>
        <v>0.66666666666666663</v>
      </c>
      <c r="R1162" s="8">
        <f t="shared" si="207"/>
        <v>0.4</v>
      </c>
      <c r="S1162" s="9">
        <f t="shared" si="208"/>
        <v>2.8687330052222667E-4</v>
      </c>
      <c r="T1162" s="2" t="s">
        <v>6151</v>
      </c>
      <c r="U1162" s="2" t="s">
        <v>15</v>
      </c>
      <c r="V1162" s="2" t="s">
        <v>6101</v>
      </c>
      <c r="W1162" s="2" t="s">
        <v>16</v>
      </c>
      <c r="X1162" s="2">
        <v>61</v>
      </c>
      <c r="Y1162" s="2">
        <v>75</v>
      </c>
      <c r="Z1162" s="2">
        <f t="shared" si="204"/>
        <v>14</v>
      </c>
    </row>
    <row r="1163" spans="1:26" x14ac:dyDescent="0.25">
      <c r="A1163" s="2" t="s">
        <v>3609</v>
      </c>
      <c r="B1163" s="2">
        <v>202281162</v>
      </c>
      <c r="C1163" s="3">
        <v>44841</v>
      </c>
      <c r="D1163" s="2" t="s">
        <v>754</v>
      </c>
      <c r="E1163" s="2" t="s">
        <v>14</v>
      </c>
      <c r="F1163" s="2" t="s">
        <v>3610</v>
      </c>
      <c r="G1163" s="10">
        <f t="shared" si="209"/>
        <v>3.1723213332197042E-5</v>
      </c>
      <c r="H1163" s="7">
        <v>7</v>
      </c>
      <c r="I1163" s="7">
        <v>3</v>
      </c>
      <c r="J1163" s="7">
        <v>4</v>
      </c>
      <c r="K1163" s="7">
        <f t="shared" si="212"/>
        <v>1.6</v>
      </c>
      <c r="L1163" s="12">
        <f t="shared" si="210"/>
        <v>2.4</v>
      </c>
      <c r="M1163" s="8">
        <v>0.5714285714285714</v>
      </c>
      <c r="N1163" s="8">
        <f t="shared" si="211"/>
        <v>0.79999999999999993</v>
      </c>
      <c r="O1163" s="7">
        <f t="shared" si="205"/>
        <v>2.4</v>
      </c>
      <c r="P1163" s="8">
        <v>0.5714285714285714</v>
      </c>
      <c r="Q1163" s="8">
        <f t="shared" si="206"/>
        <v>0.75</v>
      </c>
      <c r="R1163" s="8">
        <f t="shared" si="207"/>
        <v>0.42857142857142855</v>
      </c>
      <c r="S1163" s="9">
        <f t="shared" si="208"/>
        <v>6.3749622338272593E-5</v>
      </c>
      <c r="T1163" s="2" t="s">
        <v>6152</v>
      </c>
      <c r="U1163" s="2" t="s">
        <v>15</v>
      </c>
      <c r="V1163" s="2" t="s">
        <v>6101</v>
      </c>
      <c r="W1163" s="2" t="s">
        <v>16</v>
      </c>
      <c r="X1163" s="2">
        <v>61</v>
      </c>
      <c r="Y1163" s="2">
        <v>75</v>
      </c>
      <c r="Z1163" s="2">
        <f t="shared" si="204"/>
        <v>14</v>
      </c>
    </row>
    <row r="1164" spans="1:26" x14ac:dyDescent="0.25">
      <c r="A1164" s="2" t="s">
        <v>3611</v>
      </c>
      <c r="B1164" s="2">
        <v>202281163</v>
      </c>
      <c r="C1164" s="3">
        <v>44841</v>
      </c>
      <c r="D1164" s="2" t="s">
        <v>755</v>
      </c>
      <c r="E1164" s="2" t="s">
        <v>14</v>
      </c>
      <c r="F1164" s="2" t="s">
        <v>3612</v>
      </c>
      <c r="G1164" s="10">
        <f t="shared" si="209"/>
        <v>1.586160666609852E-4</v>
      </c>
      <c r="H1164" s="7">
        <v>35</v>
      </c>
      <c r="I1164" s="7">
        <v>18</v>
      </c>
      <c r="J1164" s="7">
        <v>17</v>
      </c>
      <c r="K1164" s="7">
        <f t="shared" si="212"/>
        <v>6.8000000000000007</v>
      </c>
      <c r="L1164" s="12">
        <f t="shared" si="210"/>
        <v>10.199999999999999</v>
      </c>
      <c r="M1164" s="8">
        <v>0.48571428571428571</v>
      </c>
      <c r="N1164" s="8">
        <f t="shared" si="211"/>
        <v>0.56666666666666665</v>
      </c>
      <c r="O1164" s="7">
        <f t="shared" si="205"/>
        <v>10.199999999999999</v>
      </c>
      <c r="P1164" s="8">
        <v>0.48571428571428571</v>
      </c>
      <c r="Q1164" s="8">
        <f t="shared" si="206"/>
        <v>1.0588235294117647</v>
      </c>
      <c r="R1164" s="8">
        <f t="shared" si="207"/>
        <v>0.51428571428571423</v>
      </c>
      <c r="S1164" s="9">
        <f t="shared" si="208"/>
        <v>2.7093589493765852E-4</v>
      </c>
      <c r="T1164" s="2" t="s">
        <v>6152</v>
      </c>
      <c r="U1164" s="2" t="s">
        <v>15</v>
      </c>
      <c r="V1164" s="2" t="s">
        <v>6101</v>
      </c>
      <c r="W1164" s="2" t="s">
        <v>16</v>
      </c>
      <c r="X1164" s="2">
        <v>61</v>
      </c>
      <c r="Y1164" s="2">
        <v>75</v>
      </c>
      <c r="Z1164" s="2">
        <f t="shared" si="204"/>
        <v>14</v>
      </c>
    </row>
    <row r="1165" spans="1:26" x14ac:dyDescent="0.25">
      <c r="A1165" s="2" t="s">
        <v>3613</v>
      </c>
      <c r="B1165" s="2">
        <v>202281164</v>
      </c>
      <c r="C1165" s="3">
        <v>44841</v>
      </c>
      <c r="D1165" s="2" t="s">
        <v>609</v>
      </c>
      <c r="E1165" s="2" t="s">
        <v>14</v>
      </c>
      <c r="F1165" s="2" t="s">
        <v>3614</v>
      </c>
      <c r="G1165" s="10">
        <f t="shared" si="209"/>
        <v>3.625510095108233E-5</v>
      </c>
      <c r="H1165" s="7">
        <v>8</v>
      </c>
      <c r="I1165" s="7">
        <v>5</v>
      </c>
      <c r="J1165" s="7">
        <v>3</v>
      </c>
      <c r="K1165" s="7">
        <f t="shared" si="212"/>
        <v>1.2000000000000002</v>
      </c>
      <c r="L1165" s="12">
        <f t="shared" si="210"/>
        <v>1.7999999999999998</v>
      </c>
      <c r="M1165" s="8">
        <v>0.375</v>
      </c>
      <c r="N1165" s="8">
        <f t="shared" si="211"/>
        <v>0.36</v>
      </c>
      <c r="O1165" s="7">
        <f t="shared" si="205"/>
        <v>1.7999999999999998</v>
      </c>
      <c r="P1165" s="8">
        <v>0.375</v>
      </c>
      <c r="Q1165" s="8">
        <f t="shared" si="206"/>
        <v>1.6666666666666667</v>
      </c>
      <c r="R1165" s="8">
        <f t="shared" si="207"/>
        <v>0.625</v>
      </c>
      <c r="S1165" s="9">
        <f t="shared" si="208"/>
        <v>4.7812216753704445E-5</v>
      </c>
      <c r="T1165" s="2" t="s">
        <v>6151</v>
      </c>
      <c r="U1165" s="2" t="s">
        <v>15</v>
      </c>
      <c r="V1165" s="2" t="s">
        <v>6101</v>
      </c>
      <c r="W1165" s="2" t="s">
        <v>329</v>
      </c>
      <c r="X1165" s="2">
        <v>61</v>
      </c>
      <c r="Y1165" s="2">
        <v>75</v>
      </c>
      <c r="Z1165" s="2">
        <f t="shared" si="204"/>
        <v>14</v>
      </c>
    </row>
    <row r="1166" spans="1:26" x14ac:dyDescent="0.25">
      <c r="A1166" s="2" t="s">
        <v>3615</v>
      </c>
      <c r="B1166" s="2">
        <v>202281165</v>
      </c>
      <c r="C1166" s="3">
        <v>44841</v>
      </c>
      <c r="D1166" s="2" t="s">
        <v>465</v>
      </c>
      <c r="E1166" s="2" t="s">
        <v>29</v>
      </c>
      <c r="F1166" s="2" t="s">
        <v>3616</v>
      </c>
      <c r="G1166" s="10">
        <f t="shared" si="209"/>
        <v>3.3989157141639688E-4</v>
      </c>
      <c r="H1166" s="7">
        <v>75</v>
      </c>
      <c r="I1166" s="7">
        <v>53.07</v>
      </c>
      <c r="J1166" s="7">
        <v>21.93</v>
      </c>
      <c r="K1166" s="7">
        <f t="shared" si="212"/>
        <v>8.7720000000000002</v>
      </c>
      <c r="L1166" s="12">
        <f t="shared" si="210"/>
        <v>13.157999999999999</v>
      </c>
      <c r="M1166" s="8">
        <v>0.29239999999999999</v>
      </c>
      <c r="N1166" s="8">
        <f t="shared" si="211"/>
        <v>0.2479366873940079</v>
      </c>
      <c r="O1166" s="7">
        <f t="shared" si="205"/>
        <v>13.157999999999999</v>
      </c>
      <c r="P1166" s="8">
        <v>0.29239999999999999</v>
      </c>
      <c r="Q1166" s="8">
        <f t="shared" si="206"/>
        <v>2.4199726402188784</v>
      </c>
      <c r="R1166" s="8">
        <f t="shared" si="207"/>
        <v>0.70760000000000001</v>
      </c>
      <c r="S1166" s="9">
        <f t="shared" si="208"/>
        <v>3.4950730446957947E-4</v>
      </c>
      <c r="T1166" s="2" t="s">
        <v>33</v>
      </c>
      <c r="U1166" s="2" t="s">
        <v>31</v>
      </c>
      <c r="V1166" s="2" t="s">
        <v>6101</v>
      </c>
      <c r="W1166" s="2" t="s">
        <v>627</v>
      </c>
      <c r="X1166" s="2">
        <v>61</v>
      </c>
      <c r="Y1166" s="2">
        <v>75</v>
      </c>
      <c r="Z1166" s="2">
        <f t="shared" si="204"/>
        <v>14</v>
      </c>
    </row>
    <row r="1167" spans="1:26" x14ac:dyDescent="0.25">
      <c r="A1167" s="2" t="s">
        <v>3617</v>
      </c>
      <c r="B1167" s="2">
        <v>202281166</v>
      </c>
      <c r="C1167" s="3">
        <v>44841</v>
      </c>
      <c r="D1167" s="2" t="s">
        <v>388</v>
      </c>
      <c r="E1167" s="2" t="s">
        <v>29</v>
      </c>
      <c r="F1167" s="2" t="s">
        <v>3618</v>
      </c>
      <c r="G1167" s="10">
        <f t="shared" si="209"/>
        <v>1.586160666609852E-4</v>
      </c>
      <c r="H1167" s="7">
        <v>35</v>
      </c>
      <c r="I1167" s="7">
        <v>31.62</v>
      </c>
      <c r="J1167" s="7">
        <v>3.379999999999999</v>
      </c>
      <c r="K1167" s="7">
        <f t="shared" si="212"/>
        <v>1.3519999999999996</v>
      </c>
      <c r="L1167" s="12">
        <f t="shared" si="210"/>
        <v>2.0279999999999996</v>
      </c>
      <c r="M1167" s="8">
        <v>9.6571428571428544E-2</v>
      </c>
      <c r="N1167" s="8">
        <f t="shared" si="211"/>
        <v>6.4136622390891823E-2</v>
      </c>
      <c r="O1167" s="7">
        <f t="shared" si="205"/>
        <v>2.0279999999999996</v>
      </c>
      <c r="P1167" s="8">
        <v>9.6571428571428544E-2</v>
      </c>
      <c r="Q1167" s="8">
        <f t="shared" si="206"/>
        <v>9.3550295857988193</v>
      </c>
      <c r="R1167" s="8">
        <f t="shared" si="207"/>
        <v>0.90342857142857147</v>
      </c>
      <c r="S1167" s="9">
        <f t="shared" si="208"/>
        <v>5.3868430875840324E-5</v>
      </c>
      <c r="T1167" s="2" t="s">
        <v>33</v>
      </c>
      <c r="U1167" s="2" t="s">
        <v>31</v>
      </c>
      <c r="V1167" s="2" t="s">
        <v>6101</v>
      </c>
      <c r="W1167" s="2" t="s">
        <v>627</v>
      </c>
      <c r="X1167" s="2">
        <v>61</v>
      </c>
      <c r="Y1167" s="2">
        <v>75</v>
      </c>
      <c r="Z1167" s="2">
        <f t="shared" si="204"/>
        <v>14</v>
      </c>
    </row>
    <row r="1168" spans="1:26" x14ac:dyDescent="0.25">
      <c r="A1168" s="2" t="s">
        <v>3619</v>
      </c>
      <c r="B1168" s="2">
        <v>202281167</v>
      </c>
      <c r="C1168" s="3">
        <v>44841</v>
      </c>
      <c r="D1168" s="2" t="s">
        <v>727</v>
      </c>
      <c r="E1168" s="2" t="s">
        <v>29</v>
      </c>
      <c r="F1168" s="2" t="s">
        <v>3620</v>
      </c>
      <c r="G1168" s="10">
        <f t="shared" si="209"/>
        <v>4.5318876188852914E-4</v>
      </c>
      <c r="H1168" s="7">
        <v>100</v>
      </c>
      <c r="I1168" s="7">
        <v>48</v>
      </c>
      <c r="J1168" s="7">
        <v>52</v>
      </c>
      <c r="K1168" s="7">
        <f t="shared" si="212"/>
        <v>20.8</v>
      </c>
      <c r="L1168" s="12">
        <f t="shared" si="210"/>
        <v>31.2</v>
      </c>
      <c r="M1168" s="8">
        <v>0.52</v>
      </c>
      <c r="N1168" s="8">
        <f t="shared" si="211"/>
        <v>0.65</v>
      </c>
      <c r="O1168" s="7">
        <f t="shared" si="205"/>
        <v>31.2</v>
      </c>
      <c r="P1168" s="8">
        <v>0.52</v>
      </c>
      <c r="Q1168" s="8">
        <f t="shared" si="206"/>
        <v>0.92307692307692313</v>
      </c>
      <c r="R1168" s="8">
        <f t="shared" si="207"/>
        <v>0.48</v>
      </c>
      <c r="S1168" s="9">
        <f t="shared" si="208"/>
        <v>8.2874509039754371E-4</v>
      </c>
      <c r="T1168" s="2" t="s">
        <v>33</v>
      </c>
      <c r="U1168" s="2" t="s">
        <v>31</v>
      </c>
      <c r="V1168" s="2" t="s">
        <v>6101</v>
      </c>
      <c r="W1168" s="2" t="s">
        <v>16</v>
      </c>
      <c r="X1168" s="2">
        <v>61</v>
      </c>
      <c r="Y1168" s="2">
        <v>75</v>
      </c>
      <c r="Z1168" s="2">
        <f t="shared" si="204"/>
        <v>14</v>
      </c>
    </row>
    <row r="1169" spans="1:26" x14ac:dyDescent="0.25">
      <c r="A1169" s="2" t="s">
        <v>3621</v>
      </c>
      <c r="B1169" s="2">
        <v>202281168</v>
      </c>
      <c r="C1169" s="3">
        <v>44841</v>
      </c>
      <c r="D1169" s="2" t="s">
        <v>525</v>
      </c>
      <c r="E1169" s="2" t="s">
        <v>14</v>
      </c>
      <c r="F1169" s="2" t="s">
        <v>3622</v>
      </c>
      <c r="G1169" s="10">
        <f t="shared" si="209"/>
        <v>6.7978314283279379E-5</v>
      </c>
      <c r="H1169" s="7">
        <v>15</v>
      </c>
      <c r="I1169" s="7">
        <v>10</v>
      </c>
      <c r="J1169" s="7">
        <v>5</v>
      </c>
      <c r="K1169" s="7">
        <f t="shared" si="212"/>
        <v>2</v>
      </c>
      <c r="L1169" s="12">
        <f t="shared" si="210"/>
        <v>3</v>
      </c>
      <c r="M1169" s="8">
        <v>0.33333333333333331</v>
      </c>
      <c r="N1169" s="8">
        <f t="shared" si="211"/>
        <v>0.3</v>
      </c>
      <c r="O1169" s="7">
        <f t="shared" si="205"/>
        <v>3</v>
      </c>
      <c r="P1169" s="8">
        <v>0.33333333333333331</v>
      </c>
      <c r="Q1169" s="8">
        <f t="shared" si="206"/>
        <v>2</v>
      </c>
      <c r="R1169" s="8">
        <f t="shared" si="207"/>
        <v>0.66666666666666663</v>
      </c>
      <c r="S1169" s="9">
        <f t="shared" si="208"/>
        <v>7.9687027922840741E-5</v>
      </c>
      <c r="T1169" s="2" t="s">
        <v>6151</v>
      </c>
      <c r="U1169" s="2" t="s">
        <v>15</v>
      </c>
      <c r="V1169" s="2" t="s">
        <v>6101</v>
      </c>
      <c r="W1169" s="2" t="s">
        <v>329</v>
      </c>
      <c r="X1169" s="2">
        <v>61</v>
      </c>
      <c r="Y1169" s="2">
        <v>75</v>
      </c>
      <c r="Z1169" s="2">
        <f t="shared" si="204"/>
        <v>14</v>
      </c>
    </row>
    <row r="1170" spans="1:26" x14ac:dyDescent="0.25">
      <c r="A1170" s="2" t="s">
        <v>3623</v>
      </c>
      <c r="B1170" s="2">
        <v>202281169</v>
      </c>
      <c r="C1170" s="3">
        <v>44841</v>
      </c>
      <c r="D1170" s="2" t="s">
        <v>756</v>
      </c>
      <c r="E1170" s="2" t="s">
        <v>29</v>
      </c>
      <c r="F1170" s="2" t="s">
        <v>3624</v>
      </c>
      <c r="G1170" s="10">
        <f t="shared" si="209"/>
        <v>5.4382651426623495E-5</v>
      </c>
      <c r="H1170" s="7">
        <v>12</v>
      </c>
      <c r="I1170" s="7">
        <v>10</v>
      </c>
      <c r="J1170" s="7">
        <v>2</v>
      </c>
      <c r="K1170" s="7">
        <f t="shared" si="212"/>
        <v>0.8</v>
      </c>
      <c r="L1170" s="12">
        <f t="shared" si="210"/>
        <v>1.2</v>
      </c>
      <c r="M1170" s="8">
        <v>0.16666666666666666</v>
      </c>
      <c r="N1170" s="8">
        <f t="shared" si="211"/>
        <v>0.12</v>
      </c>
      <c r="O1170" s="7">
        <f t="shared" si="205"/>
        <v>1.2</v>
      </c>
      <c r="P1170" s="8">
        <v>0.16666666666666666</v>
      </c>
      <c r="Q1170" s="8">
        <f t="shared" si="206"/>
        <v>5</v>
      </c>
      <c r="R1170" s="8">
        <f t="shared" si="207"/>
        <v>0.83333333333333337</v>
      </c>
      <c r="S1170" s="9">
        <f t="shared" si="208"/>
        <v>3.1874811169136296E-5</v>
      </c>
      <c r="T1170" s="2" t="s">
        <v>33</v>
      </c>
      <c r="U1170" s="2" t="s">
        <v>31</v>
      </c>
      <c r="V1170" s="2" t="s">
        <v>6101</v>
      </c>
      <c r="W1170" s="2" t="s">
        <v>16</v>
      </c>
      <c r="X1170" s="2">
        <v>61</v>
      </c>
      <c r="Y1170" s="2">
        <v>75</v>
      </c>
      <c r="Z1170" s="2">
        <f t="shared" si="204"/>
        <v>14</v>
      </c>
    </row>
    <row r="1171" spans="1:26" x14ac:dyDescent="0.25">
      <c r="A1171" s="2" t="s">
        <v>3625</v>
      </c>
      <c r="B1171" s="2">
        <v>202281170</v>
      </c>
      <c r="C1171" s="3">
        <v>44841</v>
      </c>
      <c r="D1171" s="2" t="s">
        <v>17</v>
      </c>
      <c r="E1171" s="2" t="s">
        <v>14</v>
      </c>
      <c r="F1171" s="2" t="s">
        <v>3626</v>
      </c>
      <c r="G1171" s="10">
        <f t="shared" si="209"/>
        <v>2.2659438094426456E-5</v>
      </c>
      <c r="H1171" s="7">
        <v>5</v>
      </c>
      <c r="I1171" s="7">
        <v>2</v>
      </c>
      <c r="J1171" s="7">
        <v>3</v>
      </c>
      <c r="K1171" s="7">
        <f t="shared" si="212"/>
        <v>1.2000000000000002</v>
      </c>
      <c r="L1171" s="12">
        <f t="shared" si="210"/>
        <v>1.7999999999999998</v>
      </c>
      <c r="M1171" s="8">
        <v>0.6</v>
      </c>
      <c r="N1171" s="8">
        <f t="shared" si="211"/>
        <v>0.89999999999999991</v>
      </c>
      <c r="O1171" s="7">
        <f t="shared" si="205"/>
        <v>1.7999999999999998</v>
      </c>
      <c r="P1171" s="8">
        <v>0.6</v>
      </c>
      <c r="Q1171" s="8">
        <f t="shared" si="206"/>
        <v>0.66666666666666663</v>
      </c>
      <c r="R1171" s="8">
        <f t="shared" si="207"/>
        <v>0.4</v>
      </c>
      <c r="S1171" s="9">
        <f t="shared" si="208"/>
        <v>4.7812216753704445E-5</v>
      </c>
      <c r="T1171" s="2" t="s">
        <v>6151</v>
      </c>
      <c r="U1171" s="2" t="s">
        <v>15</v>
      </c>
      <c r="V1171" s="2" t="s">
        <v>6101</v>
      </c>
      <c r="W1171" s="2" t="s">
        <v>16</v>
      </c>
      <c r="X1171" s="2">
        <v>61</v>
      </c>
      <c r="Y1171" s="2">
        <v>75</v>
      </c>
      <c r="Z1171" s="2">
        <f t="shared" si="204"/>
        <v>14</v>
      </c>
    </row>
    <row r="1172" spans="1:26" x14ac:dyDescent="0.25">
      <c r="A1172" s="2" t="s">
        <v>3627</v>
      </c>
      <c r="B1172" s="2">
        <v>202281171</v>
      </c>
      <c r="C1172" s="3">
        <v>44841</v>
      </c>
      <c r="D1172" s="2" t="s">
        <v>17</v>
      </c>
      <c r="E1172" s="2" t="s">
        <v>14</v>
      </c>
      <c r="F1172" s="2" t="s">
        <v>3628</v>
      </c>
      <c r="G1172" s="10">
        <f t="shared" si="209"/>
        <v>4.5318876188852913E-5</v>
      </c>
      <c r="H1172" s="7">
        <v>10</v>
      </c>
      <c r="I1172" s="7">
        <v>2</v>
      </c>
      <c r="J1172" s="7">
        <v>8</v>
      </c>
      <c r="K1172" s="7">
        <f t="shared" si="212"/>
        <v>3.2</v>
      </c>
      <c r="L1172" s="12">
        <f t="shared" si="210"/>
        <v>4.8</v>
      </c>
      <c r="M1172" s="8">
        <v>0.8</v>
      </c>
      <c r="N1172" s="8">
        <f t="shared" si="211"/>
        <v>2.4</v>
      </c>
      <c r="O1172" s="7">
        <f t="shared" si="205"/>
        <v>4.8</v>
      </c>
      <c r="P1172" s="8">
        <v>0.8</v>
      </c>
      <c r="Q1172" s="8">
        <f t="shared" si="206"/>
        <v>0.25</v>
      </c>
      <c r="R1172" s="8">
        <f t="shared" si="207"/>
        <v>0.2</v>
      </c>
      <c r="S1172" s="9">
        <f t="shared" si="208"/>
        <v>1.2749924467654519E-4</v>
      </c>
      <c r="T1172" s="2" t="s">
        <v>6151</v>
      </c>
      <c r="U1172" s="2" t="s">
        <v>15</v>
      </c>
      <c r="V1172" s="2" t="s">
        <v>6101</v>
      </c>
      <c r="W1172" s="2" t="s">
        <v>329</v>
      </c>
      <c r="X1172" s="2">
        <v>61</v>
      </c>
      <c r="Y1172" s="2">
        <v>75</v>
      </c>
      <c r="Z1172" s="2">
        <f t="shared" si="204"/>
        <v>14</v>
      </c>
    </row>
    <row r="1173" spans="1:26" x14ac:dyDescent="0.25">
      <c r="A1173" s="2" t="s">
        <v>3629</v>
      </c>
      <c r="B1173" s="2">
        <v>202281172</v>
      </c>
      <c r="C1173" s="3">
        <v>44841</v>
      </c>
      <c r="D1173" s="2" t="s">
        <v>757</v>
      </c>
      <c r="E1173" s="2" t="s">
        <v>24</v>
      </c>
      <c r="F1173" s="2" t="s">
        <v>3630</v>
      </c>
      <c r="G1173" s="10">
        <f t="shared" si="209"/>
        <v>3.625510095108233E-4</v>
      </c>
      <c r="H1173" s="7">
        <v>80</v>
      </c>
      <c r="I1173" s="7">
        <v>35</v>
      </c>
      <c r="J1173" s="7">
        <v>45</v>
      </c>
      <c r="K1173" s="7">
        <f t="shared" si="212"/>
        <v>18</v>
      </c>
      <c r="L1173" s="12">
        <f t="shared" si="210"/>
        <v>27</v>
      </c>
      <c r="M1173" s="8">
        <v>0.5625</v>
      </c>
      <c r="N1173" s="8">
        <f t="shared" si="211"/>
        <v>0.77142857142857146</v>
      </c>
      <c r="O1173" s="7">
        <f t="shared" si="205"/>
        <v>27</v>
      </c>
      <c r="P1173" s="8">
        <v>0.5625</v>
      </c>
      <c r="Q1173" s="8">
        <f t="shared" si="206"/>
        <v>0.77777777777777779</v>
      </c>
      <c r="R1173" s="8">
        <f t="shared" si="207"/>
        <v>0.4375</v>
      </c>
      <c r="S1173" s="9">
        <f t="shared" si="208"/>
        <v>7.1718325130556667E-4</v>
      </c>
      <c r="T1173" s="2" t="s">
        <v>25</v>
      </c>
      <c r="U1173" s="2" t="s">
        <v>26</v>
      </c>
      <c r="V1173" s="2" t="s">
        <v>6101</v>
      </c>
      <c r="W1173" s="2" t="s">
        <v>16</v>
      </c>
      <c r="X1173" s="2">
        <v>61</v>
      </c>
      <c r="Y1173" s="2">
        <v>75</v>
      </c>
      <c r="Z1173" s="2">
        <f t="shared" si="204"/>
        <v>14</v>
      </c>
    </row>
    <row r="1174" spans="1:26" x14ac:dyDescent="0.25">
      <c r="A1174" s="2" t="s">
        <v>3631</v>
      </c>
      <c r="B1174" s="2">
        <v>202281173</v>
      </c>
      <c r="C1174" s="3">
        <v>44841</v>
      </c>
      <c r="D1174" s="2" t="s">
        <v>127</v>
      </c>
      <c r="E1174" s="2" t="s">
        <v>14</v>
      </c>
      <c r="F1174" s="2" t="s">
        <v>3632</v>
      </c>
      <c r="G1174" s="10">
        <f t="shared" si="209"/>
        <v>2.2659438094426456E-5</v>
      </c>
      <c r="H1174" s="7">
        <v>5</v>
      </c>
      <c r="I1174" s="7">
        <v>2</v>
      </c>
      <c r="J1174" s="7">
        <v>3</v>
      </c>
      <c r="K1174" s="7">
        <f t="shared" si="212"/>
        <v>1.2000000000000002</v>
      </c>
      <c r="L1174" s="12">
        <f t="shared" si="210"/>
        <v>1.7999999999999998</v>
      </c>
      <c r="M1174" s="8">
        <v>0.6</v>
      </c>
      <c r="N1174" s="8">
        <f t="shared" si="211"/>
        <v>0.89999999999999991</v>
      </c>
      <c r="O1174" s="7">
        <f t="shared" si="205"/>
        <v>1.7999999999999998</v>
      </c>
      <c r="P1174" s="8">
        <v>0.6</v>
      </c>
      <c r="Q1174" s="8">
        <f t="shared" si="206"/>
        <v>0.66666666666666663</v>
      </c>
      <c r="R1174" s="8">
        <f t="shared" si="207"/>
        <v>0.4</v>
      </c>
      <c r="S1174" s="9">
        <f t="shared" si="208"/>
        <v>4.7812216753704445E-5</v>
      </c>
      <c r="T1174" s="2" t="s">
        <v>6151</v>
      </c>
      <c r="U1174" s="2" t="s">
        <v>15</v>
      </c>
      <c r="V1174" s="2" t="s">
        <v>6101</v>
      </c>
      <c r="W1174" s="2" t="s">
        <v>627</v>
      </c>
      <c r="X1174" s="2">
        <v>61</v>
      </c>
      <c r="Y1174" s="2">
        <v>75</v>
      </c>
      <c r="Z1174" s="2">
        <f t="shared" si="204"/>
        <v>14</v>
      </c>
    </row>
    <row r="1175" spans="1:26" x14ac:dyDescent="0.25">
      <c r="A1175" s="2" t="s">
        <v>3633</v>
      </c>
      <c r="B1175" s="2">
        <v>202281174</v>
      </c>
      <c r="C1175" s="3">
        <v>44842</v>
      </c>
      <c r="D1175" s="2" t="s">
        <v>748</v>
      </c>
      <c r="E1175" s="2" t="s">
        <v>24</v>
      </c>
      <c r="F1175" s="2" t="s">
        <v>3634</v>
      </c>
      <c r="G1175" s="10">
        <f t="shared" si="209"/>
        <v>4.5318876188852914E-4</v>
      </c>
      <c r="H1175" s="7">
        <v>100</v>
      </c>
      <c r="I1175" s="7">
        <v>40</v>
      </c>
      <c r="J1175" s="7">
        <v>60</v>
      </c>
      <c r="K1175" s="7">
        <f t="shared" si="212"/>
        <v>24</v>
      </c>
      <c r="L1175" s="12">
        <f t="shared" si="210"/>
        <v>36</v>
      </c>
      <c r="M1175" s="8">
        <v>0.6</v>
      </c>
      <c r="N1175" s="8">
        <f t="shared" si="211"/>
        <v>0.9</v>
      </c>
      <c r="O1175" s="7">
        <f t="shared" si="205"/>
        <v>36</v>
      </c>
      <c r="P1175" s="8">
        <v>0.6</v>
      </c>
      <c r="Q1175" s="8">
        <f t="shared" si="206"/>
        <v>0.66666666666666663</v>
      </c>
      <c r="R1175" s="8">
        <f t="shared" si="207"/>
        <v>0.4</v>
      </c>
      <c r="S1175" s="9">
        <f t="shared" si="208"/>
        <v>9.5624433507408889E-4</v>
      </c>
      <c r="T1175" s="2" t="s">
        <v>25</v>
      </c>
      <c r="U1175" s="2" t="s">
        <v>26</v>
      </c>
      <c r="V1175" s="2" t="s">
        <v>6101</v>
      </c>
      <c r="W1175" s="2" t="s">
        <v>627</v>
      </c>
      <c r="X1175" s="2">
        <v>48</v>
      </c>
      <c r="Y1175" s="2">
        <v>57</v>
      </c>
      <c r="Z1175" s="2">
        <f t="shared" si="204"/>
        <v>9</v>
      </c>
    </row>
    <row r="1176" spans="1:26" x14ac:dyDescent="0.25">
      <c r="A1176" s="2" t="s">
        <v>3635</v>
      </c>
      <c r="B1176" s="2">
        <v>202281175</v>
      </c>
      <c r="C1176" s="3">
        <v>44842</v>
      </c>
      <c r="D1176" s="2" t="s">
        <v>734</v>
      </c>
      <c r="E1176" s="2" t="s">
        <v>24</v>
      </c>
      <c r="F1176" s="2" t="s">
        <v>3636</v>
      </c>
      <c r="G1176" s="10">
        <f t="shared" si="209"/>
        <v>4.0786988569967625E-4</v>
      </c>
      <c r="H1176" s="7">
        <v>90</v>
      </c>
      <c r="I1176" s="7">
        <v>40</v>
      </c>
      <c r="J1176" s="7">
        <v>50</v>
      </c>
      <c r="K1176" s="7">
        <f t="shared" si="212"/>
        <v>20</v>
      </c>
      <c r="L1176" s="12">
        <f t="shared" si="210"/>
        <v>30</v>
      </c>
      <c r="M1176" s="8">
        <v>0.55555555555555558</v>
      </c>
      <c r="N1176" s="8">
        <f t="shared" si="211"/>
        <v>0.75</v>
      </c>
      <c r="O1176" s="7">
        <f t="shared" si="205"/>
        <v>30</v>
      </c>
      <c r="P1176" s="8">
        <v>0.55555555555555558</v>
      </c>
      <c r="Q1176" s="8">
        <f t="shared" si="206"/>
        <v>0.8</v>
      </c>
      <c r="R1176" s="8">
        <f t="shared" si="207"/>
        <v>0.44444444444444442</v>
      </c>
      <c r="S1176" s="9">
        <f t="shared" si="208"/>
        <v>7.9687027922840741E-4</v>
      </c>
      <c r="T1176" s="2" t="s">
        <v>25</v>
      </c>
      <c r="U1176" s="2" t="s">
        <v>26</v>
      </c>
      <c r="V1176" s="2" t="s">
        <v>6101</v>
      </c>
      <c r="W1176" s="2" t="s">
        <v>16</v>
      </c>
      <c r="X1176" s="2">
        <v>48</v>
      </c>
      <c r="Y1176" s="2">
        <v>57</v>
      </c>
      <c r="Z1176" s="2">
        <f t="shared" ref="Z1176:Z1203" si="213">Y1176-X1176</f>
        <v>9</v>
      </c>
    </row>
    <row r="1177" spans="1:26" x14ac:dyDescent="0.25">
      <c r="A1177" s="2" t="s">
        <v>3637</v>
      </c>
      <c r="B1177" s="2">
        <v>202281176</v>
      </c>
      <c r="C1177" s="3">
        <v>44842</v>
      </c>
      <c r="D1177" s="2" t="s">
        <v>374</v>
      </c>
      <c r="E1177" s="2" t="s">
        <v>14</v>
      </c>
      <c r="F1177" s="2" t="s">
        <v>3638</v>
      </c>
      <c r="G1177" s="10">
        <f t="shared" si="209"/>
        <v>1.586160666609852E-4</v>
      </c>
      <c r="H1177" s="7">
        <v>35</v>
      </c>
      <c r="I1177" s="7">
        <v>15</v>
      </c>
      <c r="J1177" s="7">
        <v>20</v>
      </c>
      <c r="K1177" s="7">
        <f t="shared" si="212"/>
        <v>8</v>
      </c>
      <c r="L1177" s="12">
        <f t="shared" si="210"/>
        <v>12</v>
      </c>
      <c r="M1177" s="8">
        <v>0.5714285714285714</v>
      </c>
      <c r="N1177" s="8">
        <f t="shared" si="211"/>
        <v>0.8</v>
      </c>
      <c r="O1177" s="7">
        <f t="shared" si="205"/>
        <v>12</v>
      </c>
      <c r="P1177" s="8">
        <v>0.5714285714285714</v>
      </c>
      <c r="Q1177" s="8">
        <f t="shared" si="206"/>
        <v>0.75</v>
      </c>
      <c r="R1177" s="8">
        <f t="shared" si="207"/>
        <v>0.42857142857142855</v>
      </c>
      <c r="S1177" s="9">
        <f t="shared" si="208"/>
        <v>3.1874811169136296E-4</v>
      </c>
      <c r="T1177" s="2" t="s">
        <v>6151</v>
      </c>
      <c r="U1177" s="2" t="s">
        <v>15</v>
      </c>
      <c r="V1177" s="2" t="s">
        <v>6101</v>
      </c>
      <c r="W1177" s="2" t="s">
        <v>329</v>
      </c>
      <c r="X1177" s="2">
        <v>48</v>
      </c>
      <c r="Y1177" s="2">
        <v>57</v>
      </c>
      <c r="Z1177" s="2">
        <f t="shared" si="213"/>
        <v>9</v>
      </c>
    </row>
    <row r="1178" spans="1:26" x14ac:dyDescent="0.25">
      <c r="A1178" s="2" t="s">
        <v>3639</v>
      </c>
      <c r="B1178" s="2">
        <v>202281177</v>
      </c>
      <c r="C1178" s="3">
        <v>44842</v>
      </c>
      <c r="D1178" s="2" t="s">
        <v>758</v>
      </c>
      <c r="E1178" s="2" t="s">
        <v>47</v>
      </c>
      <c r="F1178" s="2" t="s">
        <v>3640</v>
      </c>
      <c r="G1178" s="10">
        <f t="shared" si="209"/>
        <v>1.7674361713652636E-3</v>
      </c>
      <c r="H1178" s="7">
        <v>390</v>
      </c>
      <c r="I1178" s="7">
        <v>304</v>
      </c>
      <c r="J1178" s="7">
        <v>86</v>
      </c>
      <c r="K1178" s="7">
        <f t="shared" si="212"/>
        <v>34.4</v>
      </c>
      <c r="L1178" s="12">
        <f t="shared" si="210"/>
        <v>51.6</v>
      </c>
      <c r="M1178" s="8">
        <v>0.22051282051282051</v>
      </c>
      <c r="N1178" s="8">
        <f t="shared" si="211"/>
        <v>0.16973684210526316</v>
      </c>
      <c r="O1178" s="7">
        <f t="shared" si="205"/>
        <v>51.6</v>
      </c>
      <c r="P1178" s="8">
        <v>0.22051282051282051</v>
      </c>
      <c r="Q1178" s="8">
        <f t="shared" si="206"/>
        <v>3.5348837209302326</v>
      </c>
      <c r="R1178" s="8">
        <f t="shared" si="207"/>
        <v>0.77948717948717949</v>
      </c>
      <c r="S1178" s="9">
        <f t="shared" si="208"/>
        <v>1.3706168802728607E-3</v>
      </c>
      <c r="T1178" s="2" t="s">
        <v>19</v>
      </c>
      <c r="U1178" s="2" t="s">
        <v>6087</v>
      </c>
      <c r="V1178" s="2" t="s">
        <v>6101</v>
      </c>
      <c r="W1178" s="2" t="s">
        <v>16</v>
      </c>
      <c r="X1178" s="2">
        <v>48</v>
      </c>
      <c r="Y1178" s="2">
        <v>57</v>
      </c>
      <c r="Z1178" s="2">
        <f t="shared" si="213"/>
        <v>9</v>
      </c>
    </row>
    <row r="1179" spans="1:26" x14ac:dyDescent="0.25">
      <c r="A1179" s="2" t="s">
        <v>3641</v>
      </c>
      <c r="B1179" s="2">
        <v>202281178</v>
      </c>
      <c r="C1179" s="3">
        <v>44842</v>
      </c>
      <c r="D1179" s="2" t="s">
        <v>759</v>
      </c>
      <c r="E1179" s="2" t="s">
        <v>47</v>
      </c>
      <c r="F1179" s="2" t="s">
        <v>3642</v>
      </c>
      <c r="G1179" s="10">
        <f t="shared" si="209"/>
        <v>7.251020190216466E-4</v>
      </c>
      <c r="H1179" s="7">
        <v>160</v>
      </c>
      <c r="I1179" s="7">
        <v>100</v>
      </c>
      <c r="J1179" s="7">
        <v>60</v>
      </c>
      <c r="K1179" s="7">
        <f t="shared" si="212"/>
        <v>24</v>
      </c>
      <c r="L1179" s="12">
        <f t="shared" si="210"/>
        <v>36</v>
      </c>
      <c r="M1179" s="8">
        <v>0.375</v>
      </c>
      <c r="N1179" s="8">
        <f t="shared" si="211"/>
        <v>0.36</v>
      </c>
      <c r="O1179" s="7">
        <f t="shared" si="205"/>
        <v>36</v>
      </c>
      <c r="P1179" s="8">
        <v>0.375</v>
      </c>
      <c r="Q1179" s="8">
        <f t="shared" si="206"/>
        <v>1.6666666666666667</v>
      </c>
      <c r="R1179" s="8">
        <f t="shared" si="207"/>
        <v>0.625</v>
      </c>
      <c r="S1179" s="9">
        <f t="shared" si="208"/>
        <v>9.5624433507408889E-4</v>
      </c>
      <c r="T1179" s="2" t="s">
        <v>19</v>
      </c>
      <c r="U1179" s="2" t="s">
        <v>6087</v>
      </c>
      <c r="V1179" s="2" t="s">
        <v>6101</v>
      </c>
      <c r="W1179" s="2" t="s">
        <v>329</v>
      </c>
      <c r="X1179" s="2">
        <v>48</v>
      </c>
      <c r="Y1179" s="2">
        <v>57</v>
      </c>
      <c r="Z1179" s="2">
        <f t="shared" si="213"/>
        <v>9</v>
      </c>
    </row>
    <row r="1180" spans="1:26" x14ac:dyDescent="0.25">
      <c r="A1180" s="2" t="s">
        <v>3643</v>
      </c>
      <c r="B1180" s="2">
        <v>202281179</v>
      </c>
      <c r="C1180" s="3">
        <v>44842</v>
      </c>
      <c r="D1180" s="2" t="s">
        <v>474</v>
      </c>
      <c r="E1180" s="2" t="s">
        <v>29</v>
      </c>
      <c r="F1180" s="2" t="s">
        <v>3644</v>
      </c>
      <c r="G1180" s="10">
        <f t="shared" si="209"/>
        <v>1.4048851618544403E-4</v>
      </c>
      <c r="H1180" s="7">
        <v>31</v>
      </c>
      <c r="I1180" s="7">
        <v>26.14</v>
      </c>
      <c r="J1180" s="7">
        <v>4.8599999999999994</v>
      </c>
      <c r="K1180" s="7">
        <f t="shared" si="212"/>
        <v>1.944</v>
      </c>
      <c r="L1180" s="12">
        <f t="shared" si="210"/>
        <v>2.9159999999999995</v>
      </c>
      <c r="M1180" s="8">
        <v>0.15677419354838709</v>
      </c>
      <c r="N1180" s="8">
        <f t="shared" si="211"/>
        <v>0.11155317521040549</v>
      </c>
      <c r="O1180" s="7">
        <f t="shared" si="205"/>
        <v>2.9159999999999995</v>
      </c>
      <c r="P1180" s="8">
        <v>0.15677419354838709</v>
      </c>
      <c r="Q1180" s="8">
        <f t="shared" si="206"/>
        <v>5.378600823045268</v>
      </c>
      <c r="R1180" s="8">
        <f t="shared" si="207"/>
        <v>0.84322580645161294</v>
      </c>
      <c r="S1180" s="9">
        <f t="shared" si="208"/>
        <v>7.7455791141001191E-5</v>
      </c>
      <c r="T1180" s="2" t="s">
        <v>33</v>
      </c>
      <c r="U1180" s="2" t="s">
        <v>31</v>
      </c>
      <c r="V1180" s="2" t="s">
        <v>6101</v>
      </c>
      <c r="W1180" s="2" t="s">
        <v>16</v>
      </c>
      <c r="X1180" s="2">
        <v>48</v>
      </c>
      <c r="Y1180" s="2">
        <v>57</v>
      </c>
      <c r="Z1180" s="2">
        <f t="shared" si="213"/>
        <v>9</v>
      </c>
    </row>
    <row r="1181" spans="1:26" x14ac:dyDescent="0.25">
      <c r="A1181" s="2" t="s">
        <v>3645</v>
      </c>
      <c r="B1181" s="2">
        <v>202281180</v>
      </c>
      <c r="C1181" s="3">
        <v>44842</v>
      </c>
      <c r="D1181" s="2" t="s">
        <v>760</v>
      </c>
      <c r="E1181" s="2" t="s">
        <v>29</v>
      </c>
      <c r="F1181" s="2" t="s">
        <v>3646</v>
      </c>
      <c r="G1181" s="10">
        <f t="shared" si="209"/>
        <v>3.5801912189193801E-4</v>
      </c>
      <c r="H1181" s="7">
        <v>79</v>
      </c>
      <c r="I1181" s="7">
        <v>66.600000000000009</v>
      </c>
      <c r="J1181" s="7">
        <v>12.399999999999991</v>
      </c>
      <c r="K1181" s="7">
        <f t="shared" si="212"/>
        <v>4.9599999999999973</v>
      </c>
      <c r="L1181" s="12">
        <f t="shared" si="210"/>
        <v>7.4399999999999942</v>
      </c>
      <c r="M1181" s="8">
        <v>0.15696202531645559</v>
      </c>
      <c r="N1181" s="8">
        <f t="shared" si="211"/>
        <v>0.11171171171171161</v>
      </c>
      <c r="O1181" s="7">
        <f t="shared" si="205"/>
        <v>7.4399999999999942</v>
      </c>
      <c r="P1181" s="8">
        <v>0.15696202531645559</v>
      </c>
      <c r="Q1181" s="8">
        <f t="shared" si="206"/>
        <v>5.3709677419354884</v>
      </c>
      <c r="R1181" s="8">
        <f t="shared" si="207"/>
        <v>0.84303797468354447</v>
      </c>
      <c r="S1181" s="9">
        <f t="shared" si="208"/>
        <v>1.9762382924864489E-4</v>
      </c>
      <c r="T1181" s="2" t="s">
        <v>30</v>
      </c>
      <c r="U1181" s="2" t="s">
        <v>31</v>
      </c>
      <c r="V1181" s="2" t="s">
        <v>6101</v>
      </c>
      <c r="W1181" s="2" t="s">
        <v>329</v>
      </c>
      <c r="X1181" s="2">
        <v>48</v>
      </c>
      <c r="Y1181" s="2">
        <v>57</v>
      </c>
      <c r="Z1181" s="2">
        <f t="shared" si="213"/>
        <v>9</v>
      </c>
    </row>
    <row r="1182" spans="1:26" x14ac:dyDescent="0.25">
      <c r="A1182" s="2" t="s">
        <v>3647</v>
      </c>
      <c r="B1182" s="2">
        <v>202281181</v>
      </c>
      <c r="C1182" s="3">
        <v>44842</v>
      </c>
      <c r="D1182" s="2" t="s">
        <v>760</v>
      </c>
      <c r="E1182" s="2" t="s">
        <v>29</v>
      </c>
      <c r="F1182" s="2" t="s">
        <v>3648</v>
      </c>
      <c r="G1182" s="10">
        <f t="shared" si="209"/>
        <v>3.5801912189193801E-4</v>
      </c>
      <c r="H1182" s="7">
        <v>79</v>
      </c>
      <c r="I1182" s="7">
        <v>66.600000000000009</v>
      </c>
      <c r="J1182" s="7">
        <v>12.399999999999991</v>
      </c>
      <c r="K1182" s="7">
        <f t="shared" si="212"/>
        <v>4.9599999999999973</v>
      </c>
      <c r="L1182" s="12">
        <f t="shared" si="210"/>
        <v>7.4399999999999942</v>
      </c>
      <c r="M1182" s="8">
        <v>0.15696202531645559</v>
      </c>
      <c r="N1182" s="8">
        <f t="shared" si="211"/>
        <v>0.11171171171171161</v>
      </c>
      <c r="O1182" s="7">
        <f t="shared" si="205"/>
        <v>7.4399999999999942</v>
      </c>
      <c r="P1182" s="8">
        <v>0.15696202531645559</v>
      </c>
      <c r="Q1182" s="8">
        <f t="shared" si="206"/>
        <v>5.3709677419354884</v>
      </c>
      <c r="R1182" s="8">
        <f t="shared" si="207"/>
        <v>0.84303797468354447</v>
      </c>
      <c r="S1182" s="9">
        <f t="shared" si="208"/>
        <v>1.9762382924864489E-4</v>
      </c>
      <c r="T1182" s="2" t="s">
        <v>30</v>
      </c>
      <c r="U1182" s="2" t="s">
        <v>31</v>
      </c>
      <c r="V1182" s="2" t="s">
        <v>6101</v>
      </c>
      <c r="W1182" s="2" t="s">
        <v>16</v>
      </c>
      <c r="X1182" s="2">
        <v>48</v>
      </c>
      <c r="Y1182" s="2">
        <v>57</v>
      </c>
      <c r="Z1182" s="2">
        <f t="shared" si="213"/>
        <v>9</v>
      </c>
    </row>
    <row r="1183" spans="1:26" x14ac:dyDescent="0.25">
      <c r="A1183" s="2" t="s">
        <v>3649</v>
      </c>
      <c r="B1183" s="2">
        <v>202281182</v>
      </c>
      <c r="C1183" s="3">
        <v>44842</v>
      </c>
      <c r="D1183" s="2" t="s">
        <v>761</v>
      </c>
      <c r="E1183" s="2" t="s">
        <v>47</v>
      </c>
      <c r="F1183" s="2" t="s">
        <v>3650</v>
      </c>
      <c r="G1183" s="10">
        <f t="shared" si="209"/>
        <v>5.8008161521731728E-3</v>
      </c>
      <c r="H1183" s="7">
        <v>1280</v>
      </c>
      <c r="I1183" s="7">
        <v>1099</v>
      </c>
      <c r="J1183" s="7">
        <v>181</v>
      </c>
      <c r="K1183" s="7">
        <f t="shared" si="212"/>
        <v>72.400000000000006</v>
      </c>
      <c r="L1183" s="12">
        <f t="shared" si="210"/>
        <v>108.6</v>
      </c>
      <c r="M1183" s="8">
        <v>0.14140625000000001</v>
      </c>
      <c r="N1183" s="8">
        <f t="shared" si="211"/>
        <v>9.8817106460418552E-2</v>
      </c>
      <c r="O1183" s="7">
        <f t="shared" si="205"/>
        <v>108.6</v>
      </c>
      <c r="P1183" s="8">
        <v>0.14140625000000001</v>
      </c>
      <c r="Q1183" s="8">
        <f t="shared" si="206"/>
        <v>6.0718232044198892</v>
      </c>
      <c r="R1183" s="8">
        <f t="shared" si="207"/>
        <v>0.85859375000000004</v>
      </c>
      <c r="S1183" s="9">
        <f t="shared" si="208"/>
        <v>2.8846704108068349E-3</v>
      </c>
      <c r="T1183" s="2" t="s">
        <v>19</v>
      </c>
      <c r="U1183" s="2" t="s">
        <v>6087</v>
      </c>
      <c r="V1183" s="2" t="s">
        <v>6101</v>
      </c>
      <c r="W1183" s="2" t="s">
        <v>16</v>
      </c>
      <c r="X1183" s="2">
        <v>48</v>
      </c>
      <c r="Y1183" s="2">
        <v>57</v>
      </c>
      <c r="Z1183" s="2">
        <f t="shared" si="213"/>
        <v>9</v>
      </c>
    </row>
    <row r="1184" spans="1:26" x14ac:dyDescent="0.25">
      <c r="A1184" s="2" t="s">
        <v>3651</v>
      </c>
      <c r="B1184" s="2">
        <v>202281183</v>
      </c>
      <c r="C1184" s="3">
        <v>44842</v>
      </c>
      <c r="D1184" s="2" t="s">
        <v>762</v>
      </c>
      <c r="E1184" s="2" t="s">
        <v>47</v>
      </c>
      <c r="F1184" s="2" t="s">
        <v>3652</v>
      </c>
      <c r="G1184" s="10">
        <f t="shared" si="209"/>
        <v>5.8008161521731728E-3</v>
      </c>
      <c r="H1184" s="7">
        <v>1280</v>
      </c>
      <c r="I1184" s="7">
        <v>1099</v>
      </c>
      <c r="J1184" s="7">
        <v>181</v>
      </c>
      <c r="K1184" s="7">
        <f t="shared" si="212"/>
        <v>72.400000000000006</v>
      </c>
      <c r="L1184" s="12">
        <f t="shared" si="210"/>
        <v>108.6</v>
      </c>
      <c r="M1184" s="8">
        <v>0.14140625000000001</v>
      </c>
      <c r="N1184" s="8">
        <f t="shared" si="211"/>
        <v>9.8817106460418552E-2</v>
      </c>
      <c r="O1184" s="7">
        <f t="shared" si="205"/>
        <v>108.6</v>
      </c>
      <c r="P1184" s="8">
        <v>0.14140625000000001</v>
      </c>
      <c r="Q1184" s="8">
        <f t="shared" si="206"/>
        <v>6.0718232044198892</v>
      </c>
      <c r="R1184" s="8">
        <f t="shared" si="207"/>
        <v>0.85859375000000004</v>
      </c>
      <c r="S1184" s="9">
        <f t="shared" si="208"/>
        <v>2.8846704108068349E-3</v>
      </c>
      <c r="T1184" s="2" t="s">
        <v>19</v>
      </c>
      <c r="U1184" s="2" t="s">
        <v>6087</v>
      </c>
      <c r="V1184" s="2" t="s">
        <v>6101</v>
      </c>
      <c r="W1184" s="2" t="s">
        <v>329</v>
      </c>
      <c r="X1184" s="2">
        <v>48</v>
      </c>
      <c r="Y1184" s="2">
        <v>57</v>
      </c>
      <c r="Z1184" s="2">
        <f t="shared" si="213"/>
        <v>9</v>
      </c>
    </row>
    <row r="1185" spans="1:26" x14ac:dyDescent="0.25">
      <c r="A1185" s="2" t="s">
        <v>3653</v>
      </c>
      <c r="B1185" s="2">
        <v>202281184</v>
      </c>
      <c r="C1185" s="3">
        <v>44842</v>
      </c>
      <c r="D1185" s="2" t="s">
        <v>763</v>
      </c>
      <c r="E1185" s="2" t="s">
        <v>29</v>
      </c>
      <c r="F1185" s="2" t="s">
        <v>3654</v>
      </c>
      <c r="G1185" s="10">
        <f t="shared" si="209"/>
        <v>1.4502040380432932E-4</v>
      </c>
      <c r="H1185" s="7">
        <v>32</v>
      </c>
      <c r="I1185" s="7">
        <v>15.45</v>
      </c>
      <c r="J1185" s="7">
        <v>16.55</v>
      </c>
      <c r="K1185" s="7">
        <f t="shared" si="212"/>
        <v>6.620000000000001</v>
      </c>
      <c r="L1185" s="12">
        <f t="shared" si="210"/>
        <v>9.93</v>
      </c>
      <c r="M1185" s="8">
        <v>0.51718750000000002</v>
      </c>
      <c r="N1185" s="8">
        <f t="shared" si="211"/>
        <v>0.64271844660194177</v>
      </c>
      <c r="O1185" s="7">
        <f t="shared" si="205"/>
        <v>9.93</v>
      </c>
      <c r="P1185" s="8">
        <v>0.51718750000000002</v>
      </c>
      <c r="Q1185" s="8">
        <f t="shared" si="206"/>
        <v>0.93353474320241681</v>
      </c>
      <c r="R1185" s="8">
        <f t="shared" si="207"/>
        <v>0.48281249999999998</v>
      </c>
      <c r="S1185" s="9">
        <f t="shared" si="208"/>
        <v>2.6376406242460286E-4</v>
      </c>
      <c r="T1185" s="2" t="s">
        <v>56</v>
      </c>
      <c r="U1185" s="2" t="s">
        <v>31</v>
      </c>
      <c r="V1185" s="2" t="s">
        <v>6101</v>
      </c>
      <c r="W1185" s="2" t="s">
        <v>16</v>
      </c>
      <c r="X1185" s="2">
        <v>48</v>
      </c>
      <c r="Y1185" s="2">
        <v>57</v>
      </c>
      <c r="Z1185" s="2">
        <f t="shared" si="213"/>
        <v>9</v>
      </c>
    </row>
    <row r="1186" spans="1:26" x14ac:dyDescent="0.25">
      <c r="A1186" s="2" t="s">
        <v>3655</v>
      </c>
      <c r="B1186" s="2">
        <v>202281185</v>
      </c>
      <c r="C1186" s="3">
        <v>44842</v>
      </c>
      <c r="D1186" s="2" t="s">
        <v>109</v>
      </c>
      <c r="E1186" s="2" t="s">
        <v>21</v>
      </c>
      <c r="F1186" s="2" t="s">
        <v>3656</v>
      </c>
      <c r="G1186" s="10">
        <f t="shared" si="209"/>
        <v>2.2659438094426456E-5</v>
      </c>
      <c r="H1186" s="7">
        <v>5</v>
      </c>
      <c r="I1186" s="7">
        <v>0</v>
      </c>
      <c r="J1186" s="7">
        <v>5</v>
      </c>
      <c r="K1186" s="7">
        <f t="shared" si="212"/>
        <v>2</v>
      </c>
      <c r="L1186" s="12">
        <f t="shared" si="210"/>
        <v>3</v>
      </c>
      <c r="M1186" s="8">
        <v>1</v>
      </c>
      <c r="N1186" s="8" t="e">
        <f t="shared" si="211"/>
        <v>#DIV/0!</v>
      </c>
      <c r="O1186" s="7">
        <f t="shared" si="205"/>
        <v>3</v>
      </c>
      <c r="P1186" s="8">
        <v>1</v>
      </c>
      <c r="Q1186" s="8">
        <f t="shared" si="206"/>
        <v>0</v>
      </c>
      <c r="R1186" s="8">
        <f t="shared" si="207"/>
        <v>0</v>
      </c>
      <c r="S1186" s="9">
        <f t="shared" si="208"/>
        <v>7.9687027922840741E-5</v>
      </c>
      <c r="T1186" s="2" t="s">
        <v>6150</v>
      </c>
      <c r="U1186" s="2" t="s">
        <v>22</v>
      </c>
      <c r="V1186" s="2" t="s">
        <v>6101</v>
      </c>
      <c r="W1186" s="2" t="s">
        <v>627</v>
      </c>
      <c r="X1186" s="2">
        <v>48</v>
      </c>
      <c r="Y1186" s="2">
        <v>57</v>
      </c>
      <c r="Z1186" s="2">
        <f t="shared" si="213"/>
        <v>9</v>
      </c>
    </row>
    <row r="1187" spans="1:26" x14ac:dyDescent="0.25">
      <c r="A1187" s="2" t="s">
        <v>3657</v>
      </c>
      <c r="B1187" s="2">
        <v>202281186</v>
      </c>
      <c r="C1187" s="3">
        <v>44842</v>
      </c>
      <c r="D1187" s="2" t="s">
        <v>764</v>
      </c>
      <c r="E1187" s="2" t="s">
        <v>29</v>
      </c>
      <c r="F1187" s="2" t="s">
        <v>3658</v>
      </c>
      <c r="G1187" s="10">
        <f t="shared" si="209"/>
        <v>2.4925381903869104E-4</v>
      </c>
      <c r="H1187" s="7">
        <v>55</v>
      </c>
      <c r="I1187" s="7">
        <v>32.192000000000007</v>
      </c>
      <c r="J1187" s="7">
        <v>22.807999999999993</v>
      </c>
      <c r="K1187" s="7">
        <f t="shared" si="212"/>
        <v>9.1231999999999971</v>
      </c>
      <c r="L1187" s="12">
        <f t="shared" si="210"/>
        <v>13.684799999999996</v>
      </c>
      <c r="M1187" s="8">
        <v>0.41469090909090894</v>
      </c>
      <c r="N1187" s="8">
        <f t="shared" si="211"/>
        <v>0.4250994035785286</v>
      </c>
      <c r="O1187" s="7">
        <f t="shared" si="205"/>
        <v>13.684799999999996</v>
      </c>
      <c r="P1187" s="8">
        <v>0.41469090909090894</v>
      </c>
      <c r="Q1187" s="8">
        <f t="shared" si="206"/>
        <v>1.4114345843563669</v>
      </c>
      <c r="R1187" s="8">
        <f t="shared" si="207"/>
        <v>0.585309090909091</v>
      </c>
      <c r="S1187" s="9">
        <f t="shared" si="208"/>
        <v>3.6350034657283022E-4</v>
      </c>
      <c r="T1187" s="2" t="s">
        <v>30</v>
      </c>
      <c r="U1187" s="2" t="s">
        <v>31</v>
      </c>
      <c r="V1187" s="2" t="s">
        <v>6101</v>
      </c>
      <c r="W1187" s="2" t="s">
        <v>329</v>
      </c>
      <c r="X1187" s="2">
        <v>48</v>
      </c>
      <c r="Y1187" s="2">
        <v>57</v>
      </c>
      <c r="Z1187" s="2">
        <f t="shared" si="213"/>
        <v>9</v>
      </c>
    </row>
    <row r="1188" spans="1:26" x14ac:dyDescent="0.25">
      <c r="A1188" s="2" t="s">
        <v>3659</v>
      </c>
      <c r="B1188" s="2">
        <v>202281187</v>
      </c>
      <c r="C1188" s="3">
        <v>44842</v>
      </c>
      <c r="D1188" s="2" t="s">
        <v>694</v>
      </c>
      <c r="E1188" s="2" t="s">
        <v>29</v>
      </c>
      <c r="F1188" s="2" t="s">
        <v>3660</v>
      </c>
      <c r="G1188" s="10">
        <f t="shared" si="209"/>
        <v>2.0393494284983812E-4</v>
      </c>
      <c r="H1188" s="7">
        <v>45</v>
      </c>
      <c r="I1188" s="7">
        <v>37.925000000000004</v>
      </c>
      <c r="J1188" s="7">
        <v>7.0749999999999957</v>
      </c>
      <c r="K1188" s="7">
        <f t="shared" si="212"/>
        <v>2.8299999999999983</v>
      </c>
      <c r="L1188" s="12">
        <f t="shared" si="210"/>
        <v>4.2449999999999974</v>
      </c>
      <c r="M1188" s="8">
        <v>0.15722222222222212</v>
      </c>
      <c r="N1188" s="8">
        <f t="shared" si="211"/>
        <v>0.11193144363876063</v>
      </c>
      <c r="O1188" s="7">
        <f t="shared" si="205"/>
        <v>4.2449999999999974</v>
      </c>
      <c r="P1188" s="8">
        <v>0.15722222222222212</v>
      </c>
      <c r="Q1188" s="8">
        <f t="shared" si="206"/>
        <v>5.3604240282685547</v>
      </c>
      <c r="R1188" s="8">
        <f t="shared" si="207"/>
        <v>0.84277777777777785</v>
      </c>
      <c r="S1188" s="9">
        <f t="shared" si="208"/>
        <v>1.1275714451081958E-4</v>
      </c>
      <c r="T1188" s="2" t="s">
        <v>30</v>
      </c>
      <c r="U1188" s="2" t="s">
        <v>31</v>
      </c>
      <c r="V1188" s="2" t="s">
        <v>6101</v>
      </c>
      <c r="W1188" s="2" t="s">
        <v>627</v>
      </c>
      <c r="X1188" s="2">
        <v>48</v>
      </c>
      <c r="Y1188" s="2">
        <v>57</v>
      </c>
      <c r="Z1188" s="2">
        <f t="shared" si="213"/>
        <v>9</v>
      </c>
    </row>
    <row r="1189" spans="1:26" x14ac:dyDescent="0.25">
      <c r="A1189" s="2" t="s">
        <v>3661</v>
      </c>
      <c r="B1189" s="2">
        <v>202281188</v>
      </c>
      <c r="C1189" s="3">
        <v>44842</v>
      </c>
      <c r="D1189" s="2" t="s">
        <v>385</v>
      </c>
      <c r="E1189" s="2" t="s">
        <v>62</v>
      </c>
      <c r="F1189" s="2" t="s">
        <v>3662</v>
      </c>
      <c r="G1189" s="10">
        <f t="shared" si="209"/>
        <v>8.6105864758820544E-4</v>
      </c>
      <c r="H1189" s="7">
        <v>190</v>
      </c>
      <c r="I1189" s="7">
        <v>141</v>
      </c>
      <c r="J1189" s="7">
        <v>49</v>
      </c>
      <c r="K1189" s="7">
        <f t="shared" si="212"/>
        <v>19.600000000000001</v>
      </c>
      <c r="L1189" s="12">
        <f t="shared" si="210"/>
        <v>29.4</v>
      </c>
      <c r="M1189" s="8">
        <v>0.25789473684210529</v>
      </c>
      <c r="N1189" s="8">
        <f t="shared" si="211"/>
        <v>0.20851063829787234</v>
      </c>
      <c r="O1189" s="7">
        <f t="shared" si="205"/>
        <v>29.4</v>
      </c>
      <c r="P1189" s="8">
        <v>0.25789473684210529</v>
      </c>
      <c r="Q1189" s="8">
        <f t="shared" si="206"/>
        <v>2.8775510204081631</v>
      </c>
      <c r="R1189" s="8">
        <f t="shared" si="207"/>
        <v>0.74210526315789471</v>
      </c>
      <c r="S1189" s="9">
        <f t="shared" si="208"/>
        <v>7.8093287364383926E-4</v>
      </c>
      <c r="T1189" s="2" t="s">
        <v>63</v>
      </c>
      <c r="U1189" s="2" t="s">
        <v>61</v>
      </c>
      <c r="V1189" s="2" t="s">
        <v>6101</v>
      </c>
      <c r="W1189" s="2" t="s">
        <v>627</v>
      </c>
      <c r="X1189" s="2">
        <v>48</v>
      </c>
      <c r="Y1189" s="2">
        <v>57</v>
      </c>
      <c r="Z1189" s="2">
        <f t="shared" si="213"/>
        <v>9</v>
      </c>
    </row>
    <row r="1190" spans="1:26" x14ac:dyDescent="0.25">
      <c r="A1190" s="2" t="s">
        <v>3663</v>
      </c>
      <c r="B1190" s="2">
        <v>202281189</v>
      </c>
      <c r="C1190" s="3">
        <v>44842</v>
      </c>
      <c r="D1190" s="2" t="s">
        <v>385</v>
      </c>
      <c r="E1190" s="2" t="s">
        <v>62</v>
      </c>
      <c r="F1190" s="2" t="s">
        <v>3664</v>
      </c>
      <c r="G1190" s="10">
        <f t="shared" si="209"/>
        <v>7.7042089521049955E-4</v>
      </c>
      <c r="H1190" s="7">
        <v>170</v>
      </c>
      <c r="I1190" s="7">
        <v>141</v>
      </c>
      <c r="J1190" s="7">
        <v>29</v>
      </c>
      <c r="K1190" s="7">
        <f t="shared" si="212"/>
        <v>11.600000000000001</v>
      </c>
      <c r="L1190" s="12">
        <f t="shared" si="210"/>
        <v>17.399999999999999</v>
      </c>
      <c r="M1190" s="8">
        <v>0.17058823529411765</v>
      </c>
      <c r="N1190" s="8">
        <f t="shared" si="211"/>
        <v>0.12340425531914892</v>
      </c>
      <c r="O1190" s="7">
        <f t="shared" si="205"/>
        <v>17.399999999999999</v>
      </c>
      <c r="P1190" s="8">
        <v>0.17058823529411765</v>
      </c>
      <c r="Q1190" s="8">
        <f t="shared" si="206"/>
        <v>4.8620689655172411</v>
      </c>
      <c r="R1190" s="8">
        <f t="shared" si="207"/>
        <v>0.8294117647058824</v>
      </c>
      <c r="S1190" s="9">
        <f t="shared" si="208"/>
        <v>4.621847619524763E-4</v>
      </c>
      <c r="T1190" s="2" t="s">
        <v>63</v>
      </c>
      <c r="U1190" s="2" t="s">
        <v>61</v>
      </c>
      <c r="V1190" s="2" t="s">
        <v>6101</v>
      </c>
      <c r="W1190" s="2" t="s">
        <v>627</v>
      </c>
      <c r="X1190" s="2">
        <v>48</v>
      </c>
      <c r="Y1190" s="2">
        <v>57</v>
      </c>
      <c r="Z1190" s="2">
        <f t="shared" si="213"/>
        <v>9</v>
      </c>
    </row>
    <row r="1191" spans="1:26" x14ac:dyDescent="0.25">
      <c r="A1191" s="2" t="s">
        <v>3665</v>
      </c>
      <c r="B1191" s="2">
        <v>202281190</v>
      </c>
      <c r="C1191" s="3">
        <v>44842</v>
      </c>
      <c r="D1191" s="2" t="s">
        <v>127</v>
      </c>
      <c r="E1191" s="2" t="s">
        <v>14</v>
      </c>
      <c r="F1191" s="2" t="s">
        <v>3666</v>
      </c>
      <c r="G1191" s="10">
        <f t="shared" si="209"/>
        <v>9.0637752377705825E-5</v>
      </c>
      <c r="H1191" s="7">
        <v>20</v>
      </c>
      <c r="I1191" s="7">
        <v>5</v>
      </c>
      <c r="J1191" s="7">
        <v>15</v>
      </c>
      <c r="K1191" s="7">
        <f t="shared" si="212"/>
        <v>6</v>
      </c>
      <c r="L1191" s="12">
        <f t="shared" si="210"/>
        <v>9</v>
      </c>
      <c r="M1191" s="8">
        <v>0.75</v>
      </c>
      <c r="N1191" s="8">
        <f t="shared" si="211"/>
        <v>1.8</v>
      </c>
      <c r="O1191" s="7">
        <f t="shared" si="205"/>
        <v>9</v>
      </c>
      <c r="P1191" s="8">
        <v>0.75</v>
      </c>
      <c r="Q1191" s="8">
        <f t="shared" si="206"/>
        <v>0.33333333333333331</v>
      </c>
      <c r="R1191" s="8">
        <f t="shared" si="207"/>
        <v>0.25</v>
      </c>
      <c r="S1191" s="9">
        <f t="shared" si="208"/>
        <v>2.3906108376852222E-4</v>
      </c>
      <c r="T1191" s="2" t="s">
        <v>6151</v>
      </c>
      <c r="U1191" s="2" t="s">
        <v>15</v>
      </c>
      <c r="V1191" s="2" t="s">
        <v>6101</v>
      </c>
      <c r="W1191" s="2" t="s">
        <v>627</v>
      </c>
      <c r="X1191" s="2">
        <v>48</v>
      </c>
      <c r="Y1191" s="2">
        <v>57</v>
      </c>
      <c r="Z1191" s="2">
        <f t="shared" si="213"/>
        <v>9</v>
      </c>
    </row>
    <row r="1192" spans="1:26" x14ac:dyDescent="0.25">
      <c r="A1192" s="2" t="s">
        <v>3667</v>
      </c>
      <c r="B1192" s="2">
        <v>202281191</v>
      </c>
      <c r="C1192" s="3">
        <v>44842</v>
      </c>
      <c r="D1192" s="2" t="s">
        <v>618</v>
      </c>
      <c r="E1192" s="2" t="s">
        <v>21</v>
      </c>
      <c r="F1192" s="2" t="s">
        <v>3668</v>
      </c>
      <c r="G1192" s="10">
        <f t="shared" si="209"/>
        <v>9.0637752377705825E-5</v>
      </c>
      <c r="H1192" s="7">
        <v>20</v>
      </c>
      <c r="I1192" s="7">
        <v>0</v>
      </c>
      <c r="J1192" s="7">
        <v>20</v>
      </c>
      <c r="K1192" s="7">
        <f t="shared" si="212"/>
        <v>8</v>
      </c>
      <c r="L1192" s="12">
        <f t="shared" si="210"/>
        <v>12</v>
      </c>
      <c r="M1192" s="8">
        <v>1</v>
      </c>
      <c r="N1192" s="8" t="e">
        <f t="shared" si="211"/>
        <v>#DIV/0!</v>
      </c>
      <c r="O1192" s="7">
        <f t="shared" si="205"/>
        <v>12</v>
      </c>
      <c r="P1192" s="8">
        <v>1</v>
      </c>
      <c r="Q1192" s="8">
        <f t="shared" si="206"/>
        <v>0</v>
      </c>
      <c r="R1192" s="8">
        <f t="shared" si="207"/>
        <v>0</v>
      </c>
      <c r="S1192" s="9">
        <f t="shared" si="208"/>
        <v>3.1874811169136296E-4</v>
      </c>
      <c r="T1192" s="2" t="s">
        <v>6150</v>
      </c>
      <c r="U1192" s="2" t="s">
        <v>22</v>
      </c>
      <c r="V1192" s="2" t="s">
        <v>6101</v>
      </c>
      <c r="W1192" s="2" t="s">
        <v>16</v>
      </c>
      <c r="X1192" s="2">
        <v>48</v>
      </c>
      <c r="Y1192" s="2">
        <v>57</v>
      </c>
      <c r="Z1192" s="2">
        <f t="shared" si="213"/>
        <v>9</v>
      </c>
    </row>
    <row r="1193" spans="1:26" x14ac:dyDescent="0.25">
      <c r="A1193" s="2" t="s">
        <v>3669</v>
      </c>
      <c r="B1193" s="2">
        <v>202281192</v>
      </c>
      <c r="C1193" s="3">
        <v>44842</v>
      </c>
      <c r="D1193" s="2" t="s">
        <v>765</v>
      </c>
      <c r="E1193" s="2" t="s">
        <v>29</v>
      </c>
      <c r="F1193" s="2" t="s">
        <v>3670</v>
      </c>
      <c r="G1193" s="10">
        <f t="shared" si="209"/>
        <v>1.9033927999318224E-4</v>
      </c>
      <c r="H1193" s="7">
        <v>42</v>
      </c>
      <c r="I1193" s="7">
        <v>37.9</v>
      </c>
      <c r="J1193" s="7">
        <v>4.1000000000000014</v>
      </c>
      <c r="K1193" s="7">
        <f t="shared" si="212"/>
        <v>1.6400000000000006</v>
      </c>
      <c r="L1193" s="12">
        <f t="shared" si="210"/>
        <v>2.4600000000000009</v>
      </c>
      <c r="M1193" s="8">
        <v>9.7619047619047647E-2</v>
      </c>
      <c r="N1193" s="8">
        <f t="shared" si="211"/>
        <v>6.4907651715039608E-2</v>
      </c>
      <c r="O1193" s="7">
        <f t="shared" si="205"/>
        <v>2.4600000000000009</v>
      </c>
      <c r="P1193" s="8">
        <v>9.7619047619047647E-2</v>
      </c>
      <c r="Q1193" s="8">
        <f t="shared" si="206"/>
        <v>9.2439024390243869</v>
      </c>
      <c r="R1193" s="8">
        <f t="shared" si="207"/>
        <v>0.90238095238095239</v>
      </c>
      <c r="S1193" s="9">
        <f t="shared" si="208"/>
        <v>6.5343362896729432E-5</v>
      </c>
      <c r="T1193" s="2" t="s">
        <v>33</v>
      </c>
      <c r="U1193" s="2" t="s">
        <v>31</v>
      </c>
      <c r="V1193" s="2" t="s">
        <v>6101</v>
      </c>
      <c r="W1193" s="2" t="s">
        <v>329</v>
      </c>
      <c r="X1193" s="2">
        <v>48</v>
      </c>
      <c r="Y1193" s="2">
        <v>57</v>
      </c>
      <c r="Z1193" s="2">
        <f t="shared" si="213"/>
        <v>9</v>
      </c>
    </row>
    <row r="1194" spans="1:26" x14ac:dyDescent="0.25">
      <c r="A1194" s="2" t="s">
        <v>3671</v>
      </c>
      <c r="B1194" s="2">
        <v>202281193</v>
      </c>
      <c r="C1194" s="3">
        <v>44842</v>
      </c>
      <c r="D1194" s="2" t="s">
        <v>588</v>
      </c>
      <c r="E1194" s="2" t="s">
        <v>29</v>
      </c>
      <c r="F1194" s="2" t="s">
        <v>3672</v>
      </c>
      <c r="G1194" s="10">
        <f t="shared" si="209"/>
        <v>2.5378570665757634E-4</v>
      </c>
      <c r="H1194" s="7">
        <v>56</v>
      </c>
      <c r="I1194" s="7">
        <v>47.175000000000004</v>
      </c>
      <c r="J1194" s="7">
        <v>8.8249999999999957</v>
      </c>
      <c r="K1194" s="7">
        <f t="shared" si="212"/>
        <v>3.5299999999999985</v>
      </c>
      <c r="L1194" s="12">
        <f t="shared" si="210"/>
        <v>5.2949999999999973</v>
      </c>
      <c r="M1194" s="8">
        <v>0.15758928571428563</v>
      </c>
      <c r="N1194" s="8">
        <f t="shared" si="211"/>
        <v>0.11224165341812394</v>
      </c>
      <c r="O1194" s="7">
        <f t="shared" si="205"/>
        <v>5.2949999999999973</v>
      </c>
      <c r="P1194" s="8">
        <v>0.15758928571428563</v>
      </c>
      <c r="Q1194" s="8">
        <f t="shared" si="206"/>
        <v>5.3456090651558101</v>
      </c>
      <c r="R1194" s="8">
        <f t="shared" si="207"/>
        <v>0.84241071428571435</v>
      </c>
      <c r="S1194" s="9">
        <f t="shared" si="208"/>
        <v>1.4064760428381383E-4</v>
      </c>
      <c r="T1194" s="2" t="s">
        <v>30</v>
      </c>
      <c r="U1194" s="2" t="s">
        <v>31</v>
      </c>
      <c r="V1194" s="2" t="s">
        <v>6101</v>
      </c>
      <c r="W1194" s="2" t="s">
        <v>329</v>
      </c>
      <c r="X1194" s="2">
        <v>48</v>
      </c>
      <c r="Y1194" s="2">
        <v>57</v>
      </c>
      <c r="Z1194" s="2">
        <f t="shared" si="213"/>
        <v>9</v>
      </c>
    </row>
    <row r="1195" spans="1:26" x14ac:dyDescent="0.25">
      <c r="A1195" s="2" t="s">
        <v>3673</v>
      </c>
      <c r="B1195" s="2">
        <v>202281194</v>
      </c>
      <c r="C1195" s="3">
        <v>44842</v>
      </c>
      <c r="D1195" s="2" t="s">
        <v>766</v>
      </c>
      <c r="E1195" s="2" t="s">
        <v>29</v>
      </c>
      <c r="F1195" s="2" t="s">
        <v>3674</v>
      </c>
      <c r="G1195" s="10">
        <f t="shared" si="209"/>
        <v>3.9880611046190566E-4</v>
      </c>
      <c r="H1195" s="7">
        <v>88</v>
      </c>
      <c r="I1195" s="7">
        <v>74.52</v>
      </c>
      <c r="J1195" s="7">
        <v>13.480000000000004</v>
      </c>
      <c r="K1195" s="7">
        <f t="shared" si="212"/>
        <v>5.3920000000000021</v>
      </c>
      <c r="L1195" s="12">
        <f t="shared" si="210"/>
        <v>8.088000000000001</v>
      </c>
      <c r="M1195" s="8">
        <v>0.15318181818181822</v>
      </c>
      <c r="N1195" s="8">
        <f t="shared" si="211"/>
        <v>0.10853462157809986</v>
      </c>
      <c r="O1195" s="7">
        <f t="shared" si="205"/>
        <v>8.088000000000001</v>
      </c>
      <c r="P1195" s="8">
        <v>0.15318181818181822</v>
      </c>
      <c r="Q1195" s="8">
        <f t="shared" si="206"/>
        <v>5.5281899109792265</v>
      </c>
      <c r="R1195" s="8">
        <f t="shared" si="207"/>
        <v>0.8468181818181818</v>
      </c>
      <c r="S1195" s="9">
        <f t="shared" si="208"/>
        <v>2.1483622727997871E-4</v>
      </c>
      <c r="T1195" s="2" t="s">
        <v>33</v>
      </c>
      <c r="U1195" s="2" t="s">
        <v>31</v>
      </c>
      <c r="V1195" s="2" t="s">
        <v>6101</v>
      </c>
      <c r="W1195" s="2" t="s">
        <v>16</v>
      </c>
      <c r="X1195" s="2">
        <v>48</v>
      </c>
      <c r="Y1195" s="2">
        <v>57</v>
      </c>
      <c r="Z1195" s="2">
        <f t="shared" si="213"/>
        <v>9</v>
      </c>
    </row>
    <row r="1196" spans="1:26" x14ac:dyDescent="0.25">
      <c r="A1196" s="2" t="s">
        <v>3675</v>
      </c>
      <c r="B1196" s="2">
        <v>202281195</v>
      </c>
      <c r="C1196" s="3">
        <v>44842</v>
      </c>
      <c r="D1196" s="2" t="s">
        <v>663</v>
      </c>
      <c r="E1196" s="2" t="s">
        <v>24</v>
      </c>
      <c r="F1196" s="2" t="s">
        <v>3676</v>
      </c>
      <c r="G1196" s="10">
        <f t="shared" si="209"/>
        <v>1.8127550475541165E-4</v>
      </c>
      <c r="H1196" s="7">
        <v>40</v>
      </c>
      <c r="J1196" s="7">
        <v>40</v>
      </c>
      <c r="K1196" s="7">
        <f t="shared" si="212"/>
        <v>16</v>
      </c>
      <c r="L1196" s="12">
        <f t="shared" si="210"/>
        <v>24</v>
      </c>
      <c r="M1196" s="8">
        <v>1</v>
      </c>
      <c r="N1196" s="8" t="e">
        <f t="shared" si="211"/>
        <v>#DIV/0!</v>
      </c>
      <c r="O1196" s="7">
        <f t="shared" si="205"/>
        <v>24</v>
      </c>
      <c r="P1196" s="8">
        <v>1</v>
      </c>
      <c r="Q1196" s="8">
        <f t="shared" si="206"/>
        <v>0</v>
      </c>
      <c r="R1196" s="8">
        <f t="shared" si="207"/>
        <v>0</v>
      </c>
      <c r="S1196" s="9">
        <f t="shared" si="208"/>
        <v>6.3749622338272593E-4</v>
      </c>
      <c r="T1196" s="2" t="s">
        <v>285</v>
      </c>
      <c r="U1196" s="2" t="s">
        <v>26</v>
      </c>
      <c r="V1196" s="2" t="s">
        <v>6101</v>
      </c>
      <c r="W1196" s="2" t="s">
        <v>329</v>
      </c>
      <c r="X1196" s="2">
        <v>48</v>
      </c>
      <c r="Y1196" s="2">
        <v>57</v>
      </c>
      <c r="Z1196" s="2">
        <f t="shared" si="213"/>
        <v>9</v>
      </c>
    </row>
    <row r="1197" spans="1:26" x14ac:dyDescent="0.25">
      <c r="A1197" s="2" t="s">
        <v>3677</v>
      </c>
      <c r="B1197" s="2">
        <v>202281196</v>
      </c>
      <c r="C1197" s="3">
        <v>44842</v>
      </c>
      <c r="D1197" s="2" t="s">
        <v>767</v>
      </c>
      <c r="E1197" s="2" t="s">
        <v>29</v>
      </c>
      <c r="F1197" s="2" t="s">
        <v>3678</v>
      </c>
      <c r="G1197" s="10">
        <f t="shared" si="209"/>
        <v>6.5259181711948199E-4</v>
      </c>
      <c r="H1197" s="7">
        <v>144</v>
      </c>
      <c r="I1197" s="7">
        <v>123.95</v>
      </c>
      <c r="J1197" s="7">
        <v>20.049999999999997</v>
      </c>
      <c r="K1197" s="7">
        <f t="shared" si="212"/>
        <v>8.02</v>
      </c>
      <c r="L1197" s="12">
        <f t="shared" si="210"/>
        <v>12.029999999999998</v>
      </c>
      <c r="M1197" s="8">
        <v>0.13923611111111109</v>
      </c>
      <c r="N1197" s="8">
        <f t="shared" si="211"/>
        <v>9.7055264219443299E-2</v>
      </c>
      <c r="O1197" s="7">
        <f t="shared" si="205"/>
        <v>12.029999999999998</v>
      </c>
      <c r="P1197" s="8">
        <v>0.13923611111111109</v>
      </c>
      <c r="Q1197" s="8">
        <f t="shared" si="206"/>
        <v>6.1820448877805498</v>
      </c>
      <c r="R1197" s="8">
        <f t="shared" si="207"/>
        <v>0.86076388888888888</v>
      </c>
      <c r="S1197" s="9">
        <f t="shared" si="208"/>
        <v>3.1954498197059132E-4</v>
      </c>
      <c r="T1197" s="2" t="s">
        <v>30</v>
      </c>
      <c r="U1197" s="2" t="s">
        <v>31</v>
      </c>
      <c r="V1197" s="2" t="s">
        <v>6101</v>
      </c>
      <c r="W1197" s="2" t="s">
        <v>627</v>
      </c>
      <c r="X1197" s="2">
        <v>48</v>
      </c>
      <c r="Y1197" s="2">
        <v>57</v>
      </c>
      <c r="Z1197" s="2">
        <f t="shared" si="213"/>
        <v>9</v>
      </c>
    </row>
    <row r="1198" spans="1:26" x14ac:dyDescent="0.25">
      <c r="A1198" s="2" t="s">
        <v>3679</v>
      </c>
      <c r="B1198" s="2">
        <v>202281197</v>
      </c>
      <c r="C1198" s="3">
        <v>44842</v>
      </c>
      <c r="D1198" s="2" t="s">
        <v>17</v>
      </c>
      <c r="E1198" s="2" t="s">
        <v>14</v>
      </c>
      <c r="F1198" s="2" t="s">
        <v>3680</v>
      </c>
      <c r="G1198" s="10">
        <f t="shared" si="209"/>
        <v>2.2659438094426456E-5</v>
      </c>
      <c r="H1198" s="7">
        <v>5</v>
      </c>
      <c r="I1198" s="7">
        <v>0</v>
      </c>
      <c r="J1198" s="7">
        <v>5</v>
      </c>
      <c r="K1198" s="7">
        <f t="shared" si="212"/>
        <v>2</v>
      </c>
      <c r="L1198" s="12">
        <f t="shared" si="210"/>
        <v>3</v>
      </c>
      <c r="M1198" s="8">
        <v>1</v>
      </c>
      <c r="N1198" s="8" t="e">
        <f t="shared" si="211"/>
        <v>#DIV/0!</v>
      </c>
      <c r="O1198" s="7">
        <f t="shared" si="205"/>
        <v>3</v>
      </c>
      <c r="P1198" s="8">
        <v>1</v>
      </c>
      <c r="Q1198" s="8">
        <f t="shared" si="206"/>
        <v>0</v>
      </c>
      <c r="R1198" s="8">
        <f t="shared" si="207"/>
        <v>0</v>
      </c>
      <c r="S1198" s="9">
        <f t="shared" si="208"/>
        <v>7.9687027922840741E-5</v>
      </c>
      <c r="T1198" s="2" t="s">
        <v>6151</v>
      </c>
      <c r="U1198" s="2" t="s">
        <v>15</v>
      </c>
      <c r="V1198" s="2" t="s">
        <v>6101</v>
      </c>
      <c r="W1198" s="2" t="s">
        <v>627</v>
      </c>
      <c r="X1198" s="2">
        <v>48</v>
      </c>
      <c r="Y1198" s="2">
        <v>57</v>
      </c>
      <c r="Z1198" s="2">
        <f t="shared" si="213"/>
        <v>9</v>
      </c>
    </row>
    <row r="1199" spans="1:26" x14ac:dyDescent="0.25">
      <c r="A1199" s="2" t="s">
        <v>3681</v>
      </c>
      <c r="B1199" s="2">
        <v>202281198</v>
      </c>
      <c r="C1199" s="3">
        <v>44842</v>
      </c>
      <c r="D1199" s="2" t="s">
        <v>643</v>
      </c>
      <c r="E1199" s="2" t="s">
        <v>21</v>
      </c>
      <c r="F1199" s="2" t="s">
        <v>3682</v>
      </c>
      <c r="G1199" s="10">
        <f t="shared" si="209"/>
        <v>2.2659438094426456E-5</v>
      </c>
      <c r="H1199" s="7">
        <v>5</v>
      </c>
      <c r="I1199" s="7">
        <v>0</v>
      </c>
      <c r="J1199" s="7">
        <v>5</v>
      </c>
      <c r="K1199" s="7">
        <f t="shared" si="212"/>
        <v>2</v>
      </c>
      <c r="L1199" s="12">
        <f t="shared" si="210"/>
        <v>3</v>
      </c>
      <c r="M1199" s="8">
        <v>1</v>
      </c>
      <c r="N1199" s="8" t="e">
        <f t="shared" si="211"/>
        <v>#DIV/0!</v>
      </c>
      <c r="O1199" s="7">
        <f t="shared" si="205"/>
        <v>3</v>
      </c>
      <c r="P1199" s="8">
        <v>1</v>
      </c>
      <c r="Q1199" s="8">
        <f t="shared" si="206"/>
        <v>0</v>
      </c>
      <c r="R1199" s="8">
        <f t="shared" si="207"/>
        <v>0</v>
      </c>
      <c r="S1199" s="9">
        <f t="shared" si="208"/>
        <v>7.9687027922840741E-5</v>
      </c>
      <c r="T1199" s="2" t="s">
        <v>6150</v>
      </c>
      <c r="U1199" s="2" t="s">
        <v>22</v>
      </c>
      <c r="V1199" s="2" t="s">
        <v>6101</v>
      </c>
      <c r="W1199" s="2" t="s">
        <v>627</v>
      </c>
      <c r="X1199" s="2">
        <v>48</v>
      </c>
      <c r="Y1199" s="2">
        <v>57</v>
      </c>
      <c r="Z1199" s="2">
        <f t="shared" si="213"/>
        <v>9</v>
      </c>
    </row>
    <row r="1200" spans="1:26" x14ac:dyDescent="0.25">
      <c r="A1200" s="2" t="s">
        <v>3683</v>
      </c>
      <c r="B1200" s="2">
        <v>202281199</v>
      </c>
      <c r="C1200" s="3">
        <v>44842</v>
      </c>
      <c r="D1200" s="2" t="s">
        <v>580</v>
      </c>
      <c r="E1200" s="2" t="s">
        <v>29</v>
      </c>
      <c r="F1200" s="2" t="s">
        <v>3684</v>
      </c>
      <c r="G1200" s="10">
        <f t="shared" si="209"/>
        <v>3.9880611046190566E-4</v>
      </c>
      <c r="H1200" s="7">
        <v>88</v>
      </c>
      <c r="I1200" s="7">
        <v>74.52</v>
      </c>
      <c r="J1200" s="7">
        <v>13.480000000000004</v>
      </c>
      <c r="K1200" s="7">
        <f t="shared" si="212"/>
        <v>5.3920000000000021</v>
      </c>
      <c r="L1200" s="12">
        <f t="shared" si="210"/>
        <v>8.088000000000001</v>
      </c>
      <c r="M1200" s="8">
        <v>0.15318181818181822</v>
      </c>
      <c r="N1200" s="8">
        <f t="shared" si="211"/>
        <v>0.10853462157809986</v>
      </c>
      <c r="O1200" s="7">
        <f t="shared" si="205"/>
        <v>8.088000000000001</v>
      </c>
      <c r="P1200" s="8">
        <v>0.15318181818181822</v>
      </c>
      <c r="Q1200" s="8">
        <f t="shared" si="206"/>
        <v>5.5281899109792265</v>
      </c>
      <c r="R1200" s="8">
        <f t="shared" si="207"/>
        <v>0.8468181818181818</v>
      </c>
      <c r="S1200" s="9">
        <f t="shared" si="208"/>
        <v>2.1483622727997871E-4</v>
      </c>
      <c r="T1200" s="2" t="s">
        <v>33</v>
      </c>
      <c r="U1200" s="2" t="s">
        <v>31</v>
      </c>
      <c r="V1200" s="2" t="s">
        <v>6101</v>
      </c>
      <c r="W1200" s="2" t="s">
        <v>627</v>
      </c>
      <c r="X1200" s="2">
        <v>48</v>
      </c>
      <c r="Y1200" s="2">
        <v>57</v>
      </c>
      <c r="Z1200" s="2">
        <f t="shared" si="213"/>
        <v>9</v>
      </c>
    </row>
    <row r="1201" spans="1:26" x14ac:dyDescent="0.25">
      <c r="A1201" s="2" t="s">
        <v>3685</v>
      </c>
      <c r="B1201" s="2">
        <v>202281200</v>
      </c>
      <c r="C1201" s="3">
        <v>44842</v>
      </c>
      <c r="D1201" s="2" t="s">
        <v>768</v>
      </c>
      <c r="E1201" s="2" t="s">
        <v>29</v>
      </c>
      <c r="F1201" s="2" t="s">
        <v>3686</v>
      </c>
      <c r="G1201" s="10">
        <f t="shared" si="209"/>
        <v>1.2689285332878817E-4</v>
      </c>
      <c r="H1201" s="7">
        <v>28</v>
      </c>
      <c r="I1201" s="7">
        <v>25</v>
      </c>
      <c r="J1201" s="7">
        <v>3</v>
      </c>
      <c r="K1201" s="7">
        <f t="shared" si="212"/>
        <v>1.2000000000000002</v>
      </c>
      <c r="L1201" s="12">
        <f t="shared" si="210"/>
        <v>1.7999999999999998</v>
      </c>
      <c r="M1201" s="8">
        <v>0.10714285714285714</v>
      </c>
      <c r="N1201" s="8">
        <f t="shared" si="211"/>
        <v>7.1999999999999995E-2</v>
      </c>
      <c r="O1201" s="7">
        <f t="shared" si="205"/>
        <v>1.7999999999999998</v>
      </c>
      <c r="P1201" s="8">
        <v>0.10714285714285714</v>
      </c>
      <c r="Q1201" s="8">
        <f t="shared" si="206"/>
        <v>8.3333333333333339</v>
      </c>
      <c r="R1201" s="8">
        <f t="shared" si="207"/>
        <v>0.8928571428571429</v>
      </c>
      <c r="S1201" s="9">
        <f t="shared" si="208"/>
        <v>4.7812216753704445E-5</v>
      </c>
      <c r="T1201" s="2" t="s">
        <v>30</v>
      </c>
      <c r="U1201" s="2" t="s">
        <v>31</v>
      </c>
      <c r="V1201" s="2" t="s">
        <v>6101</v>
      </c>
      <c r="W1201" s="2" t="s">
        <v>627</v>
      </c>
      <c r="X1201" s="2">
        <v>48</v>
      </c>
      <c r="Y1201" s="2">
        <v>57</v>
      </c>
      <c r="Z1201" s="2">
        <f t="shared" si="213"/>
        <v>9</v>
      </c>
    </row>
    <row r="1202" spans="1:26" x14ac:dyDescent="0.25">
      <c r="A1202" s="2" t="s">
        <v>3687</v>
      </c>
      <c r="B1202" s="2">
        <v>202281201</v>
      </c>
      <c r="C1202" s="3">
        <v>44842</v>
      </c>
      <c r="D1202" s="2" t="s">
        <v>766</v>
      </c>
      <c r="E1202" s="2" t="s">
        <v>29</v>
      </c>
      <c r="F1202" s="2" t="s">
        <v>3688</v>
      </c>
      <c r="G1202" s="10">
        <f t="shared" si="209"/>
        <v>3.9880611046190566E-4</v>
      </c>
      <c r="H1202" s="7">
        <v>88</v>
      </c>
      <c r="I1202" s="7">
        <v>72.569999999999993</v>
      </c>
      <c r="J1202" s="7">
        <v>15.430000000000007</v>
      </c>
      <c r="K1202" s="7">
        <f t="shared" si="212"/>
        <v>6.1720000000000033</v>
      </c>
      <c r="L1202" s="12">
        <f t="shared" si="210"/>
        <v>9.2580000000000027</v>
      </c>
      <c r="M1202" s="8">
        <v>0.17534090909090916</v>
      </c>
      <c r="N1202" s="8">
        <f t="shared" si="211"/>
        <v>0.1275733774286896</v>
      </c>
      <c r="O1202" s="7">
        <f t="shared" si="205"/>
        <v>9.2580000000000027</v>
      </c>
      <c r="P1202" s="8">
        <v>0.17534090909090916</v>
      </c>
      <c r="Q1202" s="8">
        <f t="shared" si="206"/>
        <v>4.7031756318859337</v>
      </c>
      <c r="R1202" s="8">
        <f t="shared" si="207"/>
        <v>0.82465909090909084</v>
      </c>
      <c r="S1202" s="9">
        <f t="shared" si="208"/>
        <v>2.4591416816988662E-4</v>
      </c>
      <c r="T1202" s="2" t="s">
        <v>33</v>
      </c>
      <c r="U1202" s="2" t="s">
        <v>31</v>
      </c>
      <c r="V1202" s="2" t="s">
        <v>6101</v>
      </c>
      <c r="W1202" s="2" t="s">
        <v>16</v>
      </c>
      <c r="X1202" s="2">
        <v>48</v>
      </c>
      <c r="Y1202" s="2">
        <v>57</v>
      </c>
      <c r="Z1202" s="2">
        <f t="shared" si="213"/>
        <v>9</v>
      </c>
    </row>
    <row r="1203" spans="1:26" x14ac:dyDescent="0.25">
      <c r="A1203" s="2" t="s">
        <v>3689</v>
      </c>
      <c r="B1203" s="2">
        <v>202281202</v>
      </c>
      <c r="C1203" s="3">
        <v>44843</v>
      </c>
      <c r="D1203" s="2" t="s">
        <v>655</v>
      </c>
      <c r="E1203" s="2" t="s">
        <v>24</v>
      </c>
      <c r="F1203" s="2" t="s">
        <v>3690</v>
      </c>
      <c r="G1203" s="10">
        <f t="shared" si="209"/>
        <v>2.7191325713311752E-4</v>
      </c>
      <c r="H1203" s="7">
        <v>60</v>
      </c>
      <c r="I1203" s="7">
        <v>20</v>
      </c>
      <c r="J1203" s="7">
        <v>40</v>
      </c>
      <c r="K1203" s="7">
        <f t="shared" si="212"/>
        <v>16</v>
      </c>
      <c r="L1203" s="12">
        <f t="shared" si="210"/>
        <v>24</v>
      </c>
      <c r="M1203" s="8">
        <v>0.66666666666666663</v>
      </c>
      <c r="N1203" s="8">
        <f t="shared" si="211"/>
        <v>1.2</v>
      </c>
      <c r="O1203" s="7">
        <f t="shared" si="205"/>
        <v>24</v>
      </c>
      <c r="P1203" s="8">
        <v>0.66666666666666663</v>
      </c>
      <c r="Q1203" s="8">
        <f t="shared" si="206"/>
        <v>0.5</v>
      </c>
      <c r="R1203" s="8">
        <f t="shared" si="207"/>
        <v>0.33333333333333331</v>
      </c>
      <c r="S1203" s="9">
        <f t="shared" si="208"/>
        <v>6.3749622338272593E-4</v>
      </c>
      <c r="T1203" s="2" t="s">
        <v>25</v>
      </c>
      <c r="U1203" s="2" t="s">
        <v>26</v>
      </c>
      <c r="V1203" s="2" t="s">
        <v>6101</v>
      </c>
      <c r="W1203" s="2" t="s">
        <v>329</v>
      </c>
      <c r="X1203" s="2">
        <v>45</v>
      </c>
      <c r="Y1203" s="2">
        <v>61</v>
      </c>
      <c r="Z1203" s="2">
        <f t="shared" si="213"/>
        <v>16</v>
      </c>
    </row>
    <row r="1204" spans="1:26" x14ac:dyDescent="0.25">
      <c r="A1204" s="2" t="s">
        <v>3691</v>
      </c>
      <c r="B1204" s="2">
        <v>202281203</v>
      </c>
      <c r="C1204" s="3">
        <v>44843</v>
      </c>
      <c r="D1204" s="2" t="s">
        <v>693</v>
      </c>
      <c r="E1204" s="2" t="s">
        <v>24</v>
      </c>
      <c r="F1204" s="2" t="s">
        <v>3692</v>
      </c>
      <c r="G1204" s="10">
        <f t="shared" si="209"/>
        <v>3.1723213332197041E-4</v>
      </c>
      <c r="H1204" s="7">
        <v>70</v>
      </c>
      <c r="I1204" s="7">
        <v>30</v>
      </c>
      <c r="J1204" s="7">
        <v>40</v>
      </c>
      <c r="K1204" s="7">
        <f t="shared" si="212"/>
        <v>16</v>
      </c>
      <c r="L1204" s="12">
        <f t="shared" si="210"/>
        <v>24</v>
      </c>
      <c r="M1204" s="8">
        <v>0.5714285714285714</v>
      </c>
      <c r="N1204" s="8">
        <f t="shared" si="211"/>
        <v>0.8</v>
      </c>
      <c r="O1204" s="7">
        <f t="shared" si="205"/>
        <v>24</v>
      </c>
      <c r="P1204" s="8">
        <v>0.5714285714285714</v>
      </c>
      <c r="Q1204" s="8">
        <f t="shared" si="206"/>
        <v>0.75</v>
      </c>
      <c r="R1204" s="8">
        <f t="shared" si="207"/>
        <v>0.42857142857142855</v>
      </c>
      <c r="S1204" s="9">
        <f t="shared" si="208"/>
        <v>6.3749622338272593E-4</v>
      </c>
      <c r="T1204" s="2" t="s">
        <v>25</v>
      </c>
      <c r="U1204" s="2" t="s">
        <v>26</v>
      </c>
      <c r="V1204" s="2" t="s">
        <v>6101</v>
      </c>
      <c r="W1204" s="2" t="s">
        <v>627</v>
      </c>
      <c r="X1204" s="2">
        <v>45</v>
      </c>
      <c r="Y1204" s="2">
        <v>61</v>
      </c>
      <c r="Z1204" s="2">
        <f t="shared" ref="Z1204:Z1228" si="214">Y1204-X1204</f>
        <v>16</v>
      </c>
    </row>
    <row r="1205" spans="1:26" x14ac:dyDescent="0.25">
      <c r="A1205" s="2" t="s">
        <v>3693</v>
      </c>
      <c r="B1205" s="2">
        <v>202281204</v>
      </c>
      <c r="C1205" s="3">
        <v>44843</v>
      </c>
      <c r="D1205" s="2" t="s">
        <v>769</v>
      </c>
      <c r="E1205" s="2" t="s">
        <v>43</v>
      </c>
      <c r="F1205" s="2" t="s">
        <v>3694</v>
      </c>
      <c r="G1205" s="10">
        <f t="shared" si="209"/>
        <v>3.3989157141639686E-3</v>
      </c>
      <c r="H1205" s="7">
        <v>750</v>
      </c>
      <c r="I1205" s="7">
        <v>625</v>
      </c>
      <c r="J1205" s="7">
        <v>125</v>
      </c>
      <c r="K1205" s="7">
        <f t="shared" si="212"/>
        <v>50</v>
      </c>
      <c r="L1205" s="12">
        <f t="shared" si="210"/>
        <v>75</v>
      </c>
      <c r="M1205" s="8">
        <v>0.16666666666666666</v>
      </c>
      <c r="N1205" s="8">
        <f t="shared" si="211"/>
        <v>0.12</v>
      </c>
      <c r="O1205" s="7">
        <f t="shared" si="205"/>
        <v>75</v>
      </c>
      <c r="P1205" s="8">
        <v>0.16666666666666666</v>
      </c>
      <c r="Q1205" s="8">
        <f t="shared" si="206"/>
        <v>5</v>
      </c>
      <c r="R1205" s="8">
        <f t="shared" si="207"/>
        <v>0.83333333333333337</v>
      </c>
      <c r="S1205" s="9">
        <f t="shared" si="208"/>
        <v>1.9921756980710186E-3</v>
      </c>
      <c r="T1205" s="2" t="s">
        <v>19</v>
      </c>
      <c r="U1205" s="2" t="s">
        <v>44</v>
      </c>
      <c r="V1205" s="2" t="s">
        <v>6101</v>
      </c>
      <c r="W1205" s="2" t="s">
        <v>627</v>
      </c>
      <c r="X1205" s="2">
        <v>45</v>
      </c>
      <c r="Y1205" s="2">
        <v>61</v>
      </c>
      <c r="Z1205" s="2">
        <f t="shared" si="214"/>
        <v>16</v>
      </c>
    </row>
    <row r="1206" spans="1:26" x14ac:dyDescent="0.25">
      <c r="A1206" s="2" t="s">
        <v>3695</v>
      </c>
      <c r="B1206" s="2">
        <v>202281205</v>
      </c>
      <c r="C1206" s="3">
        <v>44843</v>
      </c>
      <c r="D1206" s="2" t="s">
        <v>770</v>
      </c>
      <c r="E1206" s="2" t="s">
        <v>47</v>
      </c>
      <c r="F1206" s="2" t="s">
        <v>3696</v>
      </c>
      <c r="G1206" s="10">
        <f t="shared" si="209"/>
        <v>8.6105864758820544E-4</v>
      </c>
      <c r="H1206" s="7">
        <v>190</v>
      </c>
      <c r="I1206" s="7">
        <v>105</v>
      </c>
      <c r="J1206" s="7">
        <v>85</v>
      </c>
      <c r="K1206" s="7">
        <f t="shared" si="212"/>
        <v>34</v>
      </c>
      <c r="L1206" s="12">
        <f t="shared" si="210"/>
        <v>51</v>
      </c>
      <c r="M1206" s="8">
        <v>0.44736842105263158</v>
      </c>
      <c r="N1206" s="8">
        <f t="shared" si="211"/>
        <v>0.48571428571428571</v>
      </c>
      <c r="O1206" s="7">
        <f t="shared" si="205"/>
        <v>51</v>
      </c>
      <c r="P1206" s="8">
        <v>0.44736842105263158</v>
      </c>
      <c r="Q1206" s="8">
        <f t="shared" si="206"/>
        <v>1.2352941176470589</v>
      </c>
      <c r="R1206" s="8">
        <f t="shared" si="207"/>
        <v>0.55263157894736847</v>
      </c>
      <c r="S1206" s="9">
        <f t="shared" si="208"/>
        <v>1.3546794746882925E-3</v>
      </c>
      <c r="T1206" s="2" t="s">
        <v>19</v>
      </c>
      <c r="U1206" s="2" t="s">
        <v>6087</v>
      </c>
      <c r="V1206" s="2" t="s">
        <v>6101</v>
      </c>
      <c r="W1206" s="2" t="s">
        <v>16</v>
      </c>
      <c r="X1206" s="2">
        <v>45</v>
      </c>
      <c r="Y1206" s="2">
        <v>61</v>
      </c>
      <c r="Z1206" s="2">
        <f t="shared" si="214"/>
        <v>16</v>
      </c>
    </row>
    <row r="1207" spans="1:26" x14ac:dyDescent="0.25">
      <c r="A1207" s="2" t="s">
        <v>3697</v>
      </c>
      <c r="B1207" s="2">
        <v>202281206</v>
      </c>
      <c r="C1207" s="3">
        <v>44843</v>
      </c>
      <c r="D1207" s="2" t="s">
        <v>692</v>
      </c>
      <c r="E1207" s="2" t="s">
        <v>29</v>
      </c>
      <c r="F1207" s="2" t="s">
        <v>3698</v>
      </c>
      <c r="G1207" s="10">
        <f t="shared" si="209"/>
        <v>6.3446426664394082E-4</v>
      </c>
      <c r="H1207" s="7">
        <v>140</v>
      </c>
      <c r="I1207" s="7">
        <v>123.07000000000001</v>
      </c>
      <c r="J1207" s="7">
        <v>16.929999999999993</v>
      </c>
      <c r="K1207" s="7">
        <f t="shared" si="212"/>
        <v>6.7719999999999976</v>
      </c>
      <c r="L1207" s="12">
        <f t="shared" si="210"/>
        <v>10.157999999999994</v>
      </c>
      <c r="M1207" s="8">
        <v>0.12092857142857137</v>
      </c>
      <c r="N1207" s="8">
        <f t="shared" si="211"/>
        <v>8.2538392784594086E-2</v>
      </c>
      <c r="O1207" s="7">
        <f t="shared" si="205"/>
        <v>10.157999999999994</v>
      </c>
      <c r="P1207" s="8">
        <v>0.12092857142857137</v>
      </c>
      <c r="Q1207" s="8">
        <f t="shared" si="206"/>
        <v>7.2693443591258156</v>
      </c>
      <c r="R1207" s="8">
        <f t="shared" si="207"/>
        <v>0.87907142857142861</v>
      </c>
      <c r="S1207" s="9">
        <f t="shared" si="208"/>
        <v>2.6982027654673862E-4</v>
      </c>
      <c r="T1207" s="2" t="s">
        <v>33</v>
      </c>
      <c r="U1207" s="2" t="s">
        <v>31</v>
      </c>
      <c r="V1207" s="2" t="s">
        <v>6101</v>
      </c>
      <c r="W1207" s="2" t="s">
        <v>627</v>
      </c>
      <c r="X1207" s="2">
        <v>45</v>
      </c>
      <c r="Y1207" s="2">
        <v>61</v>
      </c>
      <c r="Z1207" s="2">
        <f t="shared" si="214"/>
        <v>16</v>
      </c>
    </row>
    <row r="1208" spans="1:26" x14ac:dyDescent="0.25">
      <c r="A1208" s="2" t="s">
        <v>3699</v>
      </c>
      <c r="B1208" s="2">
        <v>202281207</v>
      </c>
      <c r="C1208" s="3">
        <v>44843</v>
      </c>
      <c r="D1208" s="2" t="s">
        <v>127</v>
      </c>
      <c r="E1208" s="2" t="s">
        <v>14</v>
      </c>
      <c r="F1208" s="2" t="s">
        <v>3700</v>
      </c>
      <c r="G1208" s="10">
        <f t="shared" si="209"/>
        <v>6.7978314283279379E-5</v>
      </c>
      <c r="H1208" s="7">
        <v>15</v>
      </c>
      <c r="I1208" s="7">
        <v>5</v>
      </c>
      <c r="J1208" s="7">
        <v>10</v>
      </c>
      <c r="K1208" s="7">
        <f t="shared" si="212"/>
        <v>4</v>
      </c>
      <c r="L1208" s="12">
        <f t="shared" si="210"/>
        <v>6</v>
      </c>
      <c r="M1208" s="8">
        <v>0.66666666666666663</v>
      </c>
      <c r="N1208" s="8">
        <f t="shared" si="211"/>
        <v>1.2</v>
      </c>
      <c r="O1208" s="7">
        <f t="shared" si="205"/>
        <v>6</v>
      </c>
      <c r="P1208" s="8">
        <v>0.66666666666666663</v>
      </c>
      <c r="Q1208" s="8">
        <f t="shared" si="206"/>
        <v>0.5</v>
      </c>
      <c r="R1208" s="8">
        <f t="shared" si="207"/>
        <v>0.33333333333333331</v>
      </c>
      <c r="S1208" s="9">
        <f t="shared" si="208"/>
        <v>1.5937405584568148E-4</v>
      </c>
      <c r="T1208" s="2" t="s">
        <v>6151</v>
      </c>
      <c r="U1208" s="2" t="s">
        <v>15</v>
      </c>
      <c r="V1208" s="2" t="s">
        <v>6101</v>
      </c>
      <c r="W1208" s="2" t="s">
        <v>627</v>
      </c>
      <c r="X1208" s="2">
        <v>45</v>
      </c>
      <c r="Y1208" s="2">
        <v>61</v>
      </c>
      <c r="Z1208" s="2">
        <f t="shared" si="214"/>
        <v>16</v>
      </c>
    </row>
    <row r="1209" spans="1:26" x14ac:dyDescent="0.25">
      <c r="A1209" s="2" t="s">
        <v>3701</v>
      </c>
      <c r="B1209" s="2">
        <v>202281208</v>
      </c>
      <c r="C1209" s="3">
        <v>44843</v>
      </c>
      <c r="D1209" s="2" t="s">
        <v>771</v>
      </c>
      <c r="E1209" s="2" t="s">
        <v>14</v>
      </c>
      <c r="F1209" s="2" t="s">
        <v>3702</v>
      </c>
      <c r="G1209" s="10">
        <f t="shared" si="209"/>
        <v>9.0637752377705825E-5</v>
      </c>
      <c r="H1209" s="7">
        <v>20</v>
      </c>
      <c r="I1209" s="7">
        <v>5</v>
      </c>
      <c r="J1209" s="7">
        <v>15</v>
      </c>
      <c r="K1209" s="7">
        <f t="shared" si="212"/>
        <v>6</v>
      </c>
      <c r="L1209" s="12">
        <f t="shared" si="210"/>
        <v>9</v>
      </c>
      <c r="M1209" s="8">
        <v>0.75</v>
      </c>
      <c r="N1209" s="8">
        <f t="shared" si="211"/>
        <v>1.8</v>
      </c>
      <c r="O1209" s="7">
        <f t="shared" si="205"/>
        <v>9</v>
      </c>
      <c r="P1209" s="8">
        <v>0.75</v>
      </c>
      <c r="Q1209" s="8">
        <f t="shared" si="206"/>
        <v>0.33333333333333331</v>
      </c>
      <c r="R1209" s="8">
        <f t="shared" si="207"/>
        <v>0.25</v>
      </c>
      <c r="S1209" s="9">
        <f t="shared" si="208"/>
        <v>2.3906108376852222E-4</v>
      </c>
      <c r="T1209" s="2" t="s">
        <v>6151</v>
      </c>
      <c r="U1209" s="2" t="s">
        <v>15</v>
      </c>
      <c r="V1209" s="2" t="s">
        <v>6101</v>
      </c>
      <c r="W1209" s="2" t="s">
        <v>627</v>
      </c>
      <c r="X1209" s="2">
        <v>45</v>
      </c>
      <c r="Y1209" s="2">
        <v>61</v>
      </c>
      <c r="Z1209" s="2">
        <f t="shared" si="214"/>
        <v>16</v>
      </c>
    </row>
    <row r="1210" spans="1:26" x14ac:dyDescent="0.25">
      <c r="A1210" s="2" t="s">
        <v>3703</v>
      </c>
      <c r="B1210" s="2">
        <v>202281209</v>
      </c>
      <c r="C1210" s="3">
        <v>44843</v>
      </c>
      <c r="D1210" s="2" t="s">
        <v>772</v>
      </c>
      <c r="E1210" s="2" t="s">
        <v>29</v>
      </c>
      <c r="F1210" s="2" t="s">
        <v>3704</v>
      </c>
      <c r="G1210" s="10">
        <f t="shared" si="209"/>
        <v>1.4502040380432932E-4</v>
      </c>
      <c r="H1210" s="7">
        <v>32</v>
      </c>
      <c r="I1210" s="7">
        <v>28.8</v>
      </c>
      <c r="J1210" s="7">
        <v>3.1999999999999993</v>
      </c>
      <c r="K1210" s="7">
        <f t="shared" si="212"/>
        <v>1.2799999999999998</v>
      </c>
      <c r="L1210" s="12">
        <f t="shared" si="210"/>
        <v>1.9199999999999995</v>
      </c>
      <c r="M1210" s="8">
        <v>9.9999999999999978E-2</v>
      </c>
      <c r="N1210" s="8">
        <f t="shared" si="211"/>
        <v>6.6666666666666652E-2</v>
      </c>
      <c r="O1210" s="7">
        <f t="shared" si="205"/>
        <v>1.9199999999999995</v>
      </c>
      <c r="P1210" s="8">
        <v>9.9999999999999978E-2</v>
      </c>
      <c r="Q1210" s="8">
        <f t="shared" si="206"/>
        <v>9.0000000000000018</v>
      </c>
      <c r="R1210" s="8">
        <f t="shared" si="207"/>
        <v>0.9</v>
      </c>
      <c r="S1210" s="9">
        <f t="shared" si="208"/>
        <v>5.0999697870618062E-5</v>
      </c>
      <c r="T1210" s="2" t="s">
        <v>56</v>
      </c>
      <c r="U1210" s="2" t="s">
        <v>31</v>
      </c>
      <c r="V1210" s="2" t="s">
        <v>6101</v>
      </c>
      <c r="W1210" s="2" t="s">
        <v>16</v>
      </c>
      <c r="X1210" s="2">
        <v>45</v>
      </c>
      <c r="Y1210" s="2">
        <v>61</v>
      </c>
      <c r="Z1210" s="2">
        <f t="shared" si="214"/>
        <v>16</v>
      </c>
    </row>
    <row r="1211" spans="1:26" x14ac:dyDescent="0.25">
      <c r="A1211" s="2" t="s">
        <v>3705</v>
      </c>
      <c r="B1211" s="2">
        <v>202281210</v>
      </c>
      <c r="C1211" s="3">
        <v>44843</v>
      </c>
      <c r="D1211" s="2" t="s">
        <v>773</v>
      </c>
      <c r="E1211" s="2" t="s">
        <v>14</v>
      </c>
      <c r="F1211" s="2" t="s">
        <v>3706</v>
      </c>
      <c r="G1211" s="10">
        <f t="shared" si="209"/>
        <v>8.1573977139935249E-5</v>
      </c>
      <c r="H1211" s="7">
        <v>18</v>
      </c>
      <c r="I1211" s="7">
        <v>9</v>
      </c>
      <c r="J1211" s="7">
        <v>9</v>
      </c>
      <c r="K1211" s="7">
        <f t="shared" si="212"/>
        <v>3.6</v>
      </c>
      <c r="L1211" s="12">
        <f t="shared" si="210"/>
        <v>5.4</v>
      </c>
      <c r="M1211" s="8">
        <v>0.5</v>
      </c>
      <c r="N1211" s="8">
        <f t="shared" si="211"/>
        <v>0.60000000000000009</v>
      </c>
      <c r="O1211" s="7">
        <f t="shared" si="205"/>
        <v>5.4</v>
      </c>
      <c r="P1211" s="8">
        <v>0.5</v>
      </c>
      <c r="Q1211" s="8">
        <f t="shared" si="206"/>
        <v>1</v>
      </c>
      <c r="R1211" s="8">
        <f t="shared" si="207"/>
        <v>0.5</v>
      </c>
      <c r="S1211" s="9">
        <f t="shared" si="208"/>
        <v>1.4343665026111333E-4</v>
      </c>
      <c r="T1211" s="2" t="s">
        <v>6151</v>
      </c>
      <c r="U1211" s="2" t="s">
        <v>15</v>
      </c>
      <c r="V1211" s="2" t="s">
        <v>6101</v>
      </c>
      <c r="W1211" s="2" t="s">
        <v>627</v>
      </c>
      <c r="X1211" s="2">
        <v>45</v>
      </c>
      <c r="Y1211" s="2">
        <v>61</v>
      </c>
      <c r="Z1211" s="2">
        <f t="shared" si="214"/>
        <v>16</v>
      </c>
    </row>
    <row r="1212" spans="1:26" x14ac:dyDescent="0.25">
      <c r="A1212" s="2" t="s">
        <v>3707</v>
      </c>
      <c r="B1212" s="2">
        <v>202281211</v>
      </c>
      <c r="C1212" s="3">
        <v>44843</v>
      </c>
      <c r="D1212" s="2" t="s">
        <v>774</v>
      </c>
      <c r="E1212" s="2" t="s">
        <v>29</v>
      </c>
      <c r="F1212" s="2" t="s">
        <v>3708</v>
      </c>
      <c r="G1212" s="10">
        <f t="shared" si="209"/>
        <v>4.5318876188852914E-4</v>
      </c>
      <c r="H1212" s="7">
        <v>100</v>
      </c>
      <c r="I1212" s="7">
        <v>89.52</v>
      </c>
      <c r="J1212" s="7">
        <v>10.480000000000004</v>
      </c>
      <c r="K1212" s="7">
        <f t="shared" si="212"/>
        <v>4.1920000000000019</v>
      </c>
      <c r="L1212" s="12">
        <f t="shared" si="210"/>
        <v>6.288000000000002</v>
      </c>
      <c r="M1212" s="8">
        <v>0.10480000000000005</v>
      </c>
      <c r="N1212" s="8">
        <f t="shared" si="211"/>
        <v>7.0241286863270802E-2</v>
      </c>
      <c r="O1212" s="7">
        <f t="shared" si="205"/>
        <v>6.288000000000002</v>
      </c>
      <c r="P1212" s="8">
        <v>0.10480000000000005</v>
      </c>
      <c r="Q1212" s="8">
        <f t="shared" si="206"/>
        <v>8.5419847328244245</v>
      </c>
      <c r="R1212" s="8">
        <f t="shared" si="207"/>
        <v>0.8952</v>
      </c>
      <c r="S1212" s="9">
        <f t="shared" si="208"/>
        <v>1.6702401052627426E-4</v>
      </c>
      <c r="T1212" s="2" t="s">
        <v>33</v>
      </c>
      <c r="U1212" s="2" t="s">
        <v>31</v>
      </c>
      <c r="V1212" s="2" t="s">
        <v>6101</v>
      </c>
      <c r="W1212" s="2" t="s">
        <v>627</v>
      </c>
      <c r="X1212" s="2">
        <v>45</v>
      </c>
      <c r="Y1212" s="2">
        <v>61</v>
      </c>
      <c r="Z1212" s="2">
        <f t="shared" si="214"/>
        <v>16</v>
      </c>
    </row>
    <row r="1213" spans="1:26" x14ac:dyDescent="0.25">
      <c r="A1213" s="2" t="s">
        <v>3709</v>
      </c>
      <c r="B1213" s="2">
        <v>202281212</v>
      </c>
      <c r="C1213" s="3">
        <v>44843</v>
      </c>
      <c r="D1213" s="2" t="s">
        <v>494</v>
      </c>
      <c r="E1213" s="2" t="s">
        <v>29</v>
      </c>
      <c r="F1213" s="2" t="s">
        <v>3710</v>
      </c>
      <c r="G1213" s="10">
        <f t="shared" si="209"/>
        <v>9.516963999659112E-5</v>
      </c>
      <c r="H1213" s="7">
        <v>21</v>
      </c>
      <c r="I1213" s="7">
        <v>14.07</v>
      </c>
      <c r="J1213" s="7">
        <v>6.93</v>
      </c>
      <c r="K1213" s="7">
        <f t="shared" si="212"/>
        <v>2.7720000000000002</v>
      </c>
      <c r="L1213" s="12">
        <f t="shared" si="210"/>
        <v>4.1579999999999995</v>
      </c>
      <c r="M1213" s="8">
        <v>0.32999999999999996</v>
      </c>
      <c r="N1213" s="8">
        <f t="shared" si="211"/>
        <v>0.29552238805970144</v>
      </c>
      <c r="O1213" s="7">
        <f t="shared" si="205"/>
        <v>4.1579999999999995</v>
      </c>
      <c r="P1213" s="8">
        <v>0.32999999999999996</v>
      </c>
      <c r="Q1213" s="8">
        <f t="shared" si="206"/>
        <v>2.0303030303030303</v>
      </c>
      <c r="R1213" s="8">
        <f t="shared" si="207"/>
        <v>0.67</v>
      </c>
      <c r="S1213" s="9">
        <f t="shared" si="208"/>
        <v>1.1044622070105726E-4</v>
      </c>
      <c r="T1213" s="2" t="s">
        <v>33</v>
      </c>
      <c r="U1213" s="2" t="s">
        <v>31</v>
      </c>
      <c r="V1213" s="2" t="s">
        <v>6101</v>
      </c>
      <c r="W1213" s="2" t="s">
        <v>329</v>
      </c>
      <c r="X1213" s="2">
        <v>45</v>
      </c>
      <c r="Y1213" s="2">
        <v>61</v>
      </c>
      <c r="Z1213" s="2">
        <f t="shared" si="214"/>
        <v>16</v>
      </c>
    </row>
    <row r="1214" spans="1:26" x14ac:dyDescent="0.25">
      <c r="A1214" s="2" t="s">
        <v>3711</v>
      </c>
      <c r="B1214" s="2">
        <v>202281213</v>
      </c>
      <c r="C1214" s="3">
        <v>44843</v>
      </c>
      <c r="D1214" s="2" t="s">
        <v>764</v>
      </c>
      <c r="E1214" s="2" t="s">
        <v>29</v>
      </c>
      <c r="F1214" s="2" t="s">
        <v>3712</v>
      </c>
      <c r="G1214" s="10">
        <f t="shared" si="209"/>
        <v>2.5378570665757634E-4</v>
      </c>
      <c r="H1214" s="7">
        <v>56</v>
      </c>
      <c r="I1214" s="7">
        <v>47.175000000000004</v>
      </c>
      <c r="J1214" s="7">
        <v>8.8249999999999957</v>
      </c>
      <c r="K1214" s="7">
        <f t="shared" si="212"/>
        <v>3.5299999999999985</v>
      </c>
      <c r="L1214" s="12">
        <f t="shared" si="210"/>
        <v>5.2949999999999973</v>
      </c>
      <c r="M1214" s="8">
        <v>0.15758928571428563</v>
      </c>
      <c r="N1214" s="8">
        <f t="shared" si="211"/>
        <v>0.11224165341812394</v>
      </c>
      <c r="O1214" s="7">
        <f t="shared" si="205"/>
        <v>5.2949999999999973</v>
      </c>
      <c r="P1214" s="8">
        <v>0.15758928571428563</v>
      </c>
      <c r="Q1214" s="8">
        <f t="shared" si="206"/>
        <v>5.3456090651558101</v>
      </c>
      <c r="R1214" s="8">
        <f t="shared" si="207"/>
        <v>0.84241071428571435</v>
      </c>
      <c r="S1214" s="9">
        <f t="shared" si="208"/>
        <v>1.4064760428381383E-4</v>
      </c>
      <c r="T1214" s="2" t="s">
        <v>30</v>
      </c>
      <c r="U1214" s="2" t="s">
        <v>31</v>
      </c>
      <c r="V1214" s="2" t="s">
        <v>6101</v>
      </c>
      <c r="W1214" s="2" t="s">
        <v>329</v>
      </c>
      <c r="X1214" s="2">
        <v>45</v>
      </c>
      <c r="Y1214" s="2">
        <v>61</v>
      </c>
      <c r="Z1214" s="2">
        <f t="shared" si="214"/>
        <v>16</v>
      </c>
    </row>
    <row r="1215" spans="1:26" x14ac:dyDescent="0.25">
      <c r="A1215" s="2" t="s">
        <v>3713</v>
      </c>
      <c r="B1215" s="2">
        <v>202281214</v>
      </c>
      <c r="C1215" s="3">
        <v>44843</v>
      </c>
      <c r="D1215" s="2" t="s">
        <v>775</v>
      </c>
      <c r="E1215" s="2" t="s">
        <v>14</v>
      </c>
      <c r="F1215" s="2" t="s">
        <v>3714</v>
      </c>
      <c r="G1215" s="10">
        <f t="shared" si="209"/>
        <v>1.1329719047213228E-4</v>
      </c>
      <c r="H1215" s="7">
        <v>25</v>
      </c>
      <c r="I1215" s="7">
        <v>21</v>
      </c>
      <c r="J1215" s="7">
        <v>4</v>
      </c>
      <c r="K1215" s="7">
        <f t="shared" si="212"/>
        <v>1.6</v>
      </c>
      <c r="L1215" s="12">
        <f t="shared" si="210"/>
        <v>2.4</v>
      </c>
      <c r="M1215" s="8">
        <v>0.16</v>
      </c>
      <c r="N1215" s="8">
        <f t="shared" si="211"/>
        <v>0.11428571428571428</v>
      </c>
      <c r="O1215" s="7">
        <f t="shared" si="205"/>
        <v>2.4</v>
      </c>
      <c r="P1215" s="8">
        <v>0.16</v>
      </c>
      <c r="Q1215" s="8">
        <f t="shared" si="206"/>
        <v>5.25</v>
      </c>
      <c r="R1215" s="8">
        <f t="shared" si="207"/>
        <v>0.84</v>
      </c>
      <c r="S1215" s="9">
        <f t="shared" si="208"/>
        <v>6.3749622338272593E-5</v>
      </c>
      <c r="T1215" s="2" t="s">
        <v>19</v>
      </c>
      <c r="U1215" s="2" t="s">
        <v>15</v>
      </c>
      <c r="V1215" s="2" t="s">
        <v>6101</v>
      </c>
      <c r="W1215" s="2" t="s">
        <v>16</v>
      </c>
      <c r="X1215" s="2">
        <v>45</v>
      </c>
      <c r="Y1215" s="2">
        <v>61</v>
      </c>
      <c r="Z1215" s="2">
        <f t="shared" si="214"/>
        <v>16</v>
      </c>
    </row>
    <row r="1216" spans="1:26" x14ac:dyDescent="0.25">
      <c r="A1216" s="2" t="s">
        <v>3715</v>
      </c>
      <c r="B1216" s="2">
        <v>202281215</v>
      </c>
      <c r="C1216" s="3">
        <v>44843</v>
      </c>
      <c r="D1216" s="2" t="s">
        <v>776</v>
      </c>
      <c r="E1216" s="2" t="s">
        <v>29</v>
      </c>
      <c r="F1216" s="2" t="s">
        <v>3716</v>
      </c>
      <c r="G1216" s="10">
        <f t="shared" si="209"/>
        <v>9.516963999659112E-5</v>
      </c>
      <c r="H1216" s="7">
        <v>21</v>
      </c>
      <c r="I1216" s="7">
        <v>19</v>
      </c>
      <c r="J1216" s="7">
        <v>2</v>
      </c>
      <c r="K1216" s="7">
        <f t="shared" si="212"/>
        <v>0.8</v>
      </c>
      <c r="L1216" s="12">
        <f t="shared" si="210"/>
        <v>1.2</v>
      </c>
      <c r="M1216" s="8">
        <v>9.5238095238095233E-2</v>
      </c>
      <c r="N1216" s="8">
        <f t="shared" si="211"/>
        <v>6.3157894736842107E-2</v>
      </c>
      <c r="O1216" s="7">
        <f t="shared" si="205"/>
        <v>1.2</v>
      </c>
      <c r="P1216" s="8">
        <v>9.5238095238095233E-2</v>
      </c>
      <c r="Q1216" s="8">
        <f t="shared" si="206"/>
        <v>9.5</v>
      </c>
      <c r="R1216" s="8">
        <f t="shared" si="207"/>
        <v>0.90476190476190477</v>
      </c>
      <c r="S1216" s="9">
        <f t="shared" si="208"/>
        <v>3.1874811169136296E-5</v>
      </c>
      <c r="T1216" s="2" t="s">
        <v>30</v>
      </c>
      <c r="U1216" s="2" t="s">
        <v>31</v>
      </c>
      <c r="V1216" s="2" t="s">
        <v>6101</v>
      </c>
      <c r="W1216" s="2" t="s">
        <v>329</v>
      </c>
      <c r="X1216" s="2">
        <v>45</v>
      </c>
      <c r="Y1216" s="2">
        <v>61</v>
      </c>
      <c r="Z1216" s="2">
        <f t="shared" si="214"/>
        <v>16</v>
      </c>
    </row>
    <row r="1217" spans="1:26" x14ac:dyDescent="0.25">
      <c r="A1217" s="2" t="s">
        <v>3717</v>
      </c>
      <c r="B1217" s="2">
        <v>202281216</v>
      </c>
      <c r="C1217" s="3">
        <v>44843</v>
      </c>
      <c r="D1217" s="2" t="s">
        <v>777</v>
      </c>
      <c r="E1217" s="2" t="s">
        <v>14</v>
      </c>
      <c r="F1217" s="2" t="s">
        <v>3718</v>
      </c>
      <c r="G1217" s="10">
        <f t="shared" si="209"/>
        <v>1.1329719047213228E-4</v>
      </c>
      <c r="H1217" s="7">
        <v>25</v>
      </c>
      <c r="I1217" s="7">
        <v>21</v>
      </c>
      <c r="J1217" s="7">
        <v>4</v>
      </c>
      <c r="K1217" s="7">
        <f t="shared" si="212"/>
        <v>1.6</v>
      </c>
      <c r="L1217" s="12">
        <f t="shared" si="210"/>
        <v>2.4</v>
      </c>
      <c r="M1217" s="8">
        <v>0.16</v>
      </c>
      <c r="N1217" s="8">
        <f t="shared" si="211"/>
        <v>0.11428571428571428</v>
      </c>
      <c r="O1217" s="7">
        <f t="shared" si="205"/>
        <v>2.4</v>
      </c>
      <c r="P1217" s="8">
        <v>0.16</v>
      </c>
      <c r="Q1217" s="8">
        <f t="shared" si="206"/>
        <v>5.25</v>
      </c>
      <c r="R1217" s="8">
        <f t="shared" si="207"/>
        <v>0.84</v>
      </c>
      <c r="S1217" s="9">
        <f t="shared" si="208"/>
        <v>6.3749622338272593E-5</v>
      </c>
      <c r="T1217" s="2" t="s">
        <v>19</v>
      </c>
      <c r="U1217" s="2" t="s">
        <v>15</v>
      </c>
      <c r="V1217" s="2" t="s">
        <v>6101</v>
      </c>
      <c r="W1217" s="2" t="s">
        <v>627</v>
      </c>
      <c r="X1217" s="2">
        <v>45</v>
      </c>
      <c r="Y1217" s="2">
        <v>61</v>
      </c>
      <c r="Z1217" s="2">
        <f t="shared" si="214"/>
        <v>16</v>
      </c>
    </row>
    <row r="1218" spans="1:26" x14ac:dyDescent="0.25">
      <c r="A1218" s="2" t="s">
        <v>3719</v>
      </c>
      <c r="B1218" s="2">
        <v>202281217</v>
      </c>
      <c r="C1218" s="3">
        <v>44843</v>
      </c>
      <c r="D1218" s="2" t="s">
        <v>776</v>
      </c>
      <c r="E1218" s="2" t="s">
        <v>29</v>
      </c>
      <c r="F1218" s="2" t="s">
        <v>3720</v>
      </c>
      <c r="G1218" s="10">
        <f t="shared" si="209"/>
        <v>9.516963999659112E-5</v>
      </c>
      <c r="H1218" s="7">
        <v>21</v>
      </c>
      <c r="I1218" s="7">
        <v>18.5</v>
      </c>
      <c r="J1218" s="7">
        <v>2.5</v>
      </c>
      <c r="K1218" s="7">
        <f t="shared" si="212"/>
        <v>1</v>
      </c>
      <c r="L1218" s="12">
        <f t="shared" si="210"/>
        <v>1.5</v>
      </c>
      <c r="M1218" s="8">
        <v>0.11904761904761904</v>
      </c>
      <c r="N1218" s="8">
        <f t="shared" si="211"/>
        <v>8.1081081081081086E-2</v>
      </c>
      <c r="O1218" s="7">
        <f t="shared" ref="O1218:O1281" si="215">J1218-K1218</f>
        <v>1.5</v>
      </c>
      <c r="P1218" s="8">
        <v>0.11904761904761904</v>
      </c>
      <c r="Q1218" s="8">
        <f t="shared" ref="Q1218:Q1281" si="216">I1218/J1218</f>
        <v>7.4</v>
      </c>
      <c r="R1218" s="8">
        <f t="shared" ref="R1218:R1281" si="217">I1218/H1218</f>
        <v>0.88095238095238093</v>
      </c>
      <c r="S1218" s="9">
        <f t="shared" ref="S1218:S1281" si="218">J1218/SUM($J$2:$J$2400)</f>
        <v>3.9843513961420371E-5</v>
      </c>
      <c r="T1218" s="2" t="s">
        <v>30</v>
      </c>
      <c r="U1218" s="2" t="s">
        <v>31</v>
      </c>
      <c r="V1218" s="2" t="s">
        <v>6101</v>
      </c>
      <c r="W1218" s="2" t="s">
        <v>627</v>
      </c>
      <c r="X1218" s="2">
        <v>45</v>
      </c>
      <c r="Y1218" s="2">
        <v>61</v>
      </c>
      <c r="Z1218" s="2">
        <f t="shared" si="214"/>
        <v>16</v>
      </c>
    </row>
    <row r="1219" spans="1:26" x14ac:dyDescent="0.25">
      <c r="A1219" s="2" t="s">
        <v>3721</v>
      </c>
      <c r="B1219" s="2">
        <v>202281218</v>
      </c>
      <c r="C1219" s="3">
        <v>44843</v>
      </c>
      <c r="D1219" s="2" t="s">
        <v>778</v>
      </c>
      <c r="E1219" s="2" t="s">
        <v>14</v>
      </c>
      <c r="F1219" s="2" t="s">
        <v>3722</v>
      </c>
      <c r="G1219" s="10">
        <f t="shared" ref="G1219:G1282" si="219">H1219/SUM($H$2:$H$2400)</f>
        <v>9.0637752377705825E-5</v>
      </c>
      <c r="H1219" s="7">
        <v>20</v>
      </c>
      <c r="I1219" s="7">
        <v>5</v>
      </c>
      <c r="J1219" s="7">
        <v>15</v>
      </c>
      <c r="K1219" s="7">
        <f t="shared" si="212"/>
        <v>6</v>
      </c>
      <c r="L1219" s="12">
        <f t="shared" ref="L1219:L1282" si="220">J1219-K1219</f>
        <v>9</v>
      </c>
      <c r="M1219" s="8">
        <v>0.75</v>
      </c>
      <c r="N1219" s="8">
        <f t="shared" ref="N1219:N1282" si="221">L1219/I1219</f>
        <v>1.8</v>
      </c>
      <c r="O1219" s="7">
        <f t="shared" si="215"/>
        <v>9</v>
      </c>
      <c r="P1219" s="8">
        <v>0.75</v>
      </c>
      <c r="Q1219" s="8">
        <f t="shared" si="216"/>
        <v>0.33333333333333331</v>
      </c>
      <c r="R1219" s="8">
        <f t="shared" si="217"/>
        <v>0.25</v>
      </c>
      <c r="S1219" s="9">
        <f t="shared" si="218"/>
        <v>2.3906108376852222E-4</v>
      </c>
      <c r="T1219" s="2" t="s">
        <v>6151</v>
      </c>
      <c r="U1219" s="2" t="s">
        <v>15</v>
      </c>
      <c r="V1219" s="2" t="s">
        <v>6101</v>
      </c>
      <c r="W1219" s="2" t="s">
        <v>329</v>
      </c>
      <c r="X1219" s="2">
        <v>45</v>
      </c>
      <c r="Y1219" s="2">
        <v>61</v>
      </c>
      <c r="Z1219" s="2">
        <f t="shared" si="214"/>
        <v>16</v>
      </c>
    </row>
    <row r="1220" spans="1:26" x14ac:dyDescent="0.25">
      <c r="A1220" s="2" t="s">
        <v>3723</v>
      </c>
      <c r="B1220" s="2">
        <v>202281219</v>
      </c>
      <c r="C1220" s="3">
        <v>44843</v>
      </c>
      <c r="D1220" s="2" t="s">
        <v>772</v>
      </c>
      <c r="E1220" s="2" t="s">
        <v>29</v>
      </c>
      <c r="F1220" s="2" t="s">
        <v>3724</v>
      </c>
      <c r="G1220" s="10">
        <f t="shared" si="219"/>
        <v>1.4502040380432932E-4</v>
      </c>
      <c r="H1220" s="7">
        <v>32</v>
      </c>
      <c r="I1220" s="7">
        <v>27.45</v>
      </c>
      <c r="J1220" s="7">
        <v>4.5500000000000007</v>
      </c>
      <c r="K1220" s="7">
        <f t="shared" ref="K1220:K1283" si="222">J1220*0.4</f>
        <v>1.8200000000000003</v>
      </c>
      <c r="L1220" s="12">
        <f t="shared" si="220"/>
        <v>2.7300000000000004</v>
      </c>
      <c r="M1220" s="8">
        <v>0.14218750000000002</v>
      </c>
      <c r="N1220" s="8">
        <f t="shared" si="221"/>
        <v>9.9453551912568328E-2</v>
      </c>
      <c r="O1220" s="7">
        <f t="shared" si="215"/>
        <v>2.7300000000000004</v>
      </c>
      <c r="P1220" s="8">
        <v>0.14218750000000002</v>
      </c>
      <c r="Q1220" s="8">
        <f t="shared" si="216"/>
        <v>6.032967032967032</v>
      </c>
      <c r="R1220" s="8">
        <f t="shared" si="217"/>
        <v>0.85781249999999998</v>
      </c>
      <c r="S1220" s="9">
        <f t="shared" si="218"/>
        <v>7.251519540978508E-5</v>
      </c>
      <c r="T1220" s="2" t="s">
        <v>56</v>
      </c>
      <c r="U1220" s="2" t="s">
        <v>31</v>
      </c>
      <c r="V1220" s="2" t="s">
        <v>6101</v>
      </c>
      <c r="W1220" s="2" t="s">
        <v>627</v>
      </c>
      <c r="X1220" s="2">
        <v>45</v>
      </c>
      <c r="Y1220" s="2">
        <v>61</v>
      </c>
      <c r="Z1220" s="2">
        <f t="shared" si="214"/>
        <v>16</v>
      </c>
    </row>
    <row r="1221" spans="1:26" x14ac:dyDescent="0.25">
      <c r="A1221" s="2" t="s">
        <v>3725</v>
      </c>
      <c r="B1221" s="2">
        <v>202281220</v>
      </c>
      <c r="C1221" s="3">
        <v>44843</v>
      </c>
      <c r="D1221" s="2" t="s">
        <v>610</v>
      </c>
      <c r="E1221" s="2" t="s">
        <v>29</v>
      </c>
      <c r="F1221" s="2" t="s">
        <v>3726</v>
      </c>
      <c r="G1221" s="10">
        <f t="shared" si="219"/>
        <v>9.516963999659112E-5</v>
      </c>
      <c r="H1221" s="7">
        <v>21</v>
      </c>
      <c r="I1221" s="7">
        <v>17.62</v>
      </c>
      <c r="J1221" s="7">
        <v>3.379999999999999</v>
      </c>
      <c r="K1221" s="7">
        <f t="shared" si="222"/>
        <v>1.3519999999999996</v>
      </c>
      <c r="L1221" s="12">
        <f t="shared" si="220"/>
        <v>2.0279999999999996</v>
      </c>
      <c r="M1221" s="8">
        <v>0.1609523809523809</v>
      </c>
      <c r="N1221" s="8">
        <f t="shared" si="221"/>
        <v>0.11509648127128261</v>
      </c>
      <c r="O1221" s="7">
        <f t="shared" si="215"/>
        <v>2.0279999999999996</v>
      </c>
      <c r="P1221" s="8">
        <v>0.1609523809523809</v>
      </c>
      <c r="Q1221" s="8">
        <f t="shared" si="216"/>
        <v>5.2130177514792919</v>
      </c>
      <c r="R1221" s="8">
        <f t="shared" si="217"/>
        <v>0.83904761904761904</v>
      </c>
      <c r="S1221" s="9">
        <f t="shared" si="218"/>
        <v>5.3868430875840324E-5</v>
      </c>
      <c r="T1221" s="2" t="s">
        <v>33</v>
      </c>
      <c r="U1221" s="2" t="s">
        <v>31</v>
      </c>
      <c r="V1221" s="2" t="s">
        <v>6101</v>
      </c>
      <c r="W1221" s="2" t="s">
        <v>627</v>
      </c>
      <c r="X1221" s="2">
        <v>45</v>
      </c>
      <c r="Y1221" s="2">
        <v>61</v>
      </c>
      <c r="Z1221" s="2">
        <f t="shared" si="214"/>
        <v>16</v>
      </c>
    </row>
    <row r="1222" spans="1:26" x14ac:dyDescent="0.25">
      <c r="A1222" s="2" t="s">
        <v>3727</v>
      </c>
      <c r="B1222" s="2">
        <v>202281221</v>
      </c>
      <c r="C1222" s="3">
        <v>44843</v>
      </c>
      <c r="D1222" s="2" t="s">
        <v>238</v>
      </c>
      <c r="E1222" s="2" t="s">
        <v>14</v>
      </c>
      <c r="F1222" s="2" t="s">
        <v>3728</v>
      </c>
      <c r="G1222" s="10">
        <f t="shared" si="219"/>
        <v>1.1329719047213228E-4</v>
      </c>
      <c r="H1222" s="7">
        <v>25</v>
      </c>
      <c r="I1222" s="7">
        <v>15</v>
      </c>
      <c r="J1222" s="7">
        <v>10</v>
      </c>
      <c r="K1222" s="7">
        <f t="shared" si="222"/>
        <v>4</v>
      </c>
      <c r="L1222" s="12">
        <f t="shared" si="220"/>
        <v>6</v>
      </c>
      <c r="M1222" s="8">
        <v>0.4</v>
      </c>
      <c r="N1222" s="8">
        <f t="shared" si="221"/>
        <v>0.4</v>
      </c>
      <c r="O1222" s="7">
        <f t="shared" si="215"/>
        <v>6</v>
      </c>
      <c r="P1222" s="8">
        <v>0.4</v>
      </c>
      <c r="Q1222" s="8">
        <f t="shared" si="216"/>
        <v>1.5</v>
      </c>
      <c r="R1222" s="8">
        <f t="shared" si="217"/>
        <v>0.6</v>
      </c>
      <c r="S1222" s="9">
        <f t="shared" si="218"/>
        <v>1.5937405584568148E-4</v>
      </c>
      <c r="T1222" s="2" t="s">
        <v>19</v>
      </c>
      <c r="U1222" s="2" t="s">
        <v>15</v>
      </c>
      <c r="V1222" s="2" t="s">
        <v>6101</v>
      </c>
      <c r="W1222" s="2" t="s">
        <v>16</v>
      </c>
      <c r="X1222" s="2">
        <v>45</v>
      </c>
      <c r="Y1222" s="2">
        <v>61</v>
      </c>
      <c r="Z1222" s="2">
        <f t="shared" si="214"/>
        <v>16</v>
      </c>
    </row>
    <row r="1223" spans="1:26" x14ac:dyDescent="0.25">
      <c r="A1223" s="2" t="s">
        <v>3729</v>
      </c>
      <c r="B1223" s="2">
        <v>202281222</v>
      </c>
      <c r="C1223" s="3">
        <v>44843</v>
      </c>
      <c r="D1223" s="2" t="s">
        <v>779</v>
      </c>
      <c r="E1223" s="2" t="s">
        <v>14</v>
      </c>
      <c r="F1223" s="2" t="s">
        <v>3730</v>
      </c>
      <c r="G1223" s="10">
        <f t="shared" si="219"/>
        <v>2.7191325713311748E-5</v>
      </c>
      <c r="H1223" s="7">
        <v>6</v>
      </c>
      <c r="I1223" s="7">
        <v>1</v>
      </c>
      <c r="J1223" s="7">
        <v>5</v>
      </c>
      <c r="K1223" s="7">
        <f t="shared" si="222"/>
        <v>2</v>
      </c>
      <c r="L1223" s="12">
        <f t="shared" si="220"/>
        <v>3</v>
      </c>
      <c r="M1223" s="8">
        <v>0.83333333333333337</v>
      </c>
      <c r="N1223" s="8">
        <f t="shared" si="221"/>
        <v>3</v>
      </c>
      <c r="O1223" s="7">
        <f t="shared" si="215"/>
        <v>3</v>
      </c>
      <c r="P1223" s="8">
        <v>0.83333333333333337</v>
      </c>
      <c r="Q1223" s="8">
        <f t="shared" si="216"/>
        <v>0.2</v>
      </c>
      <c r="R1223" s="8">
        <f t="shared" si="217"/>
        <v>0.16666666666666666</v>
      </c>
      <c r="S1223" s="9">
        <f t="shared" si="218"/>
        <v>7.9687027922840741E-5</v>
      </c>
      <c r="T1223" s="2" t="s">
        <v>6151</v>
      </c>
      <c r="U1223" s="2" t="s">
        <v>15</v>
      </c>
      <c r="V1223" s="2" t="s">
        <v>6101</v>
      </c>
      <c r="W1223" s="2" t="s">
        <v>329</v>
      </c>
      <c r="X1223" s="2">
        <v>45</v>
      </c>
      <c r="Y1223" s="2">
        <v>61</v>
      </c>
      <c r="Z1223" s="2">
        <f t="shared" si="214"/>
        <v>16</v>
      </c>
    </row>
    <row r="1224" spans="1:26" x14ac:dyDescent="0.25">
      <c r="A1224" s="2" t="s">
        <v>3731</v>
      </c>
      <c r="B1224" s="2">
        <v>202281223</v>
      </c>
      <c r="C1224" s="3">
        <v>44843</v>
      </c>
      <c r="D1224" s="2" t="s">
        <v>780</v>
      </c>
      <c r="E1224" s="2" t="s">
        <v>14</v>
      </c>
      <c r="F1224" s="2" t="s">
        <v>3732</v>
      </c>
      <c r="G1224" s="10">
        <f t="shared" si="219"/>
        <v>4.0786988569967625E-5</v>
      </c>
      <c r="H1224" s="7">
        <v>9</v>
      </c>
      <c r="I1224" s="7">
        <v>2</v>
      </c>
      <c r="J1224" s="7">
        <v>7</v>
      </c>
      <c r="K1224" s="7">
        <f t="shared" si="222"/>
        <v>2.8000000000000003</v>
      </c>
      <c r="L1224" s="12">
        <f t="shared" si="220"/>
        <v>4.1999999999999993</v>
      </c>
      <c r="M1224" s="8">
        <v>0.77777777777777779</v>
      </c>
      <c r="N1224" s="8">
        <f t="shared" si="221"/>
        <v>2.0999999999999996</v>
      </c>
      <c r="O1224" s="7">
        <f t="shared" si="215"/>
        <v>4.1999999999999993</v>
      </c>
      <c r="P1224" s="8">
        <v>0.77777777777777779</v>
      </c>
      <c r="Q1224" s="8">
        <f t="shared" si="216"/>
        <v>0.2857142857142857</v>
      </c>
      <c r="R1224" s="8">
        <f t="shared" si="217"/>
        <v>0.22222222222222221</v>
      </c>
      <c r="S1224" s="9">
        <f t="shared" si="218"/>
        <v>1.1156183909197704E-4</v>
      </c>
      <c r="T1224" s="2" t="s">
        <v>6151</v>
      </c>
      <c r="U1224" s="2" t="s">
        <v>15</v>
      </c>
      <c r="V1224" s="2" t="s">
        <v>6101</v>
      </c>
      <c r="W1224" s="2" t="s">
        <v>16</v>
      </c>
      <c r="X1224" s="2">
        <v>45</v>
      </c>
      <c r="Y1224" s="2">
        <v>61</v>
      </c>
      <c r="Z1224" s="2">
        <f t="shared" si="214"/>
        <v>16</v>
      </c>
    </row>
    <row r="1225" spans="1:26" x14ac:dyDescent="0.25">
      <c r="A1225" s="2" t="s">
        <v>3733</v>
      </c>
      <c r="B1225" s="2">
        <v>202281224</v>
      </c>
      <c r="C1225" s="3">
        <v>44843</v>
      </c>
      <c r="D1225" s="2" t="s">
        <v>557</v>
      </c>
      <c r="E1225" s="2" t="s">
        <v>29</v>
      </c>
      <c r="F1225" s="2" t="s">
        <v>3734</v>
      </c>
      <c r="G1225" s="10">
        <f t="shared" si="219"/>
        <v>2.1753060570649398E-4</v>
      </c>
      <c r="H1225" s="7">
        <v>48</v>
      </c>
      <c r="I1225" s="7">
        <v>26.239999999999995</v>
      </c>
      <c r="J1225" s="7">
        <v>21.760000000000005</v>
      </c>
      <c r="K1225" s="7">
        <f t="shared" si="222"/>
        <v>8.7040000000000024</v>
      </c>
      <c r="L1225" s="12">
        <f t="shared" si="220"/>
        <v>13.056000000000003</v>
      </c>
      <c r="M1225" s="8">
        <v>0.45333333333333342</v>
      </c>
      <c r="N1225" s="8">
        <f t="shared" si="221"/>
        <v>0.49756097560975632</v>
      </c>
      <c r="O1225" s="7">
        <f t="shared" si="215"/>
        <v>13.056000000000003</v>
      </c>
      <c r="P1225" s="8">
        <v>0.45333333333333342</v>
      </c>
      <c r="Q1225" s="8">
        <f t="shared" si="216"/>
        <v>1.205882352941176</v>
      </c>
      <c r="R1225" s="8">
        <f t="shared" si="217"/>
        <v>0.54666666666666652</v>
      </c>
      <c r="S1225" s="9">
        <f t="shared" si="218"/>
        <v>3.4679794552020297E-4</v>
      </c>
      <c r="T1225" s="2" t="s">
        <v>33</v>
      </c>
      <c r="U1225" s="2" t="s">
        <v>31</v>
      </c>
      <c r="V1225" s="2" t="s">
        <v>6101</v>
      </c>
      <c r="W1225" s="2" t="s">
        <v>16</v>
      </c>
      <c r="X1225" s="2">
        <v>45</v>
      </c>
      <c r="Y1225" s="2">
        <v>61</v>
      </c>
      <c r="Z1225" s="2">
        <f t="shared" si="214"/>
        <v>16</v>
      </c>
    </row>
    <row r="1226" spans="1:26" x14ac:dyDescent="0.25">
      <c r="A1226" s="2" t="s">
        <v>3735</v>
      </c>
      <c r="B1226" s="2">
        <v>202281225</v>
      </c>
      <c r="C1226" s="3">
        <v>44843</v>
      </c>
      <c r="D1226" s="2" t="s">
        <v>781</v>
      </c>
      <c r="E1226" s="2" t="s">
        <v>24</v>
      </c>
      <c r="F1226" s="2" t="s">
        <v>3736</v>
      </c>
      <c r="G1226" s="10">
        <f t="shared" si="219"/>
        <v>3.1723213332197041E-4</v>
      </c>
      <c r="H1226" s="7">
        <v>70</v>
      </c>
      <c r="I1226" s="7">
        <v>28.739999999999995</v>
      </c>
      <c r="J1226" s="7">
        <v>41.260000000000005</v>
      </c>
      <c r="K1226" s="7">
        <f t="shared" si="222"/>
        <v>16.504000000000001</v>
      </c>
      <c r="L1226" s="12">
        <f t="shared" si="220"/>
        <v>24.756000000000004</v>
      </c>
      <c r="M1226" s="8">
        <v>0.58942857142857152</v>
      </c>
      <c r="N1226" s="8">
        <f t="shared" si="221"/>
        <v>0.86137787056367465</v>
      </c>
      <c r="O1226" s="7">
        <f t="shared" si="215"/>
        <v>24.756000000000004</v>
      </c>
      <c r="P1226" s="8">
        <v>0.58942857142857152</v>
      </c>
      <c r="Q1226" s="8">
        <f t="shared" si="216"/>
        <v>0.69655841008240404</v>
      </c>
      <c r="R1226" s="8">
        <f t="shared" si="217"/>
        <v>0.41057142857142848</v>
      </c>
      <c r="S1226" s="9">
        <f t="shared" si="218"/>
        <v>6.5757735441928191E-4</v>
      </c>
      <c r="T1226" s="2" t="s">
        <v>25</v>
      </c>
      <c r="U1226" s="2" t="s">
        <v>26</v>
      </c>
      <c r="V1226" s="2" t="s">
        <v>6101</v>
      </c>
      <c r="W1226" s="2" t="s">
        <v>329</v>
      </c>
      <c r="X1226" s="2">
        <v>45</v>
      </c>
      <c r="Y1226" s="2">
        <v>61</v>
      </c>
      <c r="Z1226" s="2">
        <f t="shared" si="214"/>
        <v>16</v>
      </c>
    </row>
    <row r="1227" spans="1:26" x14ac:dyDescent="0.25">
      <c r="A1227" s="2" t="s">
        <v>3737</v>
      </c>
      <c r="B1227" s="2">
        <v>202281226</v>
      </c>
      <c r="C1227" s="3">
        <v>44843</v>
      </c>
      <c r="D1227" s="2" t="s">
        <v>764</v>
      </c>
      <c r="E1227" s="2" t="s">
        <v>29</v>
      </c>
      <c r="F1227" s="2" t="s">
        <v>3738</v>
      </c>
      <c r="G1227" s="10">
        <f t="shared" si="219"/>
        <v>2.5378570665757634E-4</v>
      </c>
      <c r="H1227" s="7">
        <v>56</v>
      </c>
      <c r="I1227" s="7">
        <v>28</v>
      </c>
      <c r="J1227" s="7">
        <v>28</v>
      </c>
      <c r="K1227" s="7">
        <f t="shared" si="222"/>
        <v>11.200000000000001</v>
      </c>
      <c r="L1227" s="12">
        <f t="shared" si="220"/>
        <v>16.799999999999997</v>
      </c>
      <c r="M1227" s="8">
        <v>0.5</v>
      </c>
      <c r="N1227" s="8">
        <f t="shared" si="221"/>
        <v>0.59999999999999987</v>
      </c>
      <c r="O1227" s="7">
        <f t="shared" si="215"/>
        <v>16.799999999999997</v>
      </c>
      <c r="P1227" s="8">
        <v>0.5</v>
      </c>
      <c r="Q1227" s="8">
        <f t="shared" si="216"/>
        <v>1</v>
      </c>
      <c r="R1227" s="8">
        <f t="shared" si="217"/>
        <v>0.5</v>
      </c>
      <c r="S1227" s="9">
        <f t="shared" si="218"/>
        <v>4.4624735636790815E-4</v>
      </c>
      <c r="T1227" s="2" t="s">
        <v>30</v>
      </c>
      <c r="U1227" s="2" t="s">
        <v>31</v>
      </c>
      <c r="V1227" s="2" t="s">
        <v>6101</v>
      </c>
      <c r="W1227" s="2" t="s">
        <v>16</v>
      </c>
      <c r="X1227" s="2">
        <v>45</v>
      </c>
      <c r="Y1227" s="2">
        <v>61</v>
      </c>
      <c r="Z1227" s="2">
        <f t="shared" si="214"/>
        <v>16</v>
      </c>
    </row>
    <row r="1228" spans="1:26" x14ac:dyDescent="0.25">
      <c r="A1228" s="2" t="s">
        <v>3739</v>
      </c>
      <c r="B1228" s="2">
        <v>202281227</v>
      </c>
      <c r="C1228" s="3">
        <v>44844</v>
      </c>
      <c r="D1228" s="2" t="s">
        <v>782</v>
      </c>
      <c r="E1228" s="2" t="s">
        <v>43</v>
      </c>
      <c r="F1228" s="2" t="s">
        <v>3740</v>
      </c>
      <c r="G1228" s="10">
        <f t="shared" si="219"/>
        <v>5.8914539045508791E-3</v>
      </c>
      <c r="H1228" s="7">
        <v>1300</v>
      </c>
      <c r="I1228" s="7">
        <v>1102</v>
      </c>
      <c r="J1228" s="7">
        <v>198</v>
      </c>
      <c r="K1228" s="7">
        <f t="shared" si="222"/>
        <v>79.2</v>
      </c>
      <c r="L1228" s="12">
        <f t="shared" si="220"/>
        <v>118.8</v>
      </c>
      <c r="M1228" s="8">
        <v>0.15230769230769231</v>
      </c>
      <c r="N1228" s="8">
        <f t="shared" si="221"/>
        <v>0.10780399274047187</v>
      </c>
      <c r="O1228" s="7">
        <f t="shared" si="215"/>
        <v>118.8</v>
      </c>
      <c r="P1228" s="8">
        <v>0.15230769230769231</v>
      </c>
      <c r="Q1228" s="8">
        <f t="shared" si="216"/>
        <v>5.5656565656565657</v>
      </c>
      <c r="R1228" s="8">
        <f t="shared" si="217"/>
        <v>0.84769230769230774</v>
      </c>
      <c r="S1228" s="9">
        <f t="shared" si="218"/>
        <v>3.1556063057444931E-3</v>
      </c>
      <c r="T1228" s="2" t="s">
        <v>19</v>
      </c>
      <c r="U1228" s="2" t="s">
        <v>44</v>
      </c>
      <c r="V1228" s="2" t="s">
        <v>6101</v>
      </c>
      <c r="W1228" s="2" t="s">
        <v>627</v>
      </c>
      <c r="X1228" s="2">
        <v>54</v>
      </c>
      <c r="Y1228" s="2">
        <v>66</v>
      </c>
      <c r="Z1228" s="2">
        <f t="shared" si="214"/>
        <v>12</v>
      </c>
    </row>
    <row r="1229" spans="1:26" x14ac:dyDescent="0.25">
      <c r="A1229" s="2" t="s">
        <v>3741</v>
      </c>
      <c r="B1229" s="2">
        <v>202281228</v>
      </c>
      <c r="C1229" s="3">
        <v>44844</v>
      </c>
      <c r="D1229" s="2" t="s">
        <v>748</v>
      </c>
      <c r="E1229" s="2" t="s">
        <v>24</v>
      </c>
      <c r="F1229" s="2" t="s">
        <v>3742</v>
      </c>
      <c r="G1229" s="10">
        <f t="shared" si="219"/>
        <v>3.8521044760524977E-4</v>
      </c>
      <c r="H1229" s="7">
        <v>85</v>
      </c>
      <c r="I1229" s="7">
        <v>40</v>
      </c>
      <c r="J1229" s="7">
        <v>45</v>
      </c>
      <c r="K1229" s="7">
        <f t="shared" si="222"/>
        <v>18</v>
      </c>
      <c r="L1229" s="12">
        <f t="shared" si="220"/>
        <v>27</v>
      </c>
      <c r="M1229" s="8">
        <v>0.52941176470588236</v>
      </c>
      <c r="N1229" s="8">
        <f t="shared" si="221"/>
        <v>0.67500000000000004</v>
      </c>
      <c r="O1229" s="7">
        <f t="shared" si="215"/>
        <v>27</v>
      </c>
      <c r="P1229" s="8">
        <v>0.52941176470588236</v>
      </c>
      <c r="Q1229" s="8">
        <f t="shared" si="216"/>
        <v>0.88888888888888884</v>
      </c>
      <c r="R1229" s="8">
        <f t="shared" si="217"/>
        <v>0.47058823529411764</v>
      </c>
      <c r="S1229" s="9">
        <f t="shared" si="218"/>
        <v>7.1718325130556667E-4</v>
      </c>
      <c r="T1229" s="2" t="s">
        <v>19</v>
      </c>
      <c r="U1229" s="2" t="s">
        <v>26</v>
      </c>
      <c r="V1229" s="2" t="s">
        <v>6101</v>
      </c>
      <c r="W1229" s="2" t="s">
        <v>16</v>
      </c>
      <c r="X1229" s="2">
        <v>54</v>
      </c>
      <c r="Y1229" s="2">
        <v>66</v>
      </c>
      <c r="Z1229" s="2">
        <f t="shared" ref="Z1229:Z1252" si="223">Y1229-X1229</f>
        <v>12</v>
      </c>
    </row>
    <row r="1230" spans="1:26" x14ac:dyDescent="0.25">
      <c r="A1230" s="2" t="s">
        <v>3743</v>
      </c>
      <c r="B1230" s="2">
        <v>202281229</v>
      </c>
      <c r="C1230" s="3">
        <v>44844</v>
      </c>
      <c r="D1230" s="2" t="s">
        <v>783</v>
      </c>
      <c r="E1230" s="2" t="s">
        <v>43</v>
      </c>
      <c r="F1230" s="2" t="s">
        <v>3744</v>
      </c>
      <c r="G1230" s="10">
        <f t="shared" si="219"/>
        <v>4.3052932379410271E-3</v>
      </c>
      <c r="H1230" s="7">
        <v>950</v>
      </c>
      <c r="I1230" s="7">
        <v>804</v>
      </c>
      <c r="J1230" s="7">
        <v>146</v>
      </c>
      <c r="K1230" s="7">
        <f t="shared" si="222"/>
        <v>58.400000000000006</v>
      </c>
      <c r="L1230" s="12">
        <f t="shared" si="220"/>
        <v>87.6</v>
      </c>
      <c r="M1230" s="8">
        <v>0.15368421052631578</v>
      </c>
      <c r="N1230" s="8">
        <f t="shared" si="221"/>
        <v>0.108955223880597</v>
      </c>
      <c r="O1230" s="7">
        <f t="shared" si="215"/>
        <v>87.6</v>
      </c>
      <c r="P1230" s="8">
        <v>0.15368421052631578</v>
      </c>
      <c r="Q1230" s="8">
        <f t="shared" si="216"/>
        <v>5.506849315068493</v>
      </c>
      <c r="R1230" s="8">
        <f t="shared" si="217"/>
        <v>0.84631578947368424</v>
      </c>
      <c r="S1230" s="9">
        <f t="shared" si="218"/>
        <v>2.3268612153469494E-3</v>
      </c>
      <c r="T1230" s="2" t="s">
        <v>19</v>
      </c>
      <c r="U1230" s="2" t="s">
        <v>44</v>
      </c>
      <c r="V1230" s="2" t="s">
        <v>6101</v>
      </c>
      <c r="W1230" s="2" t="s">
        <v>37</v>
      </c>
      <c r="X1230" s="2">
        <v>54</v>
      </c>
      <c r="Y1230" s="2">
        <v>66</v>
      </c>
      <c r="Z1230" s="2">
        <f t="shared" si="223"/>
        <v>12</v>
      </c>
    </row>
    <row r="1231" spans="1:26" x14ac:dyDescent="0.25">
      <c r="A1231" s="2" t="s">
        <v>3745</v>
      </c>
      <c r="B1231" s="2">
        <v>202281230</v>
      </c>
      <c r="C1231" s="3">
        <v>44844</v>
      </c>
      <c r="D1231" s="2" t="s">
        <v>614</v>
      </c>
      <c r="E1231" s="2" t="s">
        <v>29</v>
      </c>
      <c r="F1231" s="2" t="s">
        <v>3746</v>
      </c>
      <c r="G1231" s="10">
        <f t="shared" si="219"/>
        <v>3.9880611046190566E-4</v>
      </c>
      <c r="H1231" s="7">
        <v>88</v>
      </c>
      <c r="I1231" s="7">
        <v>74.52</v>
      </c>
      <c r="J1231" s="7">
        <v>13.480000000000004</v>
      </c>
      <c r="K1231" s="7">
        <f t="shared" si="222"/>
        <v>5.3920000000000021</v>
      </c>
      <c r="L1231" s="12">
        <f t="shared" si="220"/>
        <v>8.088000000000001</v>
      </c>
      <c r="M1231" s="8">
        <v>0.15318181818181822</v>
      </c>
      <c r="N1231" s="8">
        <f t="shared" si="221"/>
        <v>0.10853462157809986</v>
      </c>
      <c r="O1231" s="7">
        <f t="shared" si="215"/>
        <v>8.088000000000001</v>
      </c>
      <c r="P1231" s="8">
        <v>0.15318181818181822</v>
      </c>
      <c r="Q1231" s="8">
        <f t="shared" si="216"/>
        <v>5.5281899109792265</v>
      </c>
      <c r="R1231" s="8">
        <f t="shared" si="217"/>
        <v>0.8468181818181818</v>
      </c>
      <c r="S1231" s="9">
        <f t="shared" si="218"/>
        <v>2.1483622727997871E-4</v>
      </c>
      <c r="T1231" s="2" t="s">
        <v>33</v>
      </c>
      <c r="U1231" s="2" t="s">
        <v>31</v>
      </c>
      <c r="V1231" s="2" t="s">
        <v>6101</v>
      </c>
      <c r="W1231" s="2" t="s">
        <v>16</v>
      </c>
      <c r="X1231" s="2">
        <v>54</v>
      </c>
      <c r="Y1231" s="2">
        <v>66</v>
      </c>
      <c r="Z1231" s="2">
        <f t="shared" si="223"/>
        <v>12</v>
      </c>
    </row>
    <row r="1232" spans="1:26" x14ac:dyDescent="0.25">
      <c r="A1232" s="2" t="s">
        <v>3747</v>
      </c>
      <c r="B1232" s="2">
        <v>202281231</v>
      </c>
      <c r="C1232" s="3">
        <v>44844</v>
      </c>
      <c r="D1232" s="2" t="s">
        <v>764</v>
      </c>
      <c r="E1232" s="2" t="s">
        <v>29</v>
      </c>
      <c r="F1232" s="2" t="s">
        <v>3748</v>
      </c>
      <c r="G1232" s="10">
        <f t="shared" si="219"/>
        <v>2.5378570665757634E-4</v>
      </c>
      <c r="H1232" s="7">
        <v>56</v>
      </c>
      <c r="I1232" s="7">
        <v>47.175000000000004</v>
      </c>
      <c r="J1232" s="7">
        <v>8.8249999999999957</v>
      </c>
      <c r="K1232" s="7">
        <f t="shared" si="222"/>
        <v>3.5299999999999985</v>
      </c>
      <c r="L1232" s="12">
        <f t="shared" si="220"/>
        <v>5.2949999999999973</v>
      </c>
      <c r="M1232" s="8">
        <v>0.15758928571428563</v>
      </c>
      <c r="N1232" s="8">
        <f t="shared" si="221"/>
        <v>0.11224165341812394</v>
      </c>
      <c r="O1232" s="7">
        <f t="shared" si="215"/>
        <v>5.2949999999999973</v>
      </c>
      <c r="P1232" s="8">
        <v>0.15758928571428563</v>
      </c>
      <c r="Q1232" s="8">
        <f t="shared" si="216"/>
        <v>5.3456090651558101</v>
      </c>
      <c r="R1232" s="8">
        <f t="shared" si="217"/>
        <v>0.84241071428571435</v>
      </c>
      <c r="S1232" s="9">
        <f t="shared" si="218"/>
        <v>1.4064760428381383E-4</v>
      </c>
      <c r="T1232" s="2" t="s">
        <v>30</v>
      </c>
      <c r="U1232" s="2" t="s">
        <v>31</v>
      </c>
      <c r="V1232" s="2" t="s">
        <v>6101</v>
      </c>
      <c r="W1232" s="2" t="s">
        <v>627</v>
      </c>
      <c r="X1232" s="2">
        <v>54</v>
      </c>
      <c r="Y1232" s="2">
        <v>66</v>
      </c>
      <c r="Z1232" s="2">
        <f t="shared" si="223"/>
        <v>12</v>
      </c>
    </row>
    <row r="1233" spans="1:26" x14ac:dyDescent="0.25">
      <c r="A1233" s="2" t="s">
        <v>3749</v>
      </c>
      <c r="B1233" s="2">
        <v>202281232</v>
      </c>
      <c r="C1233" s="3">
        <v>44844</v>
      </c>
      <c r="D1233" s="2" t="s">
        <v>702</v>
      </c>
      <c r="E1233" s="2" t="s">
        <v>29</v>
      </c>
      <c r="F1233" s="2" t="s">
        <v>3750</v>
      </c>
      <c r="G1233" s="10">
        <f t="shared" si="219"/>
        <v>1.0423341523436171E-4</v>
      </c>
      <c r="H1233" s="7">
        <v>23</v>
      </c>
      <c r="I1233" s="7">
        <v>18.62</v>
      </c>
      <c r="J1233" s="7">
        <v>4.379999999999999</v>
      </c>
      <c r="K1233" s="7">
        <f t="shared" si="222"/>
        <v>1.7519999999999998</v>
      </c>
      <c r="L1233" s="12">
        <f t="shared" si="220"/>
        <v>2.6279999999999992</v>
      </c>
      <c r="M1233" s="8">
        <v>0.19043478260869562</v>
      </c>
      <c r="N1233" s="8">
        <f t="shared" si="221"/>
        <v>0.14113856068743283</v>
      </c>
      <c r="O1233" s="7">
        <f t="shared" si="215"/>
        <v>2.6279999999999992</v>
      </c>
      <c r="P1233" s="8">
        <v>0.19043478260869562</v>
      </c>
      <c r="Q1233" s="8">
        <f t="shared" si="216"/>
        <v>4.2511415525114167</v>
      </c>
      <c r="R1233" s="8">
        <f t="shared" si="217"/>
        <v>0.80956521739130438</v>
      </c>
      <c r="S1233" s="9">
        <f t="shared" si="218"/>
        <v>6.9805836460408479E-5</v>
      </c>
      <c r="T1233" s="2" t="s">
        <v>33</v>
      </c>
      <c r="U1233" s="2" t="s">
        <v>31</v>
      </c>
      <c r="V1233" s="2" t="s">
        <v>6101</v>
      </c>
      <c r="W1233" s="2" t="s">
        <v>627</v>
      </c>
      <c r="X1233" s="2">
        <v>54</v>
      </c>
      <c r="Y1233" s="2">
        <v>66</v>
      </c>
      <c r="Z1233" s="2">
        <f t="shared" si="223"/>
        <v>12</v>
      </c>
    </row>
    <row r="1234" spans="1:26" x14ac:dyDescent="0.25">
      <c r="A1234" s="2" t="s">
        <v>3751</v>
      </c>
      <c r="B1234" s="2">
        <v>202281233</v>
      </c>
      <c r="C1234" s="3">
        <v>44844</v>
      </c>
      <c r="D1234" s="2" t="s">
        <v>662</v>
      </c>
      <c r="E1234" s="2" t="s">
        <v>24</v>
      </c>
      <c r="F1234" s="2" t="s">
        <v>3752</v>
      </c>
      <c r="G1234" s="10">
        <f t="shared" si="219"/>
        <v>3.8521044760524977E-4</v>
      </c>
      <c r="H1234" s="7">
        <v>85</v>
      </c>
      <c r="I1234" s="7">
        <v>35</v>
      </c>
      <c r="J1234" s="7">
        <v>50</v>
      </c>
      <c r="K1234" s="7">
        <f t="shared" si="222"/>
        <v>20</v>
      </c>
      <c r="L1234" s="12">
        <f t="shared" si="220"/>
        <v>30</v>
      </c>
      <c r="M1234" s="8">
        <v>0.58823529411764708</v>
      </c>
      <c r="N1234" s="8">
        <f t="shared" si="221"/>
        <v>0.8571428571428571</v>
      </c>
      <c r="O1234" s="7">
        <f t="shared" si="215"/>
        <v>30</v>
      </c>
      <c r="P1234" s="8">
        <v>0.58823529411764708</v>
      </c>
      <c r="Q1234" s="8">
        <f t="shared" si="216"/>
        <v>0.7</v>
      </c>
      <c r="R1234" s="8">
        <f t="shared" si="217"/>
        <v>0.41176470588235292</v>
      </c>
      <c r="S1234" s="9">
        <f t="shared" si="218"/>
        <v>7.9687027922840741E-4</v>
      </c>
      <c r="T1234" s="2" t="s">
        <v>25</v>
      </c>
      <c r="U1234" s="2" t="s">
        <v>26</v>
      </c>
      <c r="V1234" s="2" t="s">
        <v>6101</v>
      </c>
      <c r="W1234" s="2" t="s">
        <v>329</v>
      </c>
      <c r="X1234" s="2">
        <v>54</v>
      </c>
      <c r="Y1234" s="2">
        <v>66</v>
      </c>
      <c r="Z1234" s="2">
        <f t="shared" si="223"/>
        <v>12</v>
      </c>
    </row>
    <row r="1235" spans="1:26" x14ac:dyDescent="0.25">
      <c r="A1235" s="2" t="s">
        <v>3753</v>
      </c>
      <c r="B1235" s="2">
        <v>202281234</v>
      </c>
      <c r="C1235" s="3">
        <v>44844</v>
      </c>
      <c r="D1235" s="2" t="s">
        <v>776</v>
      </c>
      <c r="E1235" s="2" t="s">
        <v>29</v>
      </c>
      <c r="F1235" s="2" t="s">
        <v>3754</v>
      </c>
      <c r="G1235" s="10">
        <f t="shared" si="219"/>
        <v>8.3839920949377897E-5</v>
      </c>
      <c r="H1235" s="7">
        <v>18.5</v>
      </c>
      <c r="I1235" s="7">
        <v>16</v>
      </c>
      <c r="J1235" s="7">
        <v>2.5</v>
      </c>
      <c r="K1235" s="7">
        <f t="shared" si="222"/>
        <v>1</v>
      </c>
      <c r="L1235" s="12">
        <f t="shared" si="220"/>
        <v>1.5</v>
      </c>
      <c r="M1235" s="8">
        <v>0.13513513513513514</v>
      </c>
      <c r="N1235" s="8">
        <f t="shared" si="221"/>
        <v>9.375E-2</v>
      </c>
      <c r="O1235" s="7">
        <f t="shared" si="215"/>
        <v>1.5</v>
      </c>
      <c r="P1235" s="8">
        <v>0.13513513513513514</v>
      </c>
      <c r="Q1235" s="8">
        <f t="shared" si="216"/>
        <v>6.4</v>
      </c>
      <c r="R1235" s="8">
        <f t="shared" si="217"/>
        <v>0.86486486486486491</v>
      </c>
      <c r="S1235" s="9">
        <f t="shared" si="218"/>
        <v>3.9843513961420371E-5</v>
      </c>
      <c r="T1235" s="2" t="s">
        <v>30</v>
      </c>
      <c r="U1235" s="2" t="s">
        <v>31</v>
      </c>
      <c r="V1235" s="2" t="s">
        <v>6101</v>
      </c>
      <c r="W1235" s="2" t="s">
        <v>627</v>
      </c>
      <c r="X1235" s="2">
        <v>54</v>
      </c>
      <c r="Y1235" s="2">
        <v>66</v>
      </c>
      <c r="Z1235" s="2">
        <f t="shared" si="223"/>
        <v>12</v>
      </c>
    </row>
    <row r="1236" spans="1:26" x14ac:dyDescent="0.25">
      <c r="A1236" s="2" t="s">
        <v>3755</v>
      </c>
      <c r="B1236" s="2">
        <v>202281235</v>
      </c>
      <c r="C1236" s="3">
        <v>44844</v>
      </c>
      <c r="D1236" s="2" t="s">
        <v>734</v>
      </c>
      <c r="E1236" s="2" t="s">
        <v>24</v>
      </c>
      <c r="F1236" s="2" t="s">
        <v>3756</v>
      </c>
      <c r="G1236" s="10">
        <f t="shared" si="219"/>
        <v>6.3446426664394082E-4</v>
      </c>
      <c r="H1236" s="7">
        <v>140</v>
      </c>
      <c r="I1236" s="7">
        <v>40</v>
      </c>
      <c r="J1236" s="7">
        <v>100</v>
      </c>
      <c r="K1236" s="7">
        <f t="shared" si="222"/>
        <v>40</v>
      </c>
      <c r="L1236" s="12">
        <f t="shared" si="220"/>
        <v>60</v>
      </c>
      <c r="M1236" s="8">
        <v>0.7142857142857143</v>
      </c>
      <c r="N1236" s="8">
        <f t="shared" si="221"/>
        <v>1.5</v>
      </c>
      <c r="O1236" s="7">
        <f t="shared" si="215"/>
        <v>60</v>
      </c>
      <c r="P1236" s="8">
        <v>0.7142857142857143</v>
      </c>
      <c r="Q1236" s="8">
        <f t="shared" si="216"/>
        <v>0.4</v>
      </c>
      <c r="R1236" s="8">
        <f t="shared" si="217"/>
        <v>0.2857142857142857</v>
      </c>
      <c r="S1236" s="9">
        <f t="shared" si="218"/>
        <v>1.5937405584568148E-3</v>
      </c>
      <c r="T1236" s="2" t="s">
        <v>19</v>
      </c>
      <c r="U1236" s="2" t="s">
        <v>26</v>
      </c>
      <c r="V1236" s="2" t="s">
        <v>6101</v>
      </c>
      <c r="W1236" s="2" t="s">
        <v>16</v>
      </c>
      <c r="X1236" s="2">
        <v>54</v>
      </c>
      <c r="Y1236" s="2">
        <v>66</v>
      </c>
      <c r="Z1236" s="2">
        <f t="shared" si="223"/>
        <v>12</v>
      </c>
    </row>
    <row r="1237" spans="1:26" x14ac:dyDescent="0.25">
      <c r="A1237" s="2" t="s">
        <v>3757</v>
      </c>
      <c r="B1237" s="2">
        <v>202281236</v>
      </c>
      <c r="C1237" s="3">
        <v>44844</v>
      </c>
      <c r="D1237" s="2" t="s">
        <v>784</v>
      </c>
      <c r="E1237" s="2" t="s">
        <v>14</v>
      </c>
      <c r="F1237" s="2" t="s">
        <v>3758</v>
      </c>
      <c r="G1237" s="10">
        <f t="shared" si="219"/>
        <v>2.2659438094426456E-5</v>
      </c>
      <c r="H1237" s="7">
        <v>5</v>
      </c>
      <c r="I1237" s="7">
        <v>2</v>
      </c>
      <c r="J1237" s="7">
        <v>3</v>
      </c>
      <c r="K1237" s="7">
        <f t="shared" si="222"/>
        <v>1.2000000000000002</v>
      </c>
      <c r="L1237" s="12">
        <f t="shared" si="220"/>
        <v>1.7999999999999998</v>
      </c>
      <c r="M1237" s="8">
        <v>0.6</v>
      </c>
      <c r="N1237" s="8">
        <f t="shared" si="221"/>
        <v>0.89999999999999991</v>
      </c>
      <c r="O1237" s="7">
        <f t="shared" si="215"/>
        <v>1.7999999999999998</v>
      </c>
      <c r="P1237" s="8">
        <v>0.6</v>
      </c>
      <c r="Q1237" s="8">
        <f t="shared" si="216"/>
        <v>0.66666666666666663</v>
      </c>
      <c r="R1237" s="8">
        <f t="shared" si="217"/>
        <v>0.4</v>
      </c>
      <c r="S1237" s="9">
        <f t="shared" si="218"/>
        <v>4.7812216753704445E-5</v>
      </c>
      <c r="T1237" s="2" t="s">
        <v>25</v>
      </c>
      <c r="U1237" s="2" t="s">
        <v>15</v>
      </c>
      <c r="V1237" s="2" t="s">
        <v>6101</v>
      </c>
      <c r="W1237" s="2" t="s">
        <v>329</v>
      </c>
      <c r="X1237" s="2">
        <v>54</v>
      </c>
      <c r="Y1237" s="2">
        <v>66</v>
      </c>
      <c r="Z1237" s="2">
        <f t="shared" si="223"/>
        <v>12</v>
      </c>
    </row>
    <row r="1238" spans="1:26" x14ac:dyDescent="0.25">
      <c r="A1238" s="2" t="s">
        <v>3759</v>
      </c>
      <c r="B1238" s="2">
        <v>202281237</v>
      </c>
      <c r="C1238" s="3">
        <v>44844</v>
      </c>
      <c r="D1238" s="2" t="s">
        <v>728</v>
      </c>
      <c r="E1238" s="2" t="s">
        <v>29</v>
      </c>
      <c r="F1238" s="2" t="s">
        <v>3760</v>
      </c>
      <c r="G1238" s="10">
        <f t="shared" si="219"/>
        <v>1.4502040380432932E-4</v>
      </c>
      <c r="H1238" s="7">
        <v>32</v>
      </c>
      <c r="I1238" s="7">
        <v>28.8</v>
      </c>
      <c r="J1238" s="7">
        <v>3.1999999999999993</v>
      </c>
      <c r="K1238" s="7">
        <f t="shared" si="222"/>
        <v>1.2799999999999998</v>
      </c>
      <c r="L1238" s="12">
        <f t="shared" si="220"/>
        <v>1.9199999999999995</v>
      </c>
      <c r="M1238" s="8">
        <v>9.9999999999999978E-2</v>
      </c>
      <c r="N1238" s="8">
        <f t="shared" si="221"/>
        <v>6.6666666666666652E-2</v>
      </c>
      <c r="O1238" s="7">
        <f t="shared" si="215"/>
        <v>1.9199999999999995</v>
      </c>
      <c r="P1238" s="8">
        <v>9.9999999999999978E-2</v>
      </c>
      <c r="Q1238" s="8">
        <f t="shared" si="216"/>
        <v>9.0000000000000018</v>
      </c>
      <c r="R1238" s="8">
        <f t="shared" si="217"/>
        <v>0.9</v>
      </c>
      <c r="S1238" s="9">
        <f t="shared" si="218"/>
        <v>5.0999697870618062E-5</v>
      </c>
      <c r="T1238" s="2" t="s">
        <v>99</v>
      </c>
      <c r="U1238" s="2" t="s">
        <v>31</v>
      </c>
      <c r="V1238" s="2" t="s">
        <v>6101</v>
      </c>
      <c r="W1238" s="2" t="s">
        <v>627</v>
      </c>
      <c r="X1238" s="2">
        <v>54</v>
      </c>
      <c r="Y1238" s="2">
        <v>66</v>
      </c>
      <c r="Z1238" s="2">
        <f t="shared" si="223"/>
        <v>12</v>
      </c>
    </row>
    <row r="1239" spans="1:26" x14ac:dyDescent="0.25">
      <c r="A1239" s="2" t="s">
        <v>3761</v>
      </c>
      <c r="B1239" s="2">
        <v>202281238</v>
      </c>
      <c r="C1239" s="3">
        <v>44844</v>
      </c>
      <c r="D1239" s="2" t="s">
        <v>385</v>
      </c>
      <c r="E1239" s="2" t="s">
        <v>62</v>
      </c>
      <c r="F1239" s="2" t="s">
        <v>3762</v>
      </c>
      <c r="G1239" s="10">
        <f t="shared" si="219"/>
        <v>8.1573977139935249E-4</v>
      </c>
      <c r="H1239" s="7">
        <v>180</v>
      </c>
      <c r="I1239" s="7">
        <v>140</v>
      </c>
      <c r="J1239" s="7">
        <v>40</v>
      </c>
      <c r="K1239" s="7">
        <f t="shared" si="222"/>
        <v>16</v>
      </c>
      <c r="L1239" s="12">
        <f t="shared" si="220"/>
        <v>24</v>
      </c>
      <c r="M1239" s="8">
        <v>0.22222222222222221</v>
      </c>
      <c r="N1239" s="8">
        <f t="shared" si="221"/>
        <v>0.17142857142857143</v>
      </c>
      <c r="O1239" s="7">
        <f t="shared" si="215"/>
        <v>24</v>
      </c>
      <c r="P1239" s="8">
        <v>0.22222222222222221</v>
      </c>
      <c r="Q1239" s="8">
        <f t="shared" si="216"/>
        <v>3.5</v>
      </c>
      <c r="R1239" s="8">
        <f t="shared" si="217"/>
        <v>0.77777777777777779</v>
      </c>
      <c r="S1239" s="9">
        <f t="shared" si="218"/>
        <v>6.3749622338272593E-4</v>
      </c>
      <c r="T1239" s="2" t="s">
        <v>63</v>
      </c>
      <c r="U1239" s="2" t="s">
        <v>61</v>
      </c>
      <c r="V1239" s="2" t="s">
        <v>6101</v>
      </c>
      <c r="W1239" s="2" t="s">
        <v>627</v>
      </c>
      <c r="X1239" s="2">
        <v>54</v>
      </c>
      <c r="Y1239" s="2">
        <v>66</v>
      </c>
      <c r="Z1239" s="2">
        <f t="shared" si="223"/>
        <v>12</v>
      </c>
    </row>
    <row r="1240" spans="1:26" x14ac:dyDescent="0.25">
      <c r="A1240" s="2" t="s">
        <v>3763</v>
      </c>
      <c r="B1240" s="2">
        <v>202281239</v>
      </c>
      <c r="C1240" s="3">
        <v>44844</v>
      </c>
      <c r="D1240" s="2" t="s">
        <v>785</v>
      </c>
      <c r="E1240" s="2" t="s">
        <v>29</v>
      </c>
      <c r="F1240" s="2" t="s">
        <v>3764</v>
      </c>
      <c r="G1240" s="10">
        <f t="shared" si="219"/>
        <v>9.516963999659112E-5</v>
      </c>
      <c r="H1240" s="7">
        <v>21</v>
      </c>
      <c r="I1240" s="7">
        <v>17.62</v>
      </c>
      <c r="J1240" s="7">
        <v>3.379999999999999</v>
      </c>
      <c r="K1240" s="7">
        <f t="shared" si="222"/>
        <v>1.3519999999999996</v>
      </c>
      <c r="L1240" s="12">
        <f t="shared" si="220"/>
        <v>2.0279999999999996</v>
      </c>
      <c r="M1240" s="8">
        <v>0.1609523809523809</v>
      </c>
      <c r="N1240" s="8">
        <f t="shared" si="221"/>
        <v>0.11509648127128261</v>
      </c>
      <c r="O1240" s="7">
        <f t="shared" si="215"/>
        <v>2.0279999999999996</v>
      </c>
      <c r="P1240" s="8">
        <v>0.1609523809523809</v>
      </c>
      <c r="Q1240" s="8">
        <f t="shared" si="216"/>
        <v>5.2130177514792919</v>
      </c>
      <c r="R1240" s="8">
        <f t="shared" si="217"/>
        <v>0.83904761904761904</v>
      </c>
      <c r="S1240" s="9">
        <f t="shared" si="218"/>
        <v>5.3868430875840324E-5</v>
      </c>
      <c r="T1240" s="2" t="s">
        <v>33</v>
      </c>
      <c r="U1240" s="2" t="s">
        <v>31</v>
      </c>
      <c r="V1240" s="2" t="s">
        <v>6101</v>
      </c>
      <c r="W1240" s="2" t="s">
        <v>16</v>
      </c>
      <c r="X1240" s="2">
        <v>54</v>
      </c>
      <c r="Y1240" s="2">
        <v>66</v>
      </c>
      <c r="Z1240" s="2">
        <f t="shared" si="223"/>
        <v>12</v>
      </c>
    </row>
    <row r="1241" spans="1:26" x14ac:dyDescent="0.25">
      <c r="A1241" s="2" t="s">
        <v>3765</v>
      </c>
      <c r="B1241" s="2">
        <v>202281240</v>
      </c>
      <c r="C1241" s="3">
        <v>44844</v>
      </c>
      <c r="D1241" s="2" t="s">
        <v>786</v>
      </c>
      <c r="E1241" s="2" t="s">
        <v>21</v>
      </c>
      <c r="F1241" s="2" t="s">
        <v>3766</v>
      </c>
      <c r="G1241" s="10">
        <f t="shared" si="219"/>
        <v>9.0637752377705825E-5</v>
      </c>
      <c r="H1241" s="7">
        <v>20</v>
      </c>
      <c r="I1241" s="7">
        <v>13</v>
      </c>
      <c r="J1241" s="7">
        <v>7</v>
      </c>
      <c r="K1241" s="7">
        <f t="shared" si="222"/>
        <v>2.8000000000000003</v>
      </c>
      <c r="L1241" s="12">
        <f t="shared" si="220"/>
        <v>4.1999999999999993</v>
      </c>
      <c r="M1241" s="8">
        <v>0.35</v>
      </c>
      <c r="N1241" s="8">
        <f t="shared" si="221"/>
        <v>0.32307692307692304</v>
      </c>
      <c r="O1241" s="7">
        <f t="shared" si="215"/>
        <v>4.1999999999999993</v>
      </c>
      <c r="P1241" s="8">
        <v>0.35</v>
      </c>
      <c r="Q1241" s="8">
        <f t="shared" si="216"/>
        <v>1.8571428571428572</v>
      </c>
      <c r="R1241" s="8">
        <f t="shared" si="217"/>
        <v>0.65</v>
      </c>
      <c r="S1241" s="9">
        <f t="shared" si="218"/>
        <v>1.1156183909197704E-4</v>
      </c>
      <c r="T1241" s="2" t="s">
        <v>6150</v>
      </c>
      <c r="U1241" s="2" t="s">
        <v>22</v>
      </c>
      <c r="V1241" s="2" t="s">
        <v>6101</v>
      </c>
      <c r="W1241" s="2" t="s">
        <v>329</v>
      </c>
      <c r="X1241" s="2">
        <v>54</v>
      </c>
      <c r="Y1241" s="2">
        <v>66</v>
      </c>
      <c r="Z1241" s="2">
        <f t="shared" si="223"/>
        <v>12</v>
      </c>
    </row>
    <row r="1242" spans="1:26" x14ac:dyDescent="0.25">
      <c r="A1242" s="2" t="s">
        <v>3767</v>
      </c>
      <c r="B1242" s="2">
        <v>202281241</v>
      </c>
      <c r="C1242" s="3">
        <v>44844</v>
      </c>
      <c r="D1242" s="2" t="s">
        <v>618</v>
      </c>
      <c r="E1242" s="2" t="s">
        <v>21</v>
      </c>
      <c r="F1242" s="2" t="s">
        <v>3768</v>
      </c>
      <c r="G1242" s="10">
        <f t="shared" si="219"/>
        <v>4.5318876188852913E-5</v>
      </c>
      <c r="H1242" s="7">
        <v>10</v>
      </c>
      <c r="I1242" s="7">
        <v>0</v>
      </c>
      <c r="J1242" s="7">
        <v>10</v>
      </c>
      <c r="K1242" s="7">
        <f t="shared" si="222"/>
        <v>4</v>
      </c>
      <c r="L1242" s="12">
        <f t="shared" si="220"/>
        <v>6</v>
      </c>
      <c r="M1242" s="8">
        <v>1</v>
      </c>
      <c r="N1242" s="8" t="e">
        <f t="shared" si="221"/>
        <v>#DIV/0!</v>
      </c>
      <c r="O1242" s="7">
        <f t="shared" si="215"/>
        <v>6</v>
      </c>
      <c r="P1242" s="8">
        <v>1</v>
      </c>
      <c r="Q1242" s="8">
        <f t="shared" si="216"/>
        <v>0</v>
      </c>
      <c r="R1242" s="8">
        <f t="shared" si="217"/>
        <v>0</v>
      </c>
      <c r="S1242" s="9">
        <f t="shared" si="218"/>
        <v>1.5937405584568148E-4</v>
      </c>
      <c r="T1242" s="2" t="s">
        <v>6150</v>
      </c>
      <c r="U1242" s="2" t="s">
        <v>22</v>
      </c>
      <c r="V1242" s="2" t="s">
        <v>6101</v>
      </c>
      <c r="W1242" s="2" t="s">
        <v>16</v>
      </c>
      <c r="X1242" s="2">
        <v>54</v>
      </c>
      <c r="Y1242" s="2">
        <v>66</v>
      </c>
      <c r="Z1242" s="2">
        <f t="shared" si="223"/>
        <v>12</v>
      </c>
    </row>
    <row r="1243" spans="1:26" x14ac:dyDescent="0.25">
      <c r="A1243" s="2" t="s">
        <v>3769</v>
      </c>
      <c r="B1243" s="2">
        <v>202281242</v>
      </c>
      <c r="C1243" s="3">
        <v>44844</v>
      </c>
      <c r="D1243" s="2" t="s">
        <v>732</v>
      </c>
      <c r="E1243" s="2" t="s">
        <v>29</v>
      </c>
      <c r="F1243" s="2" t="s">
        <v>3770</v>
      </c>
      <c r="G1243" s="10">
        <f t="shared" si="219"/>
        <v>1.586160666609852E-4</v>
      </c>
      <c r="H1243" s="7">
        <v>35</v>
      </c>
      <c r="I1243" s="7">
        <v>15</v>
      </c>
      <c r="J1243" s="7">
        <v>20</v>
      </c>
      <c r="K1243" s="7">
        <f t="shared" si="222"/>
        <v>8</v>
      </c>
      <c r="L1243" s="12">
        <f t="shared" si="220"/>
        <v>12</v>
      </c>
      <c r="M1243" s="8">
        <v>0.5714285714285714</v>
      </c>
      <c r="N1243" s="8">
        <f t="shared" si="221"/>
        <v>0.8</v>
      </c>
      <c r="O1243" s="7">
        <f t="shared" si="215"/>
        <v>12</v>
      </c>
      <c r="P1243" s="8">
        <v>0.5714285714285714</v>
      </c>
      <c r="Q1243" s="8">
        <f t="shared" si="216"/>
        <v>0.75</v>
      </c>
      <c r="R1243" s="8">
        <f t="shared" si="217"/>
        <v>0.42857142857142855</v>
      </c>
      <c r="S1243" s="9">
        <f t="shared" si="218"/>
        <v>3.1874811169136296E-4</v>
      </c>
      <c r="T1243" s="2" t="s">
        <v>33</v>
      </c>
      <c r="U1243" s="2" t="s">
        <v>31</v>
      </c>
      <c r="V1243" s="2" t="s">
        <v>6101</v>
      </c>
      <c r="W1243" s="2" t="s">
        <v>16</v>
      </c>
      <c r="X1243" s="2">
        <v>54</v>
      </c>
      <c r="Y1243" s="2">
        <v>66</v>
      </c>
      <c r="Z1243" s="2">
        <f t="shared" si="223"/>
        <v>12</v>
      </c>
    </row>
    <row r="1244" spans="1:26" x14ac:dyDescent="0.25">
      <c r="A1244" s="2" t="s">
        <v>3771</v>
      </c>
      <c r="B1244" s="2">
        <v>202281243</v>
      </c>
      <c r="C1244" s="3">
        <v>44844</v>
      </c>
      <c r="D1244" s="2" t="s">
        <v>728</v>
      </c>
      <c r="E1244" s="2" t="s">
        <v>29</v>
      </c>
      <c r="F1244" s="2" t="s">
        <v>3772</v>
      </c>
      <c r="G1244" s="10">
        <f t="shared" si="219"/>
        <v>1.4502040380432932E-4</v>
      </c>
      <c r="H1244" s="7">
        <v>32</v>
      </c>
      <c r="I1244" s="7">
        <v>28.8</v>
      </c>
      <c r="J1244" s="7">
        <v>3.1999999999999993</v>
      </c>
      <c r="K1244" s="7">
        <f t="shared" si="222"/>
        <v>1.2799999999999998</v>
      </c>
      <c r="L1244" s="12">
        <f t="shared" si="220"/>
        <v>1.9199999999999995</v>
      </c>
      <c r="M1244" s="8">
        <v>9.9999999999999978E-2</v>
      </c>
      <c r="N1244" s="8">
        <f t="shared" si="221"/>
        <v>6.6666666666666652E-2</v>
      </c>
      <c r="O1244" s="7">
        <f t="shared" si="215"/>
        <v>1.9199999999999995</v>
      </c>
      <c r="P1244" s="8">
        <v>9.9999999999999978E-2</v>
      </c>
      <c r="Q1244" s="8">
        <f t="shared" si="216"/>
        <v>9.0000000000000018</v>
      </c>
      <c r="R1244" s="8">
        <f t="shared" si="217"/>
        <v>0.9</v>
      </c>
      <c r="S1244" s="9">
        <f t="shared" si="218"/>
        <v>5.0999697870618062E-5</v>
      </c>
      <c r="T1244" s="2" t="s">
        <v>99</v>
      </c>
      <c r="U1244" s="2" t="s">
        <v>31</v>
      </c>
      <c r="V1244" s="2" t="s">
        <v>6101</v>
      </c>
      <c r="W1244" s="2" t="s">
        <v>329</v>
      </c>
      <c r="X1244" s="2">
        <v>54</v>
      </c>
      <c r="Y1244" s="2">
        <v>66</v>
      </c>
      <c r="Z1244" s="2">
        <f t="shared" si="223"/>
        <v>12</v>
      </c>
    </row>
    <row r="1245" spans="1:26" x14ac:dyDescent="0.25">
      <c r="A1245" s="2" t="s">
        <v>3773</v>
      </c>
      <c r="B1245" s="2">
        <v>202281244</v>
      </c>
      <c r="C1245" s="3">
        <v>44844</v>
      </c>
      <c r="D1245" s="2" t="s">
        <v>787</v>
      </c>
      <c r="E1245" s="2" t="s">
        <v>14</v>
      </c>
      <c r="F1245" s="2" t="s">
        <v>3774</v>
      </c>
      <c r="G1245" s="10">
        <f t="shared" si="219"/>
        <v>6.7978314283279379E-5</v>
      </c>
      <c r="H1245" s="7">
        <v>15</v>
      </c>
      <c r="I1245" s="7">
        <v>3.75</v>
      </c>
      <c r="J1245" s="7">
        <v>11.25</v>
      </c>
      <c r="K1245" s="7">
        <f t="shared" si="222"/>
        <v>4.5</v>
      </c>
      <c r="L1245" s="12">
        <f t="shared" si="220"/>
        <v>6.75</v>
      </c>
      <c r="M1245" s="8">
        <v>0.75</v>
      </c>
      <c r="N1245" s="8">
        <f t="shared" si="221"/>
        <v>1.8</v>
      </c>
      <c r="O1245" s="7">
        <f t="shared" si="215"/>
        <v>6.75</v>
      </c>
      <c r="P1245" s="8">
        <v>0.75</v>
      </c>
      <c r="Q1245" s="8">
        <f t="shared" si="216"/>
        <v>0.33333333333333331</v>
      </c>
      <c r="R1245" s="8">
        <f t="shared" si="217"/>
        <v>0.25</v>
      </c>
      <c r="S1245" s="9">
        <f t="shared" si="218"/>
        <v>1.7929581282639167E-4</v>
      </c>
      <c r="T1245" s="2" t="s">
        <v>6151</v>
      </c>
      <c r="U1245" s="2" t="s">
        <v>15</v>
      </c>
      <c r="V1245" s="2" t="s">
        <v>6101</v>
      </c>
      <c r="W1245" s="2" t="s">
        <v>16</v>
      </c>
      <c r="X1245" s="2">
        <v>54</v>
      </c>
      <c r="Y1245" s="2">
        <v>66</v>
      </c>
      <c r="Z1245" s="2">
        <f t="shared" si="223"/>
        <v>12</v>
      </c>
    </row>
    <row r="1246" spans="1:26" x14ac:dyDescent="0.25">
      <c r="A1246" s="2" t="s">
        <v>3775</v>
      </c>
      <c r="B1246" s="2">
        <v>202281245</v>
      </c>
      <c r="C1246" s="3">
        <v>44844</v>
      </c>
      <c r="D1246" s="2" t="s">
        <v>337</v>
      </c>
      <c r="E1246" s="2" t="s">
        <v>14</v>
      </c>
      <c r="F1246" s="2" t="s">
        <v>3776</v>
      </c>
      <c r="G1246" s="10">
        <f t="shared" si="219"/>
        <v>5.4382651426623495E-5</v>
      </c>
      <c r="H1246" s="7">
        <v>12</v>
      </c>
      <c r="I1246" s="7">
        <v>3</v>
      </c>
      <c r="J1246" s="7">
        <v>9</v>
      </c>
      <c r="K1246" s="7">
        <f t="shared" si="222"/>
        <v>3.6</v>
      </c>
      <c r="L1246" s="12">
        <f t="shared" si="220"/>
        <v>5.4</v>
      </c>
      <c r="M1246" s="8">
        <v>0.75</v>
      </c>
      <c r="N1246" s="8">
        <f t="shared" si="221"/>
        <v>1.8</v>
      </c>
      <c r="O1246" s="7">
        <f t="shared" si="215"/>
        <v>5.4</v>
      </c>
      <c r="P1246" s="8">
        <v>0.75</v>
      </c>
      <c r="Q1246" s="8">
        <f t="shared" si="216"/>
        <v>0.33333333333333331</v>
      </c>
      <c r="R1246" s="8">
        <f t="shared" si="217"/>
        <v>0.25</v>
      </c>
      <c r="S1246" s="9">
        <f t="shared" si="218"/>
        <v>1.4343665026111333E-4</v>
      </c>
      <c r="T1246" s="2" t="s">
        <v>6152</v>
      </c>
      <c r="U1246" s="2" t="s">
        <v>15</v>
      </c>
      <c r="V1246" s="2" t="s">
        <v>6101</v>
      </c>
      <c r="W1246" s="2" t="s">
        <v>627</v>
      </c>
      <c r="X1246" s="2">
        <v>54</v>
      </c>
      <c r="Y1246" s="2">
        <v>66</v>
      </c>
      <c r="Z1246" s="2">
        <f t="shared" si="223"/>
        <v>12</v>
      </c>
    </row>
    <row r="1247" spans="1:26" x14ac:dyDescent="0.25">
      <c r="A1247" s="2" t="s">
        <v>3777</v>
      </c>
      <c r="B1247" s="2">
        <v>202281246</v>
      </c>
      <c r="C1247" s="3">
        <v>44844</v>
      </c>
      <c r="D1247" s="2" t="s">
        <v>788</v>
      </c>
      <c r="E1247" s="2" t="s">
        <v>14</v>
      </c>
      <c r="F1247" s="2" t="s">
        <v>3778</v>
      </c>
      <c r="G1247" s="10">
        <f t="shared" si="219"/>
        <v>9.0637752377705825E-5</v>
      </c>
      <c r="H1247" s="7">
        <v>20</v>
      </c>
      <c r="I1247" s="7">
        <v>5</v>
      </c>
      <c r="J1247" s="7">
        <v>15</v>
      </c>
      <c r="K1247" s="7">
        <f t="shared" si="222"/>
        <v>6</v>
      </c>
      <c r="L1247" s="12">
        <f t="shared" si="220"/>
        <v>9</v>
      </c>
      <c r="M1247" s="8">
        <v>0.75</v>
      </c>
      <c r="N1247" s="8">
        <f t="shared" si="221"/>
        <v>1.8</v>
      </c>
      <c r="O1247" s="7">
        <f t="shared" si="215"/>
        <v>9</v>
      </c>
      <c r="P1247" s="8">
        <v>0.75</v>
      </c>
      <c r="Q1247" s="8">
        <f t="shared" si="216"/>
        <v>0.33333333333333331</v>
      </c>
      <c r="R1247" s="8">
        <f t="shared" si="217"/>
        <v>0.25</v>
      </c>
      <c r="S1247" s="9">
        <f t="shared" si="218"/>
        <v>2.3906108376852222E-4</v>
      </c>
      <c r="T1247" s="2" t="s">
        <v>6152</v>
      </c>
      <c r="U1247" s="2" t="s">
        <v>15</v>
      </c>
      <c r="V1247" s="2" t="s">
        <v>6101</v>
      </c>
      <c r="W1247" s="2" t="s">
        <v>16</v>
      </c>
      <c r="X1247" s="2">
        <v>54</v>
      </c>
      <c r="Y1247" s="2">
        <v>66</v>
      </c>
      <c r="Z1247" s="2">
        <f t="shared" si="223"/>
        <v>12</v>
      </c>
    </row>
    <row r="1248" spans="1:26" x14ac:dyDescent="0.25">
      <c r="A1248" s="2" t="s">
        <v>3779</v>
      </c>
      <c r="B1248" s="2">
        <v>202281247</v>
      </c>
      <c r="C1248" s="3">
        <v>44844</v>
      </c>
      <c r="D1248" s="2" t="s">
        <v>789</v>
      </c>
      <c r="E1248" s="2" t="s">
        <v>29</v>
      </c>
      <c r="F1248" s="2" t="s">
        <v>3780</v>
      </c>
      <c r="G1248" s="10">
        <f t="shared" si="219"/>
        <v>8.6105864758820544E-5</v>
      </c>
      <c r="H1248" s="7">
        <v>19</v>
      </c>
      <c r="I1248" s="7">
        <v>14.100000000000001</v>
      </c>
      <c r="J1248" s="7">
        <v>4.8999999999999986</v>
      </c>
      <c r="K1248" s="7">
        <f t="shared" si="222"/>
        <v>1.9599999999999995</v>
      </c>
      <c r="L1248" s="12">
        <f t="shared" si="220"/>
        <v>2.9399999999999991</v>
      </c>
      <c r="M1248" s="8">
        <v>0.25789473684210518</v>
      </c>
      <c r="N1248" s="8">
        <f t="shared" si="221"/>
        <v>0.20851063829787225</v>
      </c>
      <c r="O1248" s="7">
        <f t="shared" si="215"/>
        <v>2.9399999999999991</v>
      </c>
      <c r="P1248" s="8">
        <v>0.25789473684210518</v>
      </c>
      <c r="Q1248" s="8">
        <f t="shared" si="216"/>
        <v>2.8775510204081645</v>
      </c>
      <c r="R1248" s="8">
        <f t="shared" si="217"/>
        <v>0.74210526315789482</v>
      </c>
      <c r="S1248" s="9">
        <f t="shared" si="218"/>
        <v>7.8093287364383902E-5</v>
      </c>
      <c r="T1248" s="2" t="s">
        <v>33</v>
      </c>
      <c r="U1248" s="2" t="s">
        <v>31</v>
      </c>
      <c r="V1248" s="2" t="s">
        <v>6101</v>
      </c>
      <c r="W1248" s="2" t="s">
        <v>16</v>
      </c>
      <c r="X1248" s="2">
        <v>54</v>
      </c>
      <c r="Y1248" s="2">
        <v>66</v>
      </c>
      <c r="Z1248" s="2">
        <f t="shared" si="223"/>
        <v>12</v>
      </c>
    </row>
    <row r="1249" spans="1:26" x14ac:dyDescent="0.25">
      <c r="A1249" s="2" t="s">
        <v>3781</v>
      </c>
      <c r="B1249" s="2">
        <v>202281248</v>
      </c>
      <c r="C1249" s="3">
        <v>44844</v>
      </c>
      <c r="D1249" s="2" t="s">
        <v>723</v>
      </c>
      <c r="E1249" s="2" t="s">
        <v>29</v>
      </c>
      <c r="F1249" s="2" t="s">
        <v>3782</v>
      </c>
      <c r="G1249" s="10">
        <f t="shared" si="219"/>
        <v>3.3989157141639688E-4</v>
      </c>
      <c r="H1249" s="7">
        <v>75</v>
      </c>
      <c r="I1249" s="7">
        <v>68.63</v>
      </c>
      <c r="J1249" s="7">
        <v>6.3700000000000045</v>
      </c>
      <c r="K1249" s="7">
        <f t="shared" si="222"/>
        <v>2.5480000000000018</v>
      </c>
      <c r="L1249" s="12">
        <f t="shared" si="220"/>
        <v>3.8220000000000027</v>
      </c>
      <c r="M1249" s="8">
        <v>8.4933333333333388E-2</v>
      </c>
      <c r="N1249" s="8">
        <f t="shared" si="221"/>
        <v>5.5689931516829418E-2</v>
      </c>
      <c r="O1249" s="7">
        <f t="shared" si="215"/>
        <v>3.8220000000000027</v>
      </c>
      <c r="P1249" s="8">
        <v>8.4933333333333388E-2</v>
      </c>
      <c r="Q1249" s="8">
        <f t="shared" si="216"/>
        <v>10.773940345368908</v>
      </c>
      <c r="R1249" s="8">
        <f t="shared" si="217"/>
        <v>0.91506666666666658</v>
      </c>
      <c r="S1249" s="9">
        <f t="shared" si="218"/>
        <v>1.0152127357369917E-4</v>
      </c>
      <c r="T1249" s="2" t="s">
        <v>56</v>
      </c>
      <c r="U1249" s="2" t="s">
        <v>31</v>
      </c>
      <c r="V1249" s="2" t="s">
        <v>6101</v>
      </c>
      <c r="W1249" s="2" t="s">
        <v>16</v>
      </c>
      <c r="X1249" s="2">
        <v>54</v>
      </c>
      <c r="Y1249" s="2">
        <v>66</v>
      </c>
      <c r="Z1249" s="2">
        <f t="shared" si="223"/>
        <v>12</v>
      </c>
    </row>
    <row r="1250" spans="1:26" x14ac:dyDescent="0.25">
      <c r="A1250" s="2" t="s">
        <v>3783</v>
      </c>
      <c r="B1250" s="2">
        <v>202281249</v>
      </c>
      <c r="C1250" s="3">
        <v>44844</v>
      </c>
      <c r="D1250" s="2" t="s">
        <v>790</v>
      </c>
      <c r="E1250" s="2" t="s">
        <v>47</v>
      </c>
      <c r="F1250" s="2" t="s">
        <v>3784</v>
      </c>
      <c r="G1250" s="10">
        <f t="shared" si="219"/>
        <v>8.1573977139935249E-4</v>
      </c>
      <c r="H1250" s="7">
        <v>180</v>
      </c>
      <c r="I1250" s="7">
        <v>110</v>
      </c>
      <c r="J1250" s="7">
        <v>70</v>
      </c>
      <c r="K1250" s="7">
        <f t="shared" si="222"/>
        <v>28</v>
      </c>
      <c r="L1250" s="12">
        <f t="shared" si="220"/>
        <v>42</v>
      </c>
      <c r="M1250" s="8">
        <v>0.3888888888888889</v>
      </c>
      <c r="N1250" s="8">
        <f t="shared" si="221"/>
        <v>0.38181818181818183</v>
      </c>
      <c r="O1250" s="7">
        <f t="shared" si="215"/>
        <v>42</v>
      </c>
      <c r="P1250" s="8">
        <v>0.3888888888888889</v>
      </c>
      <c r="Q1250" s="8">
        <f t="shared" si="216"/>
        <v>1.5714285714285714</v>
      </c>
      <c r="R1250" s="8">
        <f t="shared" si="217"/>
        <v>0.61111111111111116</v>
      </c>
      <c r="S1250" s="9">
        <f t="shared" si="218"/>
        <v>1.1156183909197704E-3</v>
      </c>
      <c r="T1250" s="2" t="s">
        <v>19</v>
      </c>
      <c r="U1250" s="2" t="s">
        <v>6087</v>
      </c>
      <c r="V1250" s="2" t="s">
        <v>6101</v>
      </c>
      <c r="W1250" s="2" t="s">
        <v>16</v>
      </c>
      <c r="X1250" s="2">
        <v>54</v>
      </c>
      <c r="Y1250" s="2">
        <v>66</v>
      </c>
      <c r="Z1250" s="2">
        <f t="shared" si="223"/>
        <v>12</v>
      </c>
    </row>
    <row r="1251" spans="1:26" x14ac:dyDescent="0.25">
      <c r="A1251" s="2" t="s">
        <v>3785</v>
      </c>
      <c r="B1251" s="2">
        <v>202281250</v>
      </c>
      <c r="C1251" s="3">
        <v>44844</v>
      </c>
      <c r="D1251" s="2" t="s">
        <v>748</v>
      </c>
      <c r="E1251" s="2" t="s">
        <v>24</v>
      </c>
      <c r="F1251" s="2" t="s">
        <v>3786</v>
      </c>
      <c r="G1251" s="10">
        <f t="shared" si="219"/>
        <v>3.8521044760524977E-4</v>
      </c>
      <c r="H1251" s="7">
        <v>85</v>
      </c>
      <c r="I1251" s="7">
        <v>40</v>
      </c>
      <c r="J1251" s="7">
        <v>45</v>
      </c>
      <c r="K1251" s="7">
        <f t="shared" si="222"/>
        <v>18</v>
      </c>
      <c r="L1251" s="12">
        <f t="shared" si="220"/>
        <v>27</v>
      </c>
      <c r="M1251" s="8">
        <v>0.52941176470588236</v>
      </c>
      <c r="N1251" s="8">
        <f t="shared" si="221"/>
        <v>0.67500000000000004</v>
      </c>
      <c r="O1251" s="7">
        <f t="shared" si="215"/>
        <v>27</v>
      </c>
      <c r="P1251" s="8">
        <v>0.52941176470588236</v>
      </c>
      <c r="Q1251" s="8">
        <f t="shared" si="216"/>
        <v>0.88888888888888884</v>
      </c>
      <c r="R1251" s="8">
        <f t="shared" si="217"/>
        <v>0.47058823529411764</v>
      </c>
      <c r="S1251" s="9">
        <f t="shared" si="218"/>
        <v>7.1718325130556667E-4</v>
      </c>
      <c r="T1251" s="2" t="s">
        <v>25</v>
      </c>
      <c r="U1251" s="2" t="s">
        <v>26</v>
      </c>
      <c r="V1251" s="2" t="s">
        <v>6101</v>
      </c>
      <c r="W1251" s="2" t="s">
        <v>16</v>
      </c>
      <c r="X1251" s="2">
        <v>54</v>
      </c>
      <c r="Y1251" s="2">
        <v>66</v>
      </c>
      <c r="Z1251" s="2">
        <f t="shared" si="223"/>
        <v>12</v>
      </c>
    </row>
    <row r="1252" spans="1:26" x14ac:dyDescent="0.25">
      <c r="A1252" s="2" t="s">
        <v>3787</v>
      </c>
      <c r="B1252" s="2">
        <v>202281251</v>
      </c>
      <c r="C1252" s="3">
        <v>44845</v>
      </c>
      <c r="D1252" s="2" t="s">
        <v>791</v>
      </c>
      <c r="E1252" s="2" t="s">
        <v>29</v>
      </c>
      <c r="F1252" s="2" t="s">
        <v>3788</v>
      </c>
      <c r="G1252" s="10">
        <f t="shared" si="219"/>
        <v>3.9880611046190566E-4</v>
      </c>
      <c r="H1252" s="7">
        <v>88</v>
      </c>
      <c r="I1252" s="7">
        <v>74.924999999999997</v>
      </c>
      <c r="J1252" s="7">
        <v>13.075000000000003</v>
      </c>
      <c r="K1252" s="7">
        <f t="shared" si="222"/>
        <v>5.2300000000000013</v>
      </c>
      <c r="L1252" s="12">
        <f t="shared" si="220"/>
        <v>7.8450000000000015</v>
      </c>
      <c r="M1252" s="8">
        <v>0.14857954545454549</v>
      </c>
      <c r="N1252" s="8">
        <f t="shared" si="221"/>
        <v>0.10470470470470473</v>
      </c>
      <c r="O1252" s="7">
        <f t="shared" si="215"/>
        <v>7.8450000000000015</v>
      </c>
      <c r="P1252" s="8">
        <v>0.14857954545454549</v>
      </c>
      <c r="Q1252" s="8">
        <f t="shared" si="216"/>
        <v>5.7304015296367101</v>
      </c>
      <c r="R1252" s="8">
        <f t="shared" si="217"/>
        <v>0.85142045454545456</v>
      </c>
      <c r="S1252" s="9">
        <f t="shared" si="218"/>
        <v>2.0838157801822857E-4</v>
      </c>
      <c r="T1252" s="2" t="s">
        <v>30</v>
      </c>
      <c r="U1252" s="2" t="s">
        <v>31</v>
      </c>
      <c r="V1252" s="2" t="s">
        <v>6101</v>
      </c>
      <c r="W1252" s="2" t="s">
        <v>627</v>
      </c>
      <c r="X1252" s="2">
        <v>52</v>
      </c>
      <c r="Y1252" s="2">
        <v>70</v>
      </c>
      <c r="Z1252" s="2">
        <f t="shared" si="223"/>
        <v>18</v>
      </c>
    </row>
    <row r="1253" spans="1:26" x14ac:dyDescent="0.25">
      <c r="A1253" s="2" t="s">
        <v>3789</v>
      </c>
      <c r="B1253" s="2">
        <v>202281252</v>
      </c>
      <c r="C1253" s="3">
        <v>44845</v>
      </c>
      <c r="D1253" s="2" t="s">
        <v>792</v>
      </c>
      <c r="E1253" s="2" t="s">
        <v>29</v>
      </c>
      <c r="F1253" s="2" t="s">
        <v>3790</v>
      </c>
      <c r="G1253" s="10">
        <f t="shared" si="219"/>
        <v>1.4502040380432932E-4</v>
      </c>
      <c r="H1253" s="7">
        <v>32</v>
      </c>
      <c r="I1253" s="7">
        <v>28.8</v>
      </c>
      <c r="J1253" s="7">
        <v>3.1999999999999993</v>
      </c>
      <c r="K1253" s="7">
        <f t="shared" si="222"/>
        <v>1.2799999999999998</v>
      </c>
      <c r="L1253" s="12">
        <f t="shared" si="220"/>
        <v>1.9199999999999995</v>
      </c>
      <c r="M1253" s="8">
        <v>9.9999999999999978E-2</v>
      </c>
      <c r="N1253" s="8">
        <f t="shared" si="221"/>
        <v>6.6666666666666652E-2</v>
      </c>
      <c r="O1253" s="7">
        <f t="shared" si="215"/>
        <v>1.9199999999999995</v>
      </c>
      <c r="P1253" s="8">
        <v>9.9999999999999978E-2</v>
      </c>
      <c r="Q1253" s="8">
        <f t="shared" si="216"/>
        <v>9.0000000000000018</v>
      </c>
      <c r="R1253" s="8">
        <f t="shared" si="217"/>
        <v>0.9</v>
      </c>
      <c r="S1253" s="9">
        <f t="shared" si="218"/>
        <v>5.0999697870618062E-5</v>
      </c>
      <c r="T1253" s="2" t="s">
        <v>99</v>
      </c>
      <c r="U1253" s="2" t="s">
        <v>31</v>
      </c>
      <c r="V1253" s="2" t="s">
        <v>6101</v>
      </c>
      <c r="W1253" s="2" t="s">
        <v>16</v>
      </c>
      <c r="X1253" s="2">
        <v>52</v>
      </c>
      <c r="Y1253" s="2">
        <v>70</v>
      </c>
      <c r="Z1253" s="2">
        <f t="shared" ref="Z1253:Z1277" si="224">Y1253-X1253</f>
        <v>18</v>
      </c>
    </row>
    <row r="1254" spans="1:26" x14ac:dyDescent="0.25">
      <c r="A1254" s="2" t="s">
        <v>3791</v>
      </c>
      <c r="B1254" s="2">
        <v>202281253</v>
      </c>
      <c r="C1254" s="3">
        <v>44845</v>
      </c>
      <c r="D1254" s="2" t="s">
        <v>793</v>
      </c>
      <c r="E1254" s="2" t="s">
        <v>29</v>
      </c>
      <c r="F1254" s="2" t="s">
        <v>3792</v>
      </c>
      <c r="G1254" s="10">
        <f t="shared" si="219"/>
        <v>2.2659438094426457E-4</v>
      </c>
      <c r="H1254" s="7">
        <v>50</v>
      </c>
      <c r="I1254" s="7">
        <v>20</v>
      </c>
      <c r="J1254" s="7">
        <v>30</v>
      </c>
      <c r="K1254" s="7">
        <f t="shared" si="222"/>
        <v>12</v>
      </c>
      <c r="L1254" s="12">
        <f t="shared" si="220"/>
        <v>18</v>
      </c>
      <c r="M1254" s="8">
        <v>0.6</v>
      </c>
      <c r="N1254" s="8">
        <f t="shared" si="221"/>
        <v>0.9</v>
      </c>
      <c r="O1254" s="7">
        <f t="shared" si="215"/>
        <v>18</v>
      </c>
      <c r="P1254" s="8">
        <v>0.6</v>
      </c>
      <c r="Q1254" s="8">
        <f t="shared" si="216"/>
        <v>0.66666666666666663</v>
      </c>
      <c r="R1254" s="8">
        <f t="shared" si="217"/>
        <v>0.4</v>
      </c>
      <c r="S1254" s="9">
        <f t="shared" si="218"/>
        <v>4.7812216753704445E-4</v>
      </c>
      <c r="T1254" s="2" t="s">
        <v>19</v>
      </c>
      <c r="U1254" s="2" t="s">
        <v>31</v>
      </c>
      <c r="V1254" s="2" t="s">
        <v>6101</v>
      </c>
      <c r="W1254" s="2" t="s">
        <v>329</v>
      </c>
      <c r="X1254" s="2">
        <v>52</v>
      </c>
      <c r="Y1254" s="2">
        <v>70</v>
      </c>
      <c r="Z1254" s="2">
        <f t="shared" si="224"/>
        <v>18</v>
      </c>
    </row>
    <row r="1255" spans="1:26" x14ac:dyDescent="0.25">
      <c r="A1255" s="2" t="s">
        <v>3793</v>
      </c>
      <c r="B1255" s="2">
        <v>202281254</v>
      </c>
      <c r="C1255" s="3">
        <v>44845</v>
      </c>
      <c r="D1255" s="2" t="s">
        <v>794</v>
      </c>
      <c r="E1255" s="2" t="s">
        <v>29</v>
      </c>
      <c r="F1255" s="2" t="s">
        <v>3794</v>
      </c>
      <c r="G1255" s="10">
        <f t="shared" si="219"/>
        <v>9.9701527615476417E-4</v>
      </c>
      <c r="H1255" s="7">
        <v>220</v>
      </c>
      <c r="I1255" s="7">
        <v>187.69000000000005</v>
      </c>
      <c r="J1255" s="7">
        <v>32.309999999999945</v>
      </c>
      <c r="K1255" s="7">
        <f t="shared" si="222"/>
        <v>12.923999999999978</v>
      </c>
      <c r="L1255" s="12">
        <f t="shared" si="220"/>
        <v>19.385999999999967</v>
      </c>
      <c r="M1255" s="8">
        <v>0.14686363636363611</v>
      </c>
      <c r="N1255" s="8">
        <f t="shared" si="221"/>
        <v>0.10328733550002643</v>
      </c>
      <c r="O1255" s="7">
        <f t="shared" si="215"/>
        <v>19.385999999999967</v>
      </c>
      <c r="P1255" s="8">
        <v>0.14686363636363611</v>
      </c>
      <c r="Q1255" s="8">
        <f t="shared" si="216"/>
        <v>5.8090374497059845</v>
      </c>
      <c r="R1255" s="8">
        <f t="shared" si="217"/>
        <v>0.85313636363636391</v>
      </c>
      <c r="S1255" s="9">
        <f t="shared" si="218"/>
        <v>5.1493757443739601E-4</v>
      </c>
      <c r="T1255" s="2" t="s">
        <v>33</v>
      </c>
      <c r="U1255" s="2" t="s">
        <v>31</v>
      </c>
      <c r="V1255" s="2" t="s">
        <v>6101</v>
      </c>
      <c r="W1255" s="2" t="s">
        <v>627</v>
      </c>
      <c r="X1255" s="2">
        <v>52</v>
      </c>
      <c r="Y1255" s="2">
        <v>70</v>
      </c>
      <c r="Z1255" s="2">
        <f t="shared" si="224"/>
        <v>18</v>
      </c>
    </row>
    <row r="1256" spans="1:26" x14ac:dyDescent="0.25">
      <c r="A1256" s="2" t="s">
        <v>3795</v>
      </c>
      <c r="B1256" s="2">
        <v>202281255</v>
      </c>
      <c r="C1256" s="3">
        <v>44845</v>
      </c>
      <c r="D1256" s="2" t="s">
        <v>795</v>
      </c>
      <c r="E1256" s="2" t="s">
        <v>29</v>
      </c>
      <c r="F1256" s="2" t="s">
        <v>3796</v>
      </c>
      <c r="G1256" s="10">
        <f t="shared" si="219"/>
        <v>1.6767984189875579E-4</v>
      </c>
      <c r="H1256" s="7">
        <v>37</v>
      </c>
      <c r="I1256" s="7">
        <v>31.5</v>
      </c>
      <c r="J1256" s="7">
        <v>5.5</v>
      </c>
      <c r="K1256" s="7">
        <f t="shared" si="222"/>
        <v>2.2000000000000002</v>
      </c>
      <c r="L1256" s="12">
        <f t="shared" si="220"/>
        <v>3.3</v>
      </c>
      <c r="M1256" s="8">
        <v>0.14864864864864866</v>
      </c>
      <c r="N1256" s="8">
        <f t="shared" si="221"/>
        <v>0.10476190476190475</v>
      </c>
      <c r="O1256" s="7">
        <f t="shared" si="215"/>
        <v>3.3</v>
      </c>
      <c r="P1256" s="8">
        <v>0.14864864864864866</v>
      </c>
      <c r="Q1256" s="8">
        <f t="shared" si="216"/>
        <v>5.7272727272727275</v>
      </c>
      <c r="R1256" s="8">
        <f t="shared" si="217"/>
        <v>0.85135135135135132</v>
      </c>
      <c r="S1256" s="9">
        <f t="shared" si="218"/>
        <v>8.7655730715124815E-5</v>
      </c>
      <c r="T1256" s="2" t="s">
        <v>426</v>
      </c>
      <c r="U1256" s="2" t="s">
        <v>31</v>
      </c>
      <c r="V1256" s="2" t="s">
        <v>6101</v>
      </c>
      <c r="W1256" s="2" t="s">
        <v>627</v>
      </c>
      <c r="X1256" s="2">
        <v>52</v>
      </c>
      <c r="Y1256" s="2">
        <v>70</v>
      </c>
      <c r="Z1256" s="2">
        <f t="shared" si="224"/>
        <v>18</v>
      </c>
    </row>
    <row r="1257" spans="1:26" x14ac:dyDescent="0.25">
      <c r="A1257" s="2" t="s">
        <v>3797</v>
      </c>
      <c r="B1257" s="2">
        <v>202281256</v>
      </c>
      <c r="C1257" s="3">
        <v>44845</v>
      </c>
      <c r="D1257" s="2" t="s">
        <v>17</v>
      </c>
      <c r="E1257" s="2" t="s">
        <v>29</v>
      </c>
      <c r="F1257" s="2" t="s">
        <v>3798</v>
      </c>
      <c r="G1257" s="10">
        <f t="shared" si="219"/>
        <v>4.5318876188852913E-5</v>
      </c>
      <c r="H1257" s="7">
        <v>10</v>
      </c>
      <c r="I1257" s="7">
        <v>2</v>
      </c>
      <c r="J1257" s="7">
        <v>8</v>
      </c>
      <c r="K1257" s="7">
        <f t="shared" si="222"/>
        <v>3.2</v>
      </c>
      <c r="L1257" s="12">
        <f t="shared" si="220"/>
        <v>4.8</v>
      </c>
      <c r="M1257" s="8">
        <v>0.8</v>
      </c>
      <c r="N1257" s="8">
        <f t="shared" si="221"/>
        <v>2.4</v>
      </c>
      <c r="O1257" s="7">
        <f t="shared" si="215"/>
        <v>4.8</v>
      </c>
      <c r="P1257" s="8">
        <v>0.8</v>
      </c>
      <c r="Q1257" s="8">
        <f t="shared" si="216"/>
        <v>0.25</v>
      </c>
      <c r="R1257" s="8">
        <f t="shared" si="217"/>
        <v>0.2</v>
      </c>
      <c r="S1257" s="9">
        <f t="shared" si="218"/>
        <v>1.2749924467654519E-4</v>
      </c>
      <c r="T1257" s="2" t="s">
        <v>6151</v>
      </c>
      <c r="U1257" s="2" t="s">
        <v>31</v>
      </c>
      <c r="V1257" s="2" t="s">
        <v>6101</v>
      </c>
      <c r="W1257" s="2" t="s">
        <v>16</v>
      </c>
      <c r="X1257" s="2">
        <v>52</v>
      </c>
      <c r="Y1257" s="2">
        <v>70</v>
      </c>
      <c r="Z1257" s="2">
        <f t="shared" si="224"/>
        <v>18</v>
      </c>
    </row>
    <row r="1258" spans="1:26" x14ac:dyDescent="0.25">
      <c r="A1258" s="2" t="s">
        <v>3799</v>
      </c>
      <c r="B1258" s="2">
        <v>202281257</v>
      </c>
      <c r="C1258" s="3">
        <v>44845</v>
      </c>
      <c r="D1258" s="2" t="s">
        <v>564</v>
      </c>
      <c r="E1258" s="2" t="s">
        <v>29</v>
      </c>
      <c r="F1258" s="2" t="s">
        <v>3800</v>
      </c>
      <c r="G1258" s="10">
        <f t="shared" si="219"/>
        <v>9.516963999659112E-5</v>
      </c>
      <c r="H1258" s="7">
        <v>21</v>
      </c>
      <c r="I1258" s="7">
        <v>10.120000000000001</v>
      </c>
      <c r="J1258" s="7">
        <v>10.879999999999999</v>
      </c>
      <c r="K1258" s="7">
        <f t="shared" si="222"/>
        <v>4.3519999999999994</v>
      </c>
      <c r="L1258" s="12">
        <f t="shared" si="220"/>
        <v>6.5279999999999996</v>
      </c>
      <c r="M1258" s="8">
        <v>0.51809523809523805</v>
      </c>
      <c r="N1258" s="8">
        <f t="shared" si="221"/>
        <v>0.64505928853754935</v>
      </c>
      <c r="O1258" s="7">
        <f t="shared" si="215"/>
        <v>6.5279999999999996</v>
      </c>
      <c r="P1258" s="8">
        <v>0.51809523809523805</v>
      </c>
      <c r="Q1258" s="8">
        <f t="shared" si="216"/>
        <v>0.93014705882352955</v>
      </c>
      <c r="R1258" s="8">
        <f t="shared" si="217"/>
        <v>0.48190476190476195</v>
      </c>
      <c r="S1258" s="9">
        <f t="shared" si="218"/>
        <v>1.7339897276010143E-4</v>
      </c>
      <c r="T1258" s="2" t="s">
        <v>33</v>
      </c>
      <c r="U1258" s="2" t="s">
        <v>31</v>
      </c>
      <c r="V1258" s="2" t="s">
        <v>6101</v>
      </c>
      <c r="W1258" s="2" t="s">
        <v>329</v>
      </c>
      <c r="X1258" s="2">
        <v>52</v>
      </c>
      <c r="Y1258" s="2">
        <v>70</v>
      </c>
      <c r="Z1258" s="2">
        <f t="shared" si="224"/>
        <v>18</v>
      </c>
    </row>
    <row r="1259" spans="1:26" x14ac:dyDescent="0.25">
      <c r="A1259" s="2" t="s">
        <v>3801</v>
      </c>
      <c r="B1259" s="2">
        <v>202281258</v>
      </c>
      <c r="C1259" s="3">
        <v>44845</v>
      </c>
      <c r="D1259" s="2" t="s">
        <v>796</v>
      </c>
      <c r="E1259" s="2" t="s">
        <v>29</v>
      </c>
      <c r="F1259" s="2" t="s">
        <v>3802</v>
      </c>
      <c r="G1259" s="10">
        <f t="shared" si="219"/>
        <v>7.9308033330492602E-3</v>
      </c>
      <c r="H1259" s="7">
        <v>1750</v>
      </c>
      <c r="I1259" s="7">
        <v>1523.1612500000001</v>
      </c>
      <c r="J1259" s="7">
        <v>226.83874999999989</v>
      </c>
      <c r="K1259" s="7">
        <f t="shared" si="222"/>
        <v>90.735499999999959</v>
      </c>
      <c r="L1259" s="12">
        <f t="shared" si="220"/>
        <v>136.10324999999995</v>
      </c>
      <c r="M1259" s="8">
        <v>0.1296221428571428</v>
      </c>
      <c r="N1259" s="8">
        <f t="shared" si="221"/>
        <v>8.935577241083302E-2</v>
      </c>
      <c r="O1259" s="7">
        <f t="shared" si="215"/>
        <v>136.10324999999995</v>
      </c>
      <c r="P1259" s="8">
        <v>0.1296221428571428</v>
      </c>
      <c r="Q1259" s="8">
        <f t="shared" si="216"/>
        <v>6.7147312793779763</v>
      </c>
      <c r="R1259" s="8">
        <f t="shared" si="217"/>
        <v>0.8703778571428572</v>
      </c>
      <c r="S1259" s="9">
        <f t="shared" si="218"/>
        <v>3.6152211610464562E-3</v>
      </c>
      <c r="T1259" s="2" t="s">
        <v>19</v>
      </c>
      <c r="U1259" s="2" t="s">
        <v>31</v>
      </c>
      <c r="V1259" s="2" t="s">
        <v>6101</v>
      </c>
      <c r="W1259" s="2" t="s">
        <v>16</v>
      </c>
      <c r="X1259" s="2">
        <v>52</v>
      </c>
      <c r="Y1259" s="2">
        <v>70</v>
      </c>
      <c r="Z1259" s="2">
        <f t="shared" si="224"/>
        <v>18</v>
      </c>
    </row>
    <row r="1260" spans="1:26" x14ac:dyDescent="0.25">
      <c r="A1260" s="2" t="s">
        <v>3803</v>
      </c>
      <c r="B1260" s="2">
        <v>202281259</v>
      </c>
      <c r="C1260" s="3">
        <v>44845</v>
      </c>
      <c r="D1260" s="2" t="s">
        <v>797</v>
      </c>
      <c r="E1260" s="2" t="s">
        <v>29</v>
      </c>
      <c r="F1260" s="2" t="s">
        <v>3804</v>
      </c>
      <c r="G1260" s="10">
        <f t="shared" si="219"/>
        <v>7.9308033330492602E-3</v>
      </c>
      <c r="H1260" s="7">
        <v>1750</v>
      </c>
      <c r="I1260" s="7">
        <v>1523.1612500000001</v>
      </c>
      <c r="J1260" s="7">
        <v>226.83874999999989</v>
      </c>
      <c r="K1260" s="7">
        <f t="shared" si="222"/>
        <v>90.735499999999959</v>
      </c>
      <c r="L1260" s="12">
        <f t="shared" si="220"/>
        <v>136.10324999999995</v>
      </c>
      <c r="M1260" s="8">
        <v>0.1296221428571428</v>
      </c>
      <c r="N1260" s="8">
        <f t="shared" si="221"/>
        <v>8.935577241083302E-2</v>
      </c>
      <c r="O1260" s="7">
        <f t="shared" si="215"/>
        <v>136.10324999999995</v>
      </c>
      <c r="P1260" s="8">
        <v>0.1296221428571428</v>
      </c>
      <c r="Q1260" s="8">
        <f t="shared" si="216"/>
        <v>6.7147312793779763</v>
      </c>
      <c r="R1260" s="8">
        <f t="shared" si="217"/>
        <v>0.8703778571428572</v>
      </c>
      <c r="S1260" s="9">
        <f t="shared" si="218"/>
        <v>3.6152211610464562E-3</v>
      </c>
      <c r="T1260" s="2" t="s">
        <v>19</v>
      </c>
      <c r="U1260" s="2" t="s">
        <v>31</v>
      </c>
      <c r="V1260" s="2" t="s">
        <v>6101</v>
      </c>
      <c r="W1260" s="2" t="s">
        <v>16</v>
      </c>
      <c r="X1260" s="2">
        <v>52</v>
      </c>
      <c r="Y1260" s="2">
        <v>70</v>
      </c>
      <c r="Z1260" s="2">
        <f t="shared" si="224"/>
        <v>18</v>
      </c>
    </row>
    <row r="1261" spans="1:26" x14ac:dyDescent="0.25">
      <c r="A1261" s="2" t="s">
        <v>3805</v>
      </c>
      <c r="B1261" s="2">
        <v>202281260</v>
      </c>
      <c r="C1261" s="3">
        <v>44845</v>
      </c>
      <c r="D1261" s="2" t="s">
        <v>798</v>
      </c>
      <c r="E1261" s="2" t="s">
        <v>21</v>
      </c>
      <c r="F1261" s="2" t="s">
        <v>3806</v>
      </c>
      <c r="G1261" s="10">
        <f t="shared" si="219"/>
        <v>4.5318876188852913E-5</v>
      </c>
      <c r="H1261" s="7">
        <v>10</v>
      </c>
      <c r="I1261" s="7">
        <v>0</v>
      </c>
      <c r="J1261" s="7">
        <v>10</v>
      </c>
      <c r="K1261" s="7">
        <f t="shared" si="222"/>
        <v>4</v>
      </c>
      <c r="L1261" s="12">
        <f t="shared" si="220"/>
        <v>6</v>
      </c>
      <c r="M1261" s="8">
        <v>1</v>
      </c>
      <c r="N1261" s="8" t="e">
        <f t="shared" si="221"/>
        <v>#DIV/0!</v>
      </c>
      <c r="O1261" s="7">
        <f t="shared" si="215"/>
        <v>6</v>
      </c>
      <c r="P1261" s="8">
        <v>1</v>
      </c>
      <c r="Q1261" s="8">
        <f t="shared" si="216"/>
        <v>0</v>
      </c>
      <c r="R1261" s="8">
        <f t="shared" si="217"/>
        <v>0</v>
      </c>
      <c r="S1261" s="9">
        <f t="shared" si="218"/>
        <v>1.5937405584568148E-4</v>
      </c>
      <c r="T1261" s="2" t="s">
        <v>6150</v>
      </c>
      <c r="U1261" s="2" t="s">
        <v>22</v>
      </c>
      <c r="V1261" s="2" t="s">
        <v>6101</v>
      </c>
      <c r="W1261" s="2" t="s">
        <v>329</v>
      </c>
      <c r="X1261" s="2">
        <v>52</v>
      </c>
      <c r="Y1261" s="2">
        <v>70</v>
      </c>
      <c r="Z1261" s="2">
        <f t="shared" si="224"/>
        <v>18</v>
      </c>
    </row>
    <row r="1262" spans="1:26" x14ac:dyDescent="0.25">
      <c r="A1262" s="2" t="s">
        <v>3807</v>
      </c>
      <c r="B1262" s="2">
        <v>202281261</v>
      </c>
      <c r="C1262" s="3">
        <v>44845</v>
      </c>
      <c r="D1262" s="2" t="s">
        <v>765</v>
      </c>
      <c r="E1262" s="2" t="s">
        <v>29</v>
      </c>
      <c r="F1262" s="2" t="s">
        <v>3808</v>
      </c>
      <c r="G1262" s="10">
        <f t="shared" si="219"/>
        <v>1.9033927999318224E-4</v>
      </c>
      <c r="H1262" s="7">
        <v>42</v>
      </c>
      <c r="I1262" s="7">
        <v>30.67</v>
      </c>
      <c r="J1262" s="7">
        <v>11.329999999999998</v>
      </c>
      <c r="K1262" s="7">
        <f t="shared" si="222"/>
        <v>4.5319999999999991</v>
      </c>
      <c r="L1262" s="12">
        <f t="shared" si="220"/>
        <v>6.7979999999999992</v>
      </c>
      <c r="M1262" s="8">
        <v>0.2697619047619047</v>
      </c>
      <c r="N1262" s="8">
        <f t="shared" si="221"/>
        <v>0.22164982067166608</v>
      </c>
      <c r="O1262" s="7">
        <f t="shared" si="215"/>
        <v>6.7979999999999992</v>
      </c>
      <c r="P1262" s="8">
        <v>0.2697619047619047</v>
      </c>
      <c r="Q1262" s="8">
        <f t="shared" si="216"/>
        <v>2.7069726390114743</v>
      </c>
      <c r="R1262" s="8">
        <f t="shared" si="217"/>
        <v>0.73023809523809524</v>
      </c>
      <c r="S1262" s="9">
        <f t="shared" si="218"/>
        <v>1.8057080527315709E-4</v>
      </c>
      <c r="T1262" s="2" t="s">
        <v>33</v>
      </c>
      <c r="U1262" s="2" t="s">
        <v>31</v>
      </c>
      <c r="V1262" s="2" t="s">
        <v>6101</v>
      </c>
      <c r="W1262" s="2" t="s">
        <v>16</v>
      </c>
      <c r="X1262" s="2">
        <v>52</v>
      </c>
      <c r="Y1262" s="2">
        <v>70</v>
      </c>
      <c r="Z1262" s="2">
        <f t="shared" si="224"/>
        <v>18</v>
      </c>
    </row>
    <row r="1263" spans="1:26" x14ac:dyDescent="0.25">
      <c r="A1263" s="2" t="s">
        <v>3809</v>
      </c>
      <c r="B1263" s="2">
        <v>202281262</v>
      </c>
      <c r="C1263" s="3">
        <v>44845</v>
      </c>
      <c r="D1263" s="2" t="s">
        <v>799</v>
      </c>
      <c r="E1263" s="2" t="s">
        <v>47</v>
      </c>
      <c r="F1263" s="2" t="s">
        <v>3810</v>
      </c>
      <c r="G1263" s="10">
        <f t="shared" si="219"/>
        <v>1.4955229142321461E-3</v>
      </c>
      <c r="H1263" s="7">
        <v>330</v>
      </c>
      <c r="I1263" s="7">
        <v>260</v>
      </c>
      <c r="J1263" s="7">
        <v>70</v>
      </c>
      <c r="K1263" s="7">
        <f t="shared" si="222"/>
        <v>28</v>
      </c>
      <c r="L1263" s="12">
        <f t="shared" si="220"/>
        <v>42</v>
      </c>
      <c r="M1263" s="8">
        <v>0.21212121212121213</v>
      </c>
      <c r="N1263" s="8">
        <f t="shared" si="221"/>
        <v>0.16153846153846155</v>
      </c>
      <c r="O1263" s="7">
        <f t="shared" si="215"/>
        <v>42</v>
      </c>
      <c r="P1263" s="8">
        <v>0.21212121212121213</v>
      </c>
      <c r="Q1263" s="8">
        <f t="shared" si="216"/>
        <v>3.7142857142857144</v>
      </c>
      <c r="R1263" s="8">
        <f t="shared" si="217"/>
        <v>0.78787878787878785</v>
      </c>
      <c r="S1263" s="9">
        <f t="shared" si="218"/>
        <v>1.1156183909197704E-3</v>
      </c>
      <c r="T1263" s="2" t="s">
        <v>19</v>
      </c>
      <c r="U1263" s="2" t="s">
        <v>6087</v>
      </c>
      <c r="V1263" s="2" t="s">
        <v>6101</v>
      </c>
      <c r="W1263" s="2" t="s">
        <v>627</v>
      </c>
      <c r="X1263" s="2">
        <v>52</v>
      </c>
      <c r="Y1263" s="2">
        <v>70</v>
      </c>
      <c r="Z1263" s="2">
        <f t="shared" si="224"/>
        <v>18</v>
      </c>
    </row>
    <row r="1264" spans="1:26" x14ac:dyDescent="0.25">
      <c r="A1264" s="2" t="s">
        <v>3811</v>
      </c>
      <c r="B1264" s="2">
        <v>202281263</v>
      </c>
      <c r="C1264" s="3">
        <v>44845</v>
      </c>
      <c r="D1264" s="2" t="s">
        <v>800</v>
      </c>
      <c r="E1264" s="2" t="s">
        <v>24</v>
      </c>
      <c r="F1264" s="2" t="s">
        <v>3812</v>
      </c>
      <c r="G1264" s="10">
        <f t="shared" si="219"/>
        <v>5.4382651426623503E-4</v>
      </c>
      <c r="H1264" s="7">
        <v>120</v>
      </c>
      <c r="I1264" s="7">
        <v>70</v>
      </c>
      <c r="J1264" s="7">
        <v>50</v>
      </c>
      <c r="K1264" s="7">
        <f t="shared" si="222"/>
        <v>20</v>
      </c>
      <c r="L1264" s="12">
        <f t="shared" si="220"/>
        <v>30</v>
      </c>
      <c r="M1264" s="8">
        <v>0.41666666666666669</v>
      </c>
      <c r="N1264" s="8">
        <f t="shared" si="221"/>
        <v>0.42857142857142855</v>
      </c>
      <c r="O1264" s="7">
        <f t="shared" si="215"/>
        <v>30</v>
      </c>
      <c r="P1264" s="8">
        <v>0.41666666666666669</v>
      </c>
      <c r="Q1264" s="8">
        <f t="shared" si="216"/>
        <v>1.4</v>
      </c>
      <c r="R1264" s="8">
        <f t="shared" si="217"/>
        <v>0.58333333333333337</v>
      </c>
      <c r="S1264" s="9">
        <f t="shared" si="218"/>
        <v>7.9687027922840741E-4</v>
      </c>
      <c r="T1264" s="2" t="s">
        <v>25</v>
      </c>
      <c r="U1264" s="2" t="s">
        <v>26</v>
      </c>
      <c r="V1264" s="2" t="s">
        <v>6101</v>
      </c>
      <c r="W1264" s="2" t="s">
        <v>329</v>
      </c>
      <c r="X1264" s="2">
        <v>52</v>
      </c>
      <c r="Y1264" s="2">
        <v>70</v>
      </c>
      <c r="Z1264" s="2">
        <f t="shared" si="224"/>
        <v>18</v>
      </c>
    </row>
    <row r="1265" spans="1:26" x14ac:dyDescent="0.25">
      <c r="A1265" s="2" t="s">
        <v>3813</v>
      </c>
      <c r="B1265" s="2">
        <v>202281264</v>
      </c>
      <c r="C1265" s="3">
        <v>44845</v>
      </c>
      <c r="D1265" s="2" t="s">
        <v>427</v>
      </c>
      <c r="E1265" s="2" t="s">
        <v>29</v>
      </c>
      <c r="F1265" s="2" t="s">
        <v>3814</v>
      </c>
      <c r="G1265" s="10">
        <f t="shared" si="219"/>
        <v>2.5378570665757634E-4</v>
      </c>
      <c r="H1265" s="7">
        <v>56</v>
      </c>
      <c r="I1265" s="7">
        <v>47.175000000000004</v>
      </c>
      <c r="J1265" s="7">
        <v>8.8249999999999957</v>
      </c>
      <c r="K1265" s="7">
        <f t="shared" si="222"/>
        <v>3.5299999999999985</v>
      </c>
      <c r="L1265" s="12">
        <f t="shared" si="220"/>
        <v>5.2949999999999973</v>
      </c>
      <c r="M1265" s="8">
        <v>0.15758928571428563</v>
      </c>
      <c r="N1265" s="8">
        <f t="shared" si="221"/>
        <v>0.11224165341812394</v>
      </c>
      <c r="O1265" s="7">
        <f t="shared" si="215"/>
        <v>5.2949999999999973</v>
      </c>
      <c r="P1265" s="8">
        <v>0.15758928571428563</v>
      </c>
      <c r="Q1265" s="8">
        <f t="shared" si="216"/>
        <v>5.3456090651558101</v>
      </c>
      <c r="R1265" s="8">
        <f t="shared" si="217"/>
        <v>0.84241071428571435</v>
      </c>
      <c r="S1265" s="9">
        <f t="shared" si="218"/>
        <v>1.4064760428381383E-4</v>
      </c>
      <c r="T1265" s="2" t="s">
        <v>30</v>
      </c>
      <c r="U1265" s="2" t="s">
        <v>31</v>
      </c>
      <c r="V1265" s="2" t="s">
        <v>6101</v>
      </c>
      <c r="W1265" s="2" t="s">
        <v>627</v>
      </c>
      <c r="X1265" s="2">
        <v>52</v>
      </c>
      <c r="Y1265" s="2">
        <v>70</v>
      </c>
      <c r="Z1265" s="2">
        <f t="shared" si="224"/>
        <v>18</v>
      </c>
    </row>
    <row r="1266" spans="1:26" x14ac:dyDescent="0.25">
      <c r="A1266" s="2" t="s">
        <v>3815</v>
      </c>
      <c r="B1266" s="2">
        <v>202281265</v>
      </c>
      <c r="C1266" s="3">
        <v>44845</v>
      </c>
      <c r="D1266" s="2" t="s">
        <v>801</v>
      </c>
      <c r="E1266" s="2" t="s">
        <v>14</v>
      </c>
      <c r="F1266" s="2" t="s">
        <v>3816</v>
      </c>
      <c r="G1266" s="10">
        <f t="shared" si="219"/>
        <v>5.4382651426623495E-5</v>
      </c>
      <c r="H1266" s="7">
        <v>12</v>
      </c>
      <c r="I1266" s="7">
        <v>3</v>
      </c>
      <c r="J1266" s="7">
        <v>9</v>
      </c>
      <c r="K1266" s="7">
        <f t="shared" si="222"/>
        <v>3.6</v>
      </c>
      <c r="L1266" s="12">
        <f t="shared" si="220"/>
        <v>5.4</v>
      </c>
      <c r="M1266" s="8">
        <v>0.75</v>
      </c>
      <c r="N1266" s="8">
        <f t="shared" si="221"/>
        <v>1.8</v>
      </c>
      <c r="O1266" s="7">
        <f t="shared" si="215"/>
        <v>5.4</v>
      </c>
      <c r="P1266" s="8">
        <v>0.75</v>
      </c>
      <c r="Q1266" s="8">
        <f t="shared" si="216"/>
        <v>0.33333333333333331</v>
      </c>
      <c r="R1266" s="8">
        <f t="shared" si="217"/>
        <v>0.25</v>
      </c>
      <c r="S1266" s="9">
        <f t="shared" si="218"/>
        <v>1.4343665026111333E-4</v>
      </c>
      <c r="T1266" s="2" t="s">
        <v>6151</v>
      </c>
      <c r="U1266" s="2" t="s">
        <v>15</v>
      </c>
      <c r="V1266" s="2" t="s">
        <v>6101</v>
      </c>
      <c r="W1266" s="2" t="s">
        <v>329</v>
      </c>
      <c r="X1266" s="2">
        <v>52</v>
      </c>
      <c r="Y1266" s="2">
        <v>70</v>
      </c>
      <c r="Z1266" s="2">
        <f t="shared" si="224"/>
        <v>18</v>
      </c>
    </row>
    <row r="1267" spans="1:26" x14ac:dyDescent="0.25">
      <c r="A1267" s="2" t="s">
        <v>3817</v>
      </c>
      <c r="B1267" s="2">
        <v>202281266</v>
      </c>
      <c r="C1267" s="3">
        <v>44845</v>
      </c>
      <c r="D1267" s="2" t="s">
        <v>802</v>
      </c>
      <c r="E1267" s="2" t="s">
        <v>21</v>
      </c>
      <c r="F1267" s="2" t="s">
        <v>3818</v>
      </c>
      <c r="G1267" s="10">
        <f t="shared" si="219"/>
        <v>9.0637752377705825E-6</v>
      </c>
      <c r="H1267" s="7">
        <v>2</v>
      </c>
      <c r="I1267" s="7">
        <v>0</v>
      </c>
      <c r="J1267" s="7">
        <v>2</v>
      </c>
      <c r="K1267" s="7">
        <f t="shared" si="222"/>
        <v>0.8</v>
      </c>
      <c r="L1267" s="12">
        <f t="shared" si="220"/>
        <v>1.2</v>
      </c>
      <c r="M1267" s="8">
        <v>1</v>
      </c>
      <c r="N1267" s="8" t="e">
        <f t="shared" si="221"/>
        <v>#DIV/0!</v>
      </c>
      <c r="O1267" s="7">
        <f t="shared" si="215"/>
        <v>1.2</v>
      </c>
      <c r="P1267" s="8">
        <v>1</v>
      </c>
      <c r="Q1267" s="8">
        <f t="shared" si="216"/>
        <v>0</v>
      </c>
      <c r="R1267" s="8">
        <f t="shared" si="217"/>
        <v>0</v>
      </c>
      <c r="S1267" s="9">
        <f t="shared" si="218"/>
        <v>3.1874811169136296E-5</v>
      </c>
      <c r="T1267" s="2" t="s">
        <v>6150</v>
      </c>
      <c r="U1267" s="2" t="s">
        <v>22</v>
      </c>
      <c r="V1267" s="2" t="s">
        <v>6101</v>
      </c>
      <c r="W1267" s="2" t="s">
        <v>627</v>
      </c>
      <c r="X1267" s="2">
        <v>52</v>
      </c>
      <c r="Y1267" s="2">
        <v>70</v>
      </c>
      <c r="Z1267" s="2">
        <f t="shared" si="224"/>
        <v>18</v>
      </c>
    </row>
    <row r="1268" spans="1:26" x14ac:dyDescent="0.25">
      <c r="A1268" s="2" t="s">
        <v>3819</v>
      </c>
      <c r="B1268" s="2">
        <v>202281267</v>
      </c>
      <c r="C1268" s="3">
        <v>44845</v>
      </c>
      <c r="D1268" s="2" t="s">
        <v>618</v>
      </c>
      <c r="E1268" s="2" t="s">
        <v>21</v>
      </c>
      <c r="F1268" s="2" t="s">
        <v>3820</v>
      </c>
      <c r="G1268" s="10">
        <f t="shared" si="219"/>
        <v>4.5318876188852913E-5</v>
      </c>
      <c r="H1268" s="7">
        <v>10</v>
      </c>
      <c r="I1268" s="7">
        <v>0</v>
      </c>
      <c r="J1268" s="7">
        <v>10</v>
      </c>
      <c r="K1268" s="7">
        <f t="shared" si="222"/>
        <v>4</v>
      </c>
      <c r="L1268" s="12">
        <f t="shared" si="220"/>
        <v>6</v>
      </c>
      <c r="M1268" s="8">
        <v>1</v>
      </c>
      <c r="N1268" s="8" t="e">
        <f t="shared" si="221"/>
        <v>#DIV/0!</v>
      </c>
      <c r="O1268" s="7">
        <f t="shared" si="215"/>
        <v>6</v>
      </c>
      <c r="P1268" s="8">
        <v>1</v>
      </c>
      <c r="Q1268" s="8">
        <f t="shared" si="216"/>
        <v>0</v>
      </c>
      <c r="R1268" s="8">
        <f t="shared" si="217"/>
        <v>0</v>
      </c>
      <c r="S1268" s="9">
        <f t="shared" si="218"/>
        <v>1.5937405584568148E-4</v>
      </c>
      <c r="T1268" s="2" t="s">
        <v>6150</v>
      </c>
      <c r="U1268" s="2" t="s">
        <v>22</v>
      </c>
      <c r="V1268" s="2" t="s">
        <v>6101</v>
      </c>
      <c r="W1268" s="2" t="s">
        <v>627</v>
      </c>
      <c r="X1268" s="2">
        <v>52</v>
      </c>
      <c r="Y1268" s="2">
        <v>70</v>
      </c>
      <c r="Z1268" s="2">
        <f t="shared" si="224"/>
        <v>18</v>
      </c>
    </row>
    <row r="1269" spans="1:26" x14ac:dyDescent="0.25">
      <c r="A1269" s="2" t="s">
        <v>3821</v>
      </c>
      <c r="B1269" s="2">
        <v>202281268</v>
      </c>
      <c r="C1269" s="3">
        <v>44845</v>
      </c>
      <c r="D1269" s="2" t="s">
        <v>474</v>
      </c>
      <c r="E1269" s="2" t="s">
        <v>29</v>
      </c>
      <c r="F1269" s="2" t="s">
        <v>3822</v>
      </c>
      <c r="G1269" s="10">
        <f t="shared" si="219"/>
        <v>1.4048851618544403E-4</v>
      </c>
      <c r="H1269" s="7">
        <v>31</v>
      </c>
      <c r="I1269" s="7">
        <v>28.62</v>
      </c>
      <c r="J1269" s="7">
        <v>2.379999999999999</v>
      </c>
      <c r="K1269" s="7">
        <f t="shared" si="222"/>
        <v>0.95199999999999962</v>
      </c>
      <c r="L1269" s="12">
        <f t="shared" si="220"/>
        <v>1.4279999999999995</v>
      </c>
      <c r="M1269" s="8">
        <v>7.6774193548387062E-2</v>
      </c>
      <c r="N1269" s="8">
        <f t="shared" si="221"/>
        <v>4.9895178197064967E-2</v>
      </c>
      <c r="O1269" s="7">
        <f t="shared" si="215"/>
        <v>1.4279999999999995</v>
      </c>
      <c r="P1269" s="8">
        <v>7.6774193548387062E-2</v>
      </c>
      <c r="Q1269" s="8">
        <f t="shared" si="216"/>
        <v>12.025210084033619</v>
      </c>
      <c r="R1269" s="8">
        <f t="shared" si="217"/>
        <v>0.9232258064516129</v>
      </c>
      <c r="S1269" s="9">
        <f t="shared" si="218"/>
        <v>3.7931025291272176E-5</v>
      </c>
      <c r="T1269" s="2" t="s">
        <v>33</v>
      </c>
      <c r="U1269" s="2" t="s">
        <v>31</v>
      </c>
      <c r="V1269" s="2" t="s">
        <v>6101</v>
      </c>
      <c r="W1269" s="2" t="s">
        <v>16</v>
      </c>
      <c r="X1269" s="2">
        <v>52</v>
      </c>
      <c r="Y1269" s="2">
        <v>70</v>
      </c>
      <c r="Z1269" s="2">
        <f t="shared" si="224"/>
        <v>18</v>
      </c>
    </row>
    <row r="1270" spans="1:26" x14ac:dyDescent="0.25">
      <c r="A1270" s="2" t="s">
        <v>3823</v>
      </c>
      <c r="B1270" s="2">
        <v>202281269</v>
      </c>
      <c r="C1270" s="3">
        <v>44845</v>
      </c>
      <c r="D1270" s="2" t="s">
        <v>803</v>
      </c>
      <c r="E1270" s="2" t="s">
        <v>24</v>
      </c>
      <c r="F1270" s="2" t="s">
        <v>3824</v>
      </c>
      <c r="G1270" s="10">
        <f t="shared" si="219"/>
        <v>2.2659438094426457E-4</v>
      </c>
      <c r="H1270" s="7">
        <v>50</v>
      </c>
      <c r="I1270" s="7">
        <v>20</v>
      </c>
      <c r="J1270" s="7">
        <v>30</v>
      </c>
      <c r="K1270" s="7">
        <f t="shared" si="222"/>
        <v>12</v>
      </c>
      <c r="L1270" s="12">
        <f t="shared" si="220"/>
        <v>18</v>
      </c>
      <c r="M1270" s="8">
        <v>0.6</v>
      </c>
      <c r="N1270" s="8">
        <f t="shared" si="221"/>
        <v>0.9</v>
      </c>
      <c r="O1270" s="7">
        <f t="shared" si="215"/>
        <v>18</v>
      </c>
      <c r="P1270" s="8">
        <v>0.6</v>
      </c>
      <c r="Q1270" s="8">
        <f t="shared" si="216"/>
        <v>0.66666666666666663</v>
      </c>
      <c r="R1270" s="8">
        <f t="shared" si="217"/>
        <v>0.4</v>
      </c>
      <c r="S1270" s="9">
        <f t="shared" si="218"/>
        <v>4.7812216753704445E-4</v>
      </c>
      <c r="T1270" s="2" t="s">
        <v>19</v>
      </c>
      <c r="U1270" s="2" t="s">
        <v>26</v>
      </c>
      <c r="V1270" s="2" t="s">
        <v>6101</v>
      </c>
      <c r="W1270" s="2" t="s">
        <v>329</v>
      </c>
      <c r="X1270" s="2">
        <v>52</v>
      </c>
      <c r="Y1270" s="2">
        <v>70</v>
      </c>
      <c r="Z1270" s="2">
        <f t="shared" si="224"/>
        <v>18</v>
      </c>
    </row>
    <row r="1271" spans="1:26" x14ac:dyDescent="0.25">
      <c r="A1271" s="2" t="s">
        <v>3825</v>
      </c>
      <c r="B1271" s="2">
        <v>202281270</v>
      </c>
      <c r="C1271" s="3">
        <v>44845</v>
      </c>
      <c r="D1271" s="2" t="s">
        <v>694</v>
      </c>
      <c r="E1271" s="2" t="s">
        <v>29</v>
      </c>
      <c r="F1271" s="2" t="s">
        <v>3826</v>
      </c>
      <c r="G1271" s="10">
        <f t="shared" si="219"/>
        <v>2.0846683046872342E-4</v>
      </c>
      <c r="H1271" s="7">
        <v>46</v>
      </c>
      <c r="I1271" s="7">
        <v>38.85</v>
      </c>
      <c r="J1271" s="7">
        <v>7.1499999999999986</v>
      </c>
      <c r="K1271" s="7">
        <f t="shared" si="222"/>
        <v>2.8599999999999994</v>
      </c>
      <c r="L1271" s="12">
        <f t="shared" si="220"/>
        <v>4.2899999999999991</v>
      </c>
      <c r="M1271" s="8">
        <v>0.15543478260869562</v>
      </c>
      <c r="N1271" s="8">
        <f t="shared" si="221"/>
        <v>0.1104247104247104</v>
      </c>
      <c r="O1271" s="7">
        <f t="shared" si="215"/>
        <v>4.2899999999999991</v>
      </c>
      <c r="P1271" s="8">
        <v>0.15543478260869562</v>
      </c>
      <c r="Q1271" s="8">
        <f t="shared" si="216"/>
        <v>5.4335664335664351</v>
      </c>
      <c r="R1271" s="8">
        <f t="shared" si="217"/>
        <v>0.84456521739130441</v>
      </c>
      <c r="S1271" s="9">
        <f t="shared" si="218"/>
        <v>1.1395244992966224E-4</v>
      </c>
      <c r="T1271" s="2" t="s">
        <v>30</v>
      </c>
      <c r="U1271" s="2" t="s">
        <v>31</v>
      </c>
      <c r="V1271" s="2" t="s">
        <v>6101</v>
      </c>
      <c r="W1271" s="2" t="s">
        <v>16</v>
      </c>
      <c r="X1271" s="2">
        <v>52</v>
      </c>
      <c r="Y1271" s="2">
        <v>70</v>
      </c>
      <c r="Z1271" s="2">
        <f t="shared" si="224"/>
        <v>18</v>
      </c>
    </row>
    <row r="1272" spans="1:26" x14ac:dyDescent="0.25">
      <c r="A1272" s="2" t="s">
        <v>3827</v>
      </c>
      <c r="B1272" s="2">
        <v>202281271</v>
      </c>
      <c r="C1272" s="3">
        <v>44845</v>
      </c>
      <c r="D1272" s="2" t="s">
        <v>135</v>
      </c>
      <c r="E1272" s="2" t="s">
        <v>14</v>
      </c>
      <c r="F1272" s="2" t="s">
        <v>3828</v>
      </c>
      <c r="G1272" s="10">
        <f t="shared" si="219"/>
        <v>1.8127550475541165E-5</v>
      </c>
      <c r="H1272" s="7">
        <v>4</v>
      </c>
      <c r="I1272" s="7">
        <v>2</v>
      </c>
      <c r="J1272" s="7">
        <v>2</v>
      </c>
      <c r="K1272" s="7">
        <f t="shared" si="222"/>
        <v>0.8</v>
      </c>
      <c r="L1272" s="12">
        <f t="shared" si="220"/>
        <v>1.2</v>
      </c>
      <c r="M1272" s="8">
        <v>0.5</v>
      </c>
      <c r="N1272" s="8">
        <f t="shared" si="221"/>
        <v>0.6</v>
      </c>
      <c r="O1272" s="7">
        <f t="shared" si="215"/>
        <v>1.2</v>
      </c>
      <c r="P1272" s="8">
        <v>0.5</v>
      </c>
      <c r="Q1272" s="8">
        <f t="shared" si="216"/>
        <v>1</v>
      </c>
      <c r="R1272" s="8">
        <f t="shared" si="217"/>
        <v>0.5</v>
      </c>
      <c r="S1272" s="9">
        <f t="shared" si="218"/>
        <v>3.1874811169136296E-5</v>
      </c>
      <c r="T1272" s="2" t="s">
        <v>6151</v>
      </c>
      <c r="U1272" s="2" t="s">
        <v>15</v>
      </c>
      <c r="V1272" s="2" t="s">
        <v>6101</v>
      </c>
      <c r="W1272" s="2" t="s">
        <v>16</v>
      </c>
      <c r="X1272" s="2">
        <v>52</v>
      </c>
      <c r="Y1272" s="2">
        <v>70</v>
      </c>
      <c r="Z1272" s="2">
        <f t="shared" si="224"/>
        <v>18</v>
      </c>
    </row>
    <row r="1273" spans="1:26" x14ac:dyDescent="0.25">
      <c r="A1273" s="2" t="s">
        <v>3829</v>
      </c>
      <c r="B1273" s="2">
        <v>202281272</v>
      </c>
      <c r="C1273" s="3">
        <v>44845</v>
      </c>
      <c r="D1273" s="2" t="s">
        <v>804</v>
      </c>
      <c r="E1273" s="2" t="s">
        <v>21</v>
      </c>
      <c r="F1273" s="2" t="s">
        <v>3830</v>
      </c>
      <c r="G1273" s="10">
        <f t="shared" si="219"/>
        <v>4.5318876188852913E-5</v>
      </c>
      <c r="H1273" s="7">
        <v>10</v>
      </c>
      <c r="I1273" s="7">
        <v>0</v>
      </c>
      <c r="J1273" s="7">
        <v>10</v>
      </c>
      <c r="K1273" s="7">
        <f t="shared" si="222"/>
        <v>4</v>
      </c>
      <c r="L1273" s="12">
        <f t="shared" si="220"/>
        <v>6</v>
      </c>
      <c r="M1273" s="8">
        <v>1</v>
      </c>
      <c r="N1273" s="8" t="e">
        <f t="shared" si="221"/>
        <v>#DIV/0!</v>
      </c>
      <c r="O1273" s="7">
        <f t="shared" si="215"/>
        <v>6</v>
      </c>
      <c r="P1273" s="8">
        <v>1</v>
      </c>
      <c r="Q1273" s="8">
        <f t="shared" si="216"/>
        <v>0</v>
      </c>
      <c r="R1273" s="8">
        <f t="shared" si="217"/>
        <v>0</v>
      </c>
      <c r="S1273" s="9">
        <f t="shared" si="218"/>
        <v>1.5937405584568148E-4</v>
      </c>
      <c r="T1273" s="2" t="s">
        <v>6150</v>
      </c>
      <c r="U1273" s="2" t="s">
        <v>22</v>
      </c>
      <c r="V1273" s="2" t="s">
        <v>6101</v>
      </c>
      <c r="W1273" s="2" t="s">
        <v>329</v>
      </c>
      <c r="X1273" s="2">
        <v>52</v>
      </c>
      <c r="Y1273" s="2">
        <v>70</v>
      </c>
      <c r="Z1273" s="2">
        <f t="shared" si="224"/>
        <v>18</v>
      </c>
    </row>
    <row r="1274" spans="1:26" x14ac:dyDescent="0.25">
      <c r="A1274" s="2" t="s">
        <v>3831</v>
      </c>
      <c r="B1274" s="2">
        <v>202281273</v>
      </c>
      <c r="C1274" s="3">
        <v>44845</v>
      </c>
      <c r="D1274" s="2" t="s">
        <v>805</v>
      </c>
      <c r="E1274" s="2" t="s">
        <v>14</v>
      </c>
      <c r="F1274" s="2" t="s">
        <v>3832</v>
      </c>
      <c r="G1274" s="10">
        <f t="shared" si="219"/>
        <v>4.5318876188852913E-5</v>
      </c>
      <c r="H1274" s="7">
        <v>10</v>
      </c>
      <c r="I1274" s="7">
        <v>2</v>
      </c>
      <c r="J1274" s="7">
        <v>8</v>
      </c>
      <c r="K1274" s="7">
        <f t="shared" si="222"/>
        <v>3.2</v>
      </c>
      <c r="L1274" s="12">
        <f t="shared" si="220"/>
        <v>4.8</v>
      </c>
      <c r="M1274" s="8">
        <v>0.8</v>
      </c>
      <c r="N1274" s="8">
        <f t="shared" si="221"/>
        <v>2.4</v>
      </c>
      <c r="O1274" s="7">
        <f t="shared" si="215"/>
        <v>4.8</v>
      </c>
      <c r="P1274" s="8">
        <v>0.8</v>
      </c>
      <c r="Q1274" s="8">
        <f t="shared" si="216"/>
        <v>0.25</v>
      </c>
      <c r="R1274" s="8">
        <f t="shared" si="217"/>
        <v>0.2</v>
      </c>
      <c r="S1274" s="9">
        <f t="shared" si="218"/>
        <v>1.2749924467654519E-4</v>
      </c>
      <c r="T1274" s="2" t="s">
        <v>6151</v>
      </c>
      <c r="U1274" s="2" t="s">
        <v>15</v>
      </c>
      <c r="V1274" s="2" t="s">
        <v>6101</v>
      </c>
      <c r="W1274" s="2" t="s">
        <v>16</v>
      </c>
      <c r="X1274" s="2">
        <v>52</v>
      </c>
      <c r="Y1274" s="2">
        <v>70</v>
      </c>
      <c r="Z1274" s="2">
        <f t="shared" si="224"/>
        <v>18</v>
      </c>
    </row>
    <row r="1275" spans="1:26" x14ac:dyDescent="0.25">
      <c r="A1275" s="2" t="s">
        <v>3833</v>
      </c>
      <c r="B1275" s="2">
        <v>202281274</v>
      </c>
      <c r="C1275" s="3">
        <v>44845</v>
      </c>
      <c r="D1275" s="2" t="s">
        <v>806</v>
      </c>
      <c r="E1275" s="2" t="s">
        <v>14</v>
      </c>
      <c r="F1275" s="2" t="s">
        <v>3834</v>
      </c>
      <c r="G1275" s="10">
        <f t="shared" si="219"/>
        <v>3.625510095108233E-5</v>
      </c>
      <c r="H1275" s="7">
        <v>8</v>
      </c>
      <c r="I1275" s="7">
        <v>2</v>
      </c>
      <c r="J1275" s="7">
        <v>6</v>
      </c>
      <c r="K1275" s="7">
        <f t="shared" si="222"/>
        <v>2.4000000000000004</v>
      </c>
      <c r="L1275" s="12">
        <f t="shared" si="220"/>
        <v>3.5999999999999996</v>
      </c>
      <c r="M1275" s="8">
        <v>0.75</v>
      </c>
      <c r="N1275" s="8">
        <f t="shared" si="221"/>
        <v>1.7999999999999998</v>
      </c>
      <c r="O1275" s="7">
        <f t="shared" si="215"/>
        <v>3.5999999999999996</v>
      </c>
      <c r="P1275" s="8">
        <v>0.75</v>
      </c>
      <c r="Q1275" s="8">
        <f t="shared" si="216"/>
        <v>0.33333333333333331</v>
      </c>
      <c r="R1275" s="8">
        <f t="shared" si="217"/>
        <v>0.25</v>
      </c>
      <c r="S1275" s="9">
        <f t="shared" si="218"/>
        <v>9.5624433507408889E-5</v>
      </c>
      <c r="T1275" s="2" t="s">
        <v>6151</v>
      </c>
      <c r="U1275" s="2" t="s">
        <v>15</v>
      </c>
      <c r="V1275" s="2" t="s">
        <v>6101</v>
      </c>
      <c r="W1275" s="2" t="s">
        <v>627</v>
      </c>
      <c r="X1275" s="2">
        <v>52</v>
      </c>
      <c r="Y1275" s="2">
        <v>70</v>
      </c>
      <c r="Z1275" s="2">
        <f t="shared" si="224"/>
        <v>18</v>
      </c>
    </row>
    <row r="1276" spans="1:26" x14ac:dyDescent="0.25">
      <c r="A1276" s="2" t="s">
        <v>3835</v>
      </c>
      <c r="B1276" s="2">
        <v>202281275</v>
      </c>
      <c r="C1276" s="3">
        <v>44845</v>
      </c>
      <c r="D1276" s="2" t="s">
        <v>807</v>
      </c>
      <c r="E1276" s="2" t="s">
        <v>29</v>
      </c>
      <c r="F1276" s="2" t="s">
        <v>3836</v>
      </c>
      <c r="G1276" s="10">
        <f t="shared" si="219"/>
        <v>1.1782907809101758E-4</v>
      </c>
      <c r="H1276" s="7">
        <v>26</v>
      </c>
      <c r="I1276" s="7">
        <v>7.740000000000002</v>
      </c>
      <c r="J1276" s="7">
        <v>18.259999999999998</v>
      </c>
      <c r="K1276" s="7">
        <f t="shared" si="222"/>
        <v>7.3039999999999994</v>
      </c>
      <c r="L1276" s="12">
        <f t="shared" si="220"/>
        <v>10.956</v>
      </c>
      <c r="M1276" s="8">
        <v>0.70230769230769219</v>
      </c>
      <c r="N1276" s="8">
        <f t="shared" si="221"/>
        <v>1.4155038759689917</v>
      </c>
      <c r="O1276" s="7">
        <f t="shared" si="215"/>
        <v>10.956</v>
      </c>
      <c r="P1276" s="8">
        <v>0.70230769230769219</v>
      </c>
      <c r="Q1276" s="8">
        <f t="shared" si="216"/>
        <v>0.42387732749178547</v>
      </c>
      <c r="R1276" s="8">
        <f t="shared" si="217"/>
        <v>0.29769230769230776</v>
      </c>
      <c r="S1276" s="9">
        <f t="shared" si="218"/>
        <v>2.9101702597421434E-4</v>
      </c>
      <c r="T1276" s="2" t="s">
        <v>33</v>
      </c>
      <c r="U1276" s="2" t="s">
        <v>31</v>
      </c>
      <c r="V1276" s="2" t="s">
        <v>6101</v>
      </c>
      <c r="W1276" s="2" t="s">
        <v>627</v>
      </c>
      <c r="X1276" s="2">
        <v>52</v>
      </c>
      <c r="Y1276" s="2">
        <v>70</v>
      </c>
      <c r="Z1276" s="2">
        <f t="shared" si="224"/>
        <v>18</v>
      </c>
    </row>
    <row r="1277" spans="1:26" x14ac:dyDescent="0.25">
      <c r="A1277" s="2" t="s">
        <v>3837</v>
      </c>
      <c r="B1277" s="2">
        <v>202281276</v>
      </c>
      <c r="C1277" s="3">
        <v>44846</v>
      </c>
      <c r="D1277" s="2" t="s">
        <v>808</v>
      </c>
      <c r="E1277" s="2" t="s">
        <v>14</v>
      </c>
      <c r="F1277" s="2" t="s">
        <v>3838</v>
      </c>
      <c r="G1277" s="10">
        <f t="shared" si="219"/>
        <v>1.3595662856655876E-4</v>
      </c>
      <c r="H1277" s="7">
        <v>30</v>
      </c>
      <c r="I1277" s="7">
        <v>20</v>
      </c>
      <c r="J1277" s="7">
        <v>10</v>
      </c>
      <c r="K1277" s="7">
        <f t="shared" si="222"/>
        <v>4</v>
      </c>
      <c r="L1277" s="12">
        <f t="shared" si="220"/>
        <v>6</v>
      </c>
      <c r="M1277" s="8">
        <v>0.33333333333333331</v>
      </c>
      <c r="N1277" s="8">
        <f t="shared" si="221"/>
        <v>0.3</v>
      </c>
      <c r="O1277" s="7">
        <f t="shared" si="215"/>
        <v>6</v>
      </c>
      <c r="P1277" s="8">
        <v>0.33333333333333331</v>
      </c>
      <c r="Q1277" s="8">
        <f t="shared" si="216"/>
        <v>2</v>
      </c>
      <c r="R1277" s="8">
        <f t="shared" si="217"/>
        <v>0.66666666666666663</v>
      </c>
      <c r="S1277" s="9">
        <f t="shared" si="218"/>
        <v>1.5937405584568148E-4</v>
      </c>
      <c r="T1277" s="2" t="s">
        <v>25</v>
      </c>
      <c r="U1277" s="2" t="s">
        <v>15</v>
      </c>
      <c r="V1277" s="2" t="s">
        <v>6101</v>
      </c>
      <c r="W1277" s="2" t="s">
        <v>16</v>
      </c>
      <c r="X1277" s="2">
        <v>57</v>
      </c>
      <c r="Y1277" s="2">
        <v>70</v>
      </c>
      <c r="Z1277" s="2">
        <f t="shared" si="224"/>
        <v>13</v>
      </c>
    </row>
    <row r="1278" spans="1:26" x14ac:dyDescent="0.25">
      <c r="A1278" s="2" t="s">
        <v>3839</v>
      </c>
      <c r="B1278" s="2">
        <v>202281277</v>
      </c>
      <c r="C1278" s="3">
        <v>44846</v>
      </c>
      <c r="D1278" s="2" t="s">
        <v>809</v>
      </c>
      <c r="E1278" s="2" t="s">
        <v>14</v>
      </c>
      <c r="F1278" s="2" t="s">
        <v>3840</v>
      </c>
      <c r="G1278" s="10">
        <f t="shared" si="219"/>
        <v>4.5318876188852913E-5</v>
      </c>
      <c r="H1278" s="7">
        <v>10</v>
      </c>
      <c r="I1278" s="7">
        <v>2</v>
      </c>
      <c r="J1278" s="7">
        <v>8</v>
      </c>
      <c r="K1278" s="7">
        <f t="shared" si="222"/>
        <v>3.2</v>
      </c>
      <c r="L1278" s="12">
        <f t="shared" si="220"/>
        <v>4.8</v>
      </c>
      <c r="M1278" s="8">
        <v>0.8</v>
      </c>
      <c r="N1278" s="8">
        <f t="shared" si="221"/>
        <v>2.4</v>
      </c>
      <c r="O1278" s="7">
        <f t="shared" si="215"/>
        <v>4.8</v>
      </c>
      <c r="P1278" s="8">
        <v>0.8</v>
      </c>
      <c r="Q1278" s="8">
        <f t="shared" si="216"/>
        <v>0.25</v>
      </c>
      <c r="R1278" s="8">
        <f t="shared" si="217"/>
        <v>0.2</v>
      </c>
      <c r="S1278" s="9">
        <f t="shared" si="218"/>
        <v>1.2749924467654519E-4</v>
      </c>
      <c r="T1278" s="2" t="s">
        <v>6151</v>
      </c>
      <c r="U1278" s="2" t="s">
        <v>15</v>
      </c>
      <c r="V1278" s="2" t="s">
        <v>6101</v>
      </c>
      <c r="W1278" s="2" t="s">
        <v>329</v>
      </c>
      <c r="X1278" s="2">
        <v>57</v>
      </c>
      <c r="Y1278" s="2">
        <v>70</v>
      </c>
      <c r="Z1278" s="2">
        <f t="shared" ref="Z1278:Z1293" si="225">Y1278-X1278</f>
        <v>13</v>
      </c>
    </row>
    <row r="1279" spans="1:26" x14ac:dyDescent="0.25">
      <c r="A1279" s="2" t="s">
        <v>3841</v>
      </c>
      <c r="B1279" s="2">
        <v>202281278</v>
      </c>
      <c r="C1279" s="3">
        <v>44846</v>
      </c>
      <c r="D1279" s="2" t="s">
        <v>433</v>
      </c>
      <c r="E1279" s="2" t="s">
        <v>29</v>
      </c>
      <c r="F1279" s="2" t="s">
        <v>3842</v>
      </c>
      <c r="G1279" s="10">
        <f t="shared" si="219"/>
        <v>4.5318876188852914E-4</v>
      </c>
      <c r="H1279" s="7">
        <v>100</v>
      </c>
      <c r="I1279" s="7">
        <v>36</v>
      </c>
      <c r="J1279" s="7">
        <v>64</v>
      </c>
      <c r="K1279" s="7">
        <f t="shared" si="222"/>
        <v>25.6</v>
      </c>
      <c r="L1279" s="12">
        <f t="shared" si="220"/>
        <v>38.4</v>
      </c>
      <c r="M1279" s="8">
        <v>0.64</v>
      </c>
      <c r="N1279" s="8">
        <f t="shared" si="221"/>
        <v>1.0666666666666667</v>
      </c>
      <c r="O1279" s="7">
        <f t="shared" si="215"/>
        <v>38.4</v>
      </c>
      <c r="P1279" s="8">
        <v>0.64</v>
      </c>
      <c r="Q1279" s="8">
        <f t="shared" si="216"/>
        <v>0.5625</v>
      </c>
      <c r="R1279" s="8">
        <f t="shared" si="217"/>
        <v>0.36</v>
      </c>
      <c r="S1279" s="9">
        <f t="shared" si="218"/>
        <v>1.0199939574123615E-3</v>
      </c>
      <c r="T1279" s="2" t="s">
        <v>33</v>
      </c>
      <c r="U1279" s="2" t="s">
        <v>31</v>
      </c>
      <c r="V1279" s="2" t="s">
        <v>6101</v>
      </c>
      <c r="W1279" s="2" t="s">
        <v>16</v>
      </c>
      <c r="X1279" s="2">
        <v>57</v>
      </c>
      <c r="Y1279" s="2">
        <v>70</v>
      </c>
      <c r="Z1279" s="2">
        <f t="shared" si="225"/>
        <v>13</v>
      </c>
    </row>
    <row r="1280" spans="1:26" x14ac:dyDescent="0.25">
      <c r="A1280" s="2" t="s">
        <v>3843</v>
      </c>
      <c r="B1280" s="2">
        <v>202281279</v>
      </c>
      <c r="C1280" s="3">
        <v>44846</v>
      </c>
      <c r="D1280" s="2" t="s">
        <v>810</v>
      </c>
      <c r="E1280" s="2" t="s">
        <v>24</v>
      </c>
      <c r="F1280" s="2" t="s">
        <v>3844</v>
      </c>
      <c r="G1280" s="10">
        <f t="shared" si="219"/>
        <v>7.9308033330492602E-4</v>
      </c>
      <c r="H1280" s="7">
        <v>175</v>
      </c>
      <c r="I1280" s="7">
        <v>115</v>
      </c>
      <c r="J1280" s="7">
        <v>60</v>
      </c>
      <c r="K1280" s="7">
        <f t="shared" si="222"/>
        <v>24</v>
      </c>
      <c r="L1280" s="12">
        <f t="shared" si="220"/>
        <v>36</v>
      </c>
      <c r="M1280" s="8">
        <v>0.34285714285714286</v>
      </c>
      <c r="N1280" s="8">
        <f t="shared" si="221"/>
        <v>0.31304347826086959</v>
      </c>
      <c r="O1280" s="7">
        <f t="shared" si="215"/>
        <v>36</v>
      </c>
      <c r="P1280" s="8">
        <v>0.34285714285714286</v>
      </c>
      <c r="Q1280" s="8">
        <f t="shared" si="216"/>
        <v>1.9166666666666667</v>
      </c>
      <c r="R1280" s="8">
        <f t="shared" si="217"/>
        <v>0.65714285714285714</v>
      </c>
      <c r="S1280" s="9">
        <f t="shared" si="218"/>
        <v>9.5624433507408889E-4</v>
      </c>
      <c r="T1280" s="2" t="s">
        <v>19</v>
      </c>
      <c r="U1280" s="2" t="s">
        <v>26</v>
      </c>
      <c r="V1280" s="2" t="s">
        <v>6101</v>
      </c>
      <c r="W1280" s="2" t="s">
        <v>627</v>
      </c>
      <c r="X1280" s="2">
        <v>57</v>
      </c>
      <c r="Y1280" s="2">
        <v>70</v>
      </c>
      <c r="Z1280" s="2">
        <f t="shared" si="225"/>
        <v>13</v>
      </c>
    </row>
    <row r="1281" spans="1:26" x14ac:dyDescent="0.25">
      <c r="A1281" s="2" t="s">
        <v>3845</v>
      </c>
      <c r="B1281" s="2">
        <v>202281280</v>
      </c>
      <c r="C1281" s="3">
        <v>44846</v>
      </c>
      <c r="D1281" s="2" t="s">
        <v>811</v>
      </c>
      <c r="E1281" s="2" t="s">
        <v>29</v>
      </c>
      <c r="F1281" s="2" t="s">
        <v>3846</v>
      </c>
      <c r="G1281" s="10">
        <f t="shared" si="219"/>
        <v>1.8127550475541165E-4</v>
      </c>
      <c r="H1281" s="7">
        <v>40</v>
      </c>
      <c r="I1281" s="7">
        <v>23.27</v>
      </c>
      <c r="J1281" s="7">
        <v>16.73</v>
      </c>
      <c r="K1281" s="7">
        <f t="shared" si="222"/>
        <v>6.6920000000000002</v>
      </c>
      <c r="L1281" s="12">
        <f t="shared" si="220"/>
        <v>10.038</v>
      </c>
      <c r="M1281" s="8">
        <v>0.41825000000000001</v>
      </c>
      <c r="N1281" s="8">
        <f t="shared" si="221"/>
        <v>0.43137086377309841</v>
      </c>
      <c r="O1281" s="7">
        <f t="shared" si="215"/>
        <v>10.038</v>
      </c>
      <c r="P1281" s="8">
        <v>0.41825000000000001</v>
      </c>
      <c r="Q1281" s="8">
        <f t="shared" si="216"/>
        <v>1.3909145248057382</v>
      </c>
      <c r="R1281" s="8">
        <f t="shared" si="217"/>
        <v>0.58174999999999999</v>
      </c>
      <c r="S1281" s="9">
        <f t="shared" si="218"/>
        <v>2.6663279542982513E-4</v>
      </c>
      <c r="T1281" s="2" t="s">
        <v>426</v>
      </c>
      <c r="U1281" s="2" t="s">
        <v>31</v>
      </c>
      <c r="V1281" s="2" t="s">
        <v>6101</v>
      </c>
      <c r="W1281" s="2" t="s">
        <v>627</v>
      </c>
      <c r="X1281" s="2">
        <v>57</v>
      </c>
      <c r="Y1281" s="2">
        <v>70</v>
      </c>
      <c r="Z1281" s="2">
        <f t="shared" si="225"/>
        <v>13</v>
      </c>
    </row>
    <row r="1282" spans="1:26" x14ac:dyDescent="0.25">
      <c r="A1282" s="2" t="s">
        <v>3847</v>
      </c>
      <c r="B1282" s="2">
        <v>202281281</v>
      </c>
      <c r="C1282" s="3">
        <v>44846</v>
      </c>
      <c r="D1282" s="2" t="s">
        <v>812</v>
      </c>
      <c r="E1282" s="2" t="s">
        <v>14</v>
      </c>
      <c r="F1282" s="2" t="s">
        <v>3848</v>
      </c>
      <c r="G1282" s="10">
        <f t="shared" si="219"/>
        <v>4.5318876188852913E-5</v>
      </c>
      <c r="H1282" s="7">
        <v>10</v>
      </c>
      <c r="I1282" s="7">
        <v>2</v>
      </c>
      <c r="J1282" s="7">
        <v>8</v>
      </c>
      <c r="K1282" s="7">
        <f t="shared" si="222"/>
        <v>3.2</v>
      </c>
      <c r="L1282" s="12">
        <f t="shared" si="220"/>
        <v>4.8</v>
      </c>
      <c r="M1282" s="8">
        <v>0.8</v>
      </c>
      <c r="N1282" s="8">
        <f t="shared" si="221"/>
        <v>2.4</v>
      </c>
      <c r="O1282" s="7">
        <f t="shared" ref="O1282:O1345" si="226">J1282-K1282</f>
        <v>4.8</v>
      </c>
      <c r="P1282" s="8">
        <v>0.8</v>
      </c>
      <c r="Q1282" s="8">
        <f t="shared" ref="Q1282:Q1345" si="227">I1282/J1282</f>
        <v>0.25</v>
      </c>
      <c r="R1282" s="8">
        <f t="shared" ref="R1282:R1345" si="228">I1282/H1282</f>
        <v>0.2</v>
      </c>
      <c r="S1282" s="9">
        <f t="shared" ref="S1282:S1345" si="229">J1282/SUM($J$2:$J$2400)</f>
        <v>1.2749924467654519E-4</v>
      </c>
      <c r="T1282" s="2" t="s">
        <v>6151</v>
      </c>
      <c r="U1282" s="2" t="s">
        <v>15</v>
      </c>
      <c r="V1282" s="2" t="s">
        <v>6101</v>
      </c>
      <c r="W1282" s="2" t="s">
        <v>329</v>
      </c>
      <c r="X1282" s="2">
        <v>57</v>
      </c>
      <c r="Y1282" s="2">
        <v>70</v>
      </c>
      <c r="Z1282" s="2">
        <f t="shared" si="225"/>
        <v>13</v>
      </c>
    </row>
    <row r="1283" spans="1:26" x14ac:dyDescent="0.25">
      <c r="A1283" s="2" t="s">
        <v>3849</v>
      </c>
      <c r="B1283" s="2">
        <v>202281282</v>
      </c>
      <c r="C1283" s="3">
        <v>44846</v>
      </c>
      <c r="D1283" s="2" t="s">
        <v>813</v>
      </c>
      <c r="E1283" s="2" t="s">
        <v>29</v>
      </c>
      <c r="F1283" s="2" t="s">
        <v>3850</v>
      </c>
      <c r="G1283" s="10">
        <f t="shared" ref="G1283:G1346" si="230">H1283/SUM($H$2:$H$2400)</f>
        <v>2.5378570665757634E-4</v>
      </c>
      <c r="H1283" s="7">
        <v>56</v>
      </c>
      <c r="I1283" s="7">
        <v>47.175000000000004</v>
      </c>
      <c r="J1283" s="7">
        <v>8.8249999999999957</v>
      </c>
      <c r="K1283" s="7">
        <f t="shared" si="222"/>
        <v>3.5299999999999985</v>
      </c>
      <c r="L1283" s="12">
        <f t="shared" ref="L1283:L1346" si="231">J1283-K1283</f>
        <v>5.2949999999999973</v>
      </c>
      <c r="M1283" s="8">
        <v>0.15758928571428563</v>
      </c>
      <c r="N1283" s="8">
        <f t="shared" ref="N1283:N1346" si="232">L1283/I1283</f>
        <v>0.11224165341812394</v>
      </c>
      <c r="O1283" s="7">
        <f t="shared" si="226"/>
        <v>5.2949999999999973</v>
      </c>
      <c r="P1283" s="8">
        <v>0.15758928571428563</v>
      </c>
      <c r="Q1283" s="8">
        <f t="shared" si="227"/>
        <v>5.3456090651558101</v>
      </c>
      <c r="R1283" s="8">
        <f t="shared" si="228"/>
        <v>0.84241071428571435</v>
      </c>
      <c r="S1283" s="9">
        <f t="shared" si="229"/>
        <v>1.4064760428381383E-4</v>
      </c>
      <c r="T1283" s="2" t="s">
        <v>30</v>
      </c>
      <c r="U1283" s="2" t="s">
        <v>31</v>
      </c>
      <c r="V1283" s="2" t="s">
        <v>6101</v>
      </c>
      <c r="W1283" s="2" t="s">
        <v>627</v>
      </c>
      <c r="X1283" s="2">
        <v>57</v>
      </c>
      <c r="Y1283" s="2">
        <v>70</v>
      </c>
      <c r="Z1283" s="2">
        <f t="shared" si="225"/>
        <v>13</v>
      </c>
    </row>
    <row r="1284" spans="1:26" x14ac:dyDescent="0.25">
      <c r="A1284" s="2" t="s">
        <v>3851</v>
      </c>
      <c r="B1284" s="2">
        <v>202281283</v>
      </c>
      <c r="C1284" s="3">
        <v>44846</v>
      </c>
      <c r="D1284" s="2" t="s">
        <v>814</v>
      </c>
      <c r="E1284" s="2" t="s">
        <v>62</v>
      </c>
      <c r="F1284" s="2" t="s">
        <v>3852</v>
      </c>
      <c r="G1284" s="10">
        <f t="shared" si="230"/>
        <v>8.1573977139935249E-4</v>
      </c>
      <c r="H1284" s="7">
        <v>180</v>
      </c>
      <c r="I1284" s="7">
        <v>122</v>
      </c>
      <c r="J1284" s="7">
        <v>58</v>
      </c>
      <c r="K1284" s="7">
        <f t="shared" ref="K1284:K1347" si="233">J1284*0.4</f>
        <v>23.200000000000003</v>
      </c>
      <c r="L1284" s="12">
        <f t="shared" si="231"/>
        <v>34.799999999999997</v>
      </c>
      <c r="M1284" s="8">
        <v>0.32222222222222224</v>
      </c>
      <c r="N1284" s="8">
        <f t="shared" si="232"/>
        <v>0.28524590163934421</v>
      </c>
      <c r="O1284" s="7">
        <f t="shared" si="226"/>
        <v>34.799999999999997</v>
      </c>
      <c r="P1284" s="8">
        <v>0.32222222222222224</v>
      </c>
      <c r="Q1284" s="8">
        <f t="shared" si="227"/>
        <v>2.103448275862069</v>
      </c>
      <c r="R1284" s="8">
        <f t="shared" si="228"/>
        <v>0.67777777777777781</v>
      </c>
      <c r="S1284" s="9">
        <f t="shared" si="229"/>
        <v>9.243695239049526E-4</v>
      </c>
      <c r="T1284" s="2" t="s">
        <v>113</v>
      </c>
      <c r="U1284" s="2" t="s">
        <v>61</v>
      </c>
      <c r="V1284" s="2" t="s">
        <v>6101</v>
      </c>
      <c r="W1284" s="2" t="s">
        <v>329</v>
      </c>
      <c r="X1284" s="2">
        <v>57</v>
      </c>
      <c r="Y1284" s="2">
        <v>70</v>
      </c>
      <c r="Z1284" s="2">
        <f t="shared" si="225"/>
        <v>13</v>
      </c>
    </row>
    <row r="1285" spans="1:26" x14ac:dyDescent="0.25">
      <c r="A1285" s="2" t="s">
        <v>3853</v>
      </c>
      <c r="B1285" s="2">
        <v>202281284</v>
      </c>
      <c r="C1285" s="3">
        <v>44846</v>
      </c>
      <c r="D1285" s="2" t="s">
        <v>258</v>
      </c>
      <c r="E1285" s="2" t="s">
        <v>14</v>
      </c>
      <c r="F1285" s="2" t="s">
        <v>3854</v>
      </c>
      <c r="G1285" s="10">
        <f t="shared" si="230"/>
        <v>1.1329719047213228E-4</v>
      </c>
      <c r="H1285" s="7">
        <v>25</v>
      </c>
      <c r="I1285" s="7">
        <v>21</v>
      </c>
      <c r="J1285" s="7">
        <v>4</v>
      </c>
      <c r="K1285" s="7">
        <f t="shared" si="233"/>
        <v>1.6</v>
      </c>
      <c r="L1285" s="12">
        <f t="shared" si="231"/>
        <v>2.4</v>
      </c>
      <c r="M1285" s="8">
        <v>0.16</v>
      </c>
      <c r="N1285" s="8">
        <f t="shared" si="232"/>
        <v>0.11428571428571428</v>
      </c>
      <c r="O1285" s="7">
        <f t="shared" si="226"/>
        <v>2.4</v>
      </c>
      <c r="P1285" s="8">
        <v>0.16</v>
      </c>
      <c r="Q1285" s="8">
        <f t="shared" si="227"/>
        <v>5.25</v>
      </c>
      <c r="R1285" s="8">
        <f t="shared" si="228"/>
        <v>0.84</v>
      </c>
      <c r="S1285" s="9">
        <f t="shared" si="229"/>
        <v>6.3749622338272593E-5</v>
      </c>
      <c r="T1285" s="2" t="s">
        <v>6151</v>
      </c>
      <c r="U1285" s="2" t="s">
        <v>15</v>
      </c>
      <c r="V1285" s="2" t="s">
        <v>6101</v>
      </c>
      <c r="W1285" s="2" t="s">
        <v>627</v>
      </c>
      <c r="X1285" s="2">
        <v>57</v>
      </c>
      <c r="Y1285" s="2">
        <v>70</v>
      </c>
      <c r="Z1285" s="2">
        <f t="shared" si="225"/>
        <v>13</v>
      </c>
    </row>
    <row r="1286" spans="1:26" x14ac:dyDescent="0.25">
      <c r="A1286" s="2" t="s">
        <v>3855</v>
      </c>
      <c r="B1286" s="2">
        <v>202281285</v>
      </c>
      <c r="C1286" s="3">
        <v>44846</v>
      </c>
      <c r="D1286" s="2" t="s">
        <v>815</v>
      </c>
      <c r="E1286" s="2" t="s">
        <v>14</v>
      </c>
      <c r="F1286" s="2" t="s">
        <v>3856</v>
      </c>
      <c r="G1286" s="10">
        <f t="shared" si="230"/>
        <v>1.8127550475541165E-5</v>
      </c>
      <c r="H1286" s="7">
        <v>4</v>
      </c>
      <c r="I1286" s="7">
        <v>2</v>
      </c>
      <c r="J1286" s="7">
        <v>2</v>
      </c>
      <c r="K1286" s="7">
        <f t="shared" si="233"/>
        <v>0.8</v>
      </c>
      <c r="L1286" s="12">
        <f t="shared" si="231"/>
        <v>1.2</v>
      </c>
      <c r="M1286" s="8">
        <v>0.5</v>
      </c>
      <c r="N1286" s="8">
        <f t="shared" si="232"/>
        <v>0.6</v>
      </c>
      <c r="O1286" s="7">
        <f t="shared" si="226"/>
        <v>1.2</v>
      </c>
      <c r="P1286" s="8">
        <v>0.5</v>
      </c>
      <c r="Q1286" s="8">
        <f t="shared" si="227"/>
        <v>1</v>
      </c>
      <c r="R1286" s="8">
        <f t="shared" si="228"/>
        <v>0.5</v>
      </c>
      <c r="S1286" s="9">
        <f t="shared" si="229"/>
        <v>3.1874811169136296E-5</v>
      </c>
      <c r="T1286" s="2" t="s">
        <v>6152</v>
      </c>
      <c r="U1286" s="2" t="s">
        <v>15</v>
      </c>
      <c r="V1286" s="2" t="s">
        <v>6101</v>
      </c>
      <c r="W1286" s="2" t="s">
        <v>627</v>
      </c>
      <c r="X1286" s="2">
        <v>57</v>
      </c>
      <c r="Y1286" s="2">
        <v>70</v>
      </c>
      <c r="Z1286" s="2">
        <f t="shared" si="225"/>
        <v>13</v>
      </c>
    </row>
    <row r="1287" spans="1:26" x14ac:dyDescent="0.25">
      <c r="A1287" s="2" t="s">
        <v>3857</v>
      </c>
      <c r="B1287" s="2">
        <v>202281286</v>
      </c>
      <c r="C1287" s="3">
        <v>44846</v>
      </c>
      <c r="D1287" s="2" t="s">
        <v>816</v>
      </c>
      <c r="E1287" s="2" t="s">
        <v>14</v>
      </c>
      <c r="F1287" s="2" t="s">
        <v>3858</v>
      </c>
      <c r="G1287" s="10">
        <f t="shared" si="230"/>
        <v>2.2659438094426457E-4</v>
      </c>
      <c r="H1287" s="7">
        <v>50</v>
      </c>
      <c r="I1287" s="7">
        <v>10</v>
      </c>
      <c r="J1287" s="7">
        <v>40</v>
      </c>
      <c r="K1287" s="7">
        <f t="shared" si="233"/>
        <v>16</v>
      </c>
      <c r="L1287" s="12">
        <f t="shared" si="231"/>
        <v>24</v>
      </c>
      <c r="M1287" s="8">
        <v>0.8</v>
      </c>
      <c r="N1287" s="8">
        <f t="shared" si="232"/>
        <v>2.4</v>
      </c>
      <c r="O1287" s="7">
        <f t="shared" si="226"/>
        <v>24</v>
      </c>
      <c r="P1287" s="8">
        <v>0.8</v>
      </c>
      <c r="Q1287" s="8">
        <f t="shared" si="227"/>
        <v>0.25</v>
      </c>
      <c r="R1287" s="8">
        <f t="shared" si="228"/>
        <v>0.2</v>
      </c>
      <c r="S1287" s="9">
        <f t="shared" si="229"/>
        <v>6.3749622338272593E-4</v>
      </c>
      <c r="T1287" s="2" t="s">
        <v>25</v>
      </c>
      <c r="U1287" s="2" t="s">
        <v>15</v>
      </c>
      <c r="V1287" s="2" t="s">
        <v>6101</v>
      </c>
      <c r="W1287" s="2" t="s">
        <v>627</v>
      </c>
      <c r="X1287" s="2">
        <v>57</v>
      </c>
      <c r="Y1287" s="2">
        <v>70</v>
      </c>
      <c r="Z1287" s="2">
        <f t="shared" si="225"/>
        <v>13</v>
      </c>
    </row>
    <row r="1288" spans="1:26" x14ac:dyDescent="0.25">
      <c r="A1288" s="2" t="s">
        <v>3859</v>
      </c>
      <c r="B1288" s="2">
        <v>202281287</v>
      </c>
      <c r="C1288" s="3">
        <v>44846</v>
      </c>
      <c r="D1288" s="2" t="s">
        <v>817</v>
      </c>
      <c r="E1288" s="2" t="s">
        <v>24</v>
      </c>
      <c r="F1288" s="2" t="s">
        <v>3860</v>
      </c>
      <c r="G1288" s="10">
        <f t="shared" si="230"/>
        <v>1.8127550475541165E-4</v>
      </c>
      <c r="H1288" s="7">
        <v>40</v>
      </c>
      <c r="I1288" s="7">
        <v>20</v>
      </c>
      <c r="J1288" s="7">
        <v>20</v>
      </c>
      <c r="K1288" s="7">
        <f t="shared" si="233"/>
        <v>8</v>
      </c>
      <c r="L1288" s="12">
        <f t="shared" si="231"/>
        <v>12</v>
      </c>
      <c r="M1288" s="8">
        <v>0.5</v>
      </c>
      <c r="N1288" s="8">
        <f t="shared" si="232"/>
        <v>0.6</v>
      </c>
      <c r="O1288" s="7">
        <f t="shared" si="226"/>
        <v>12</v>
      </c>
      <c r="P1288" s="8">
        <v>0.5</v>
      </c>
      <c r="Q1288" s="8">
        <f t="shared" si="227"/>
        <v>1</v>
      </c>
      <c r="R1288" s="8">
        <f t="shared" si="228"/>
        <v>0.5</v>
      </c>
      <c r="S1288" s="9">
        <f t="shared" si="229"/>
        <v>3.1874811169136296E-4</v>
      </c>
      <c r="T1288" s="2" t="s">
        <v>25</v>
      </c>
      <c r="U1288" s="2" t="s">
        <v>26</v>
      </c>
      <c r="V1288" s="2" t="s">
        <v>6101</v>
      </c>
      <c r="W1288" s="2" t="s">
        <v>627</v>
      </c>
      <c r="X1288" s="2">
        <v>57</v>
      </c>
      <c r="Y1288" s="2">
        <v>70</v>
      </c>
      <c r="Z1288" s="2">
        <f t="shared" si="225"/>
        <v>13</v>
      </c>
    </row>
    <row r="1289" spans="1:26" x14ac:dyDescent="0.25">
      <c r="A1289" s="2" t="s">
        <v>3861</v>
      </c>
      <c r="B1289" s="2">
        <v>202281288</v>
      </c>
      <c r="C1289" s="3">
        <v>44846</v>
      </c>
      <c r="D1289" s="2" t="s">
        <v>427</v>
      </c>
      <c r="E1289" s="2" t="s">
        <v>24</v>
      </c>
      <c r="F1289" s="2" t="s">
        <v>3862</v>
      </c>
      <c r="G1289" s="10">
        <f t="shared" si="230"/>
        <v>2.5378570665757634E-4</v>
      </c>
      <c r="H1289" s="7">
        <v>56</v>
      </c>
      <c r="I1289" s="7">
        <v>47.175000000000004</v>
      </c>
      <c r="J1289" s="7">
        <v>8.8249999999999957</v>
      </c>
      <c r="K1289" s="7">
        <f t="shared" si="233"/>
        <v>3.5299999999999985</v>
      </c>
      <c r="L1289" s="12">
        <f t="shared" si="231"/>
        <v>5.2949999999999973</v>
      </c>
      <c r="M1289" s="8">
        <v>0.15758928571428563</v>
      </c>
      <c r="N1289" s="8">
        <f t="shared" si="232"/>
        <v>0.11224165341812394</v>
      </c>
      <c r="O1289" s="7">
        <f t="shared" si="226"/>
        <v>5.2949999999999973</v>
      </c>
      <c r="P1289" s="8">
        <v>0.15758928571428563</v>
      </c>
      <c r="Q1289" s="8">
        <f t="shared" si="227"/>
        <v>5.3456090651558101</v>
      </c>
      <c r="R1289" s="8">
        <f t="shared" si="228"/>
        <v>0.84241071428571435</v>
      </c>
      <c r="S1289" s="9">
        <f t="shared" si="229"/>
        <v>1.4064760428381383E-4</v>
      </c>
      <c r="T1289" s="2" t="s">
        <v>25</v>
      </c>
      <c r="U1289" s="2" t="s">
        <v>26</v>
      </c>
      <c r="V1289" s="2" t="s">
        <v>6101</v>
      </c>
      <c r="W1289" s="2" t="s">
        <v>16</v>
      </c>
      <c r="X1289" s="2">
        <v>57</v>
      </c>
      <c r="Y1289" s="2">
        <v>70</v>
      </c>
      <c r="Z1289" s="2">
        <f t="shared" si="225"/>
        <v>13</v>
      </c>
    </row>
    <row r="1290" spans="1:26" x14ac:dyDescent="0.25">
      <c r="A1290" s="2" t="s">
        <v>3863</v>
      </c>
      <c r="B1290" s="2">
        <v>202281289</v>
      </c>
      <c r="C1290" s="3">
        <v>44846</v>
      </c>
      <c r="D1290" s="2" t="s">
        <v>756</v>
      </c>
      <c r="E1290" s="2" t="s">
        <v>29</v>
      </c>
      <c r="F1290" s="2" t="s">
        <v>3864</v>
      </c>
      <c r="G1290" s="10">
        <f t="shared" si="230"/>
        <v>5.4382651426623495E-5</v>
      </c>
      <c r="H1290" s="7">
        <v>12</v>
      </c>
      <c r="I1290" s="7">
        <v>9.4</v>
      </c>
      <c r="J1290" s="7">
        <v>2.5999999999999996</v>
      </c>
      <c r="K1290" s="7">
        <f t="shared" si="233"/>
        <v>1.0399999999999998</v>
      </c>
      <c r="L1290" s="12">
        <f t="shared" si="231"/>
        <v>1.5599999999999998</v>
      </c>
      <c r="M1290" s="8">
        <v>0.21666666666666665</v>
      </c>
      <c r="N1290" s="8">
        <f t="shared" si="232"/>
        <v>0.1659574468085106</v>
      </c>
      <c r="O1290" s="7">
        <f t="shared" si="226"/>
        <v>1.5599999999999998</v>
      </c>
      <c r="P1290" s="8">
        <v>0.21666666666666665</v>
      </c>
      <c r="Q1290" s="8">
        <f t="shared" si="227"/>
        <v>3.6153846153846159</v>
      </c>
      <c r="R1290" s="8">
        <f t="shared" si="228"/>
        <v>0.78333333333333333</v>
      </c>
      <c r="S1290" s="9">
        <f t="shared" si="229"/>
        <v>4.1437254519877176E-5</v>
      </c>
      <c r="T1290" s="2" t="s">
        <v>33</v>
      </c>
      <c r="U1290" s="2" t="s">
        <v>31</v>
      </c>
      <c r="V1290" s="2" t="s">
        <v>6101</v>
      </c>
      <c r="W1290" s="2" t="s">
        <v>329</v>
      </c>
      <c r="X1290" s="2">
        <v>57</v>
      </c>
      <c r="Y1290" s="2">
        <v>70</v>
      </c>
      <c r="Z1290" s="2">
        <f t="shared" si="225"/>
        <v>13</v>
      </c>
    </row>
    <row r="1291" spans="1:26" x14ac:dyDescent="0.25">
      <c r="A1291" s="2" t="s">
        <v>3865</v>
      </c>
      <c r="B1291" s="2">
        <v>202281290</v>
      </c>
      <c r="C1291" s="3">
        <v>44846</v>
      </c>
      <c r="D1291" s="2" t="s">
        <v>818</v>
      </c>
      <c r="E1291" s="2" t="s">
        <v>43</v>
      </c>
      <c r="F1291" s="2" t="s">
        <v>3866</v>
      </c>
      <c r="G1291" s="10">
        <f t="shared" si="230"/>
        <v>4.3052932379410271E-3</v>
      </c>
      <c r="H1291" s="7">
        <v>950</v>
      </c>
      <c r="I1291" s="7">
        <v>829</v>
      </c>
      <c r="J1291" s="7">
        <v>121</v>
      </c>
      <c r="K1291" s="7">
        <f t="shared" si="233"/>
        <v>48.400000000000006</v>
      </c>
      <c r="L1291" s="12">
        <f t="shared" si="231"/>
        <v>72.599999999999994</v>
      </c>
      <c r="M1291" s="8">
        <v>0.12736842105263158</v>
      </c>
      <c r="N1291" s="8">
        <f t="shared" si="232"/>
        <v>8.7575392038600722E-2</v>
      </c>
      <c r="O1291" s="7">
        <f t="shared" si="226"/>
        <v>72.599999999999994</v>
      </c>
      <c r="P1291" s="8">
        <v>0.12736842105263158</v>
      </c>
      <c r="Q1291" s="8">
        <f t="shared" si="227"/>
        <v>6.8512396694214877</v>
      </c>
      <c r="R1291" s="8">
        <f t="shared" si="228"/>
        <v>0.87263157894736842</v>
      </c>
      <c r="S1291" s="9">
        <f t="shared" si="229"/>
        <v>1.9284260757327458E-3</v>
      </c>
      <c r="T1291" s="2" t="s">
        <v>19</v>
      </c>
      <c r="U1291" s="2" t="s">
        <v>44</v>
      </c>
      <c r="V1291" s="2" t="s">
        <v>6101</v>
      </c>
      <c r="W1291" s="2" t="s">
        <v>627</v>
      </c>
      <c r="X1291" s="2">
        <v>57</v>
      </c>
      <c r="Y1291" s="2">
        <v>70</v>
      </c>
      <c r="Z1291" s="2">
        <f t="shared" si="225"/>
        <v>13</v>
      </c>
    </row>
    <row r="1292" spans="1:26" x14ac:dyDescent="0.25">
      <c r="A1292" s="2" t="s">
        <v>3867</v>
      </c>
      <c r="B1292" s="2">
        <v>202281291</v>
      </c>
      <c r="C1292" s="3">
        <v>44846</v>
      </c>
      <c r="D1292" s="2" t="s">
        <v>723</v>
      </c>
      <c r="E1292" s="2" t="s">
        <v>29</v>
      </c>
      <c r="F1292" s="2" t="s">
        <v>3868</v>
      </c>
      <c r="G1292" s="10">
        <f t="shared" si="230"/>
        <v>4.3506121141298796E-4</v>
      </c>
      <c r="H1292" s="7">
        <v>96</v>
      </c>
      <c r="I1292" s="7">
        <v>86.4</v>
      </c>
      <c r="J1292" s="7">
        <v>9.5999999999999943</v>
      </c>
      <c r="K1292" s="7">
        <f t="shared" si="233"/>
        <v>3.8399999999999981</v>
      </c>
      <c r="L1292" s="12">
        <f t="shared" si="231"/>
        <v>5.7599999999999962</v>
      </c>
      <c r="M1292" s="8">
        <v>9.9999999999999936E-2</v>
      </c>
      <c r="N1292" s="8">
        <f t="shared" si="232"/>
        <v>6.6666666666666624E-2</v>
      </c>
      <c r="O1292" s="7">
        <f t="shared" si="226"/>
        <v>5.7599999999999962</v>
      </c>
      <c r="P1292" s="8">
        <v>9.9999999999999936E-2</v>
      </c>
      <c r="Q1292" s="8">
        <f t="shared" si="227"/>
        <v>9.0000000000000053</v>
      </c>
      <c r="R1292" s="8">
        <f t="shared" si="228"/>
        <v>0.9</v>
      </c>
      <c r="S1292" s="9">
        <f t="shared" si="229"/>
        <v>1.5299909361185413E-4</v>
      </c>
      <c r="T1292" s="2" t="s">
        <v>56</v>
      </c>
      <c r="U1292" s="2" t="s">
        <v>31</v>
      </c>
      <c r="V1292" s="2" t="s">
        <v>6101</v>
      </c>
      <c r="W1292" s="2" t="s">
        <v>627</v>
      </c>
      <c r="X1292" s="2">
        <v>57</v>
      </c>
      <c r="Y1292" s="2">
        <v>70</v>
      </c>
      <c r="Z1292" s="2">
        <f t="shared" si="225"/>
        <v>13</v>
      </c>
    </row>
    <row r="1293" spans="1:26" x14ac:dyDescent="0.25">
      <c r="A1293" s="2" t="s">
        <v>3869</v>
      </c>
      <c r="B1293" s="2">
        <v>202281292</v>
      </c>
      <c r="C1293" s="3">
        <v>44847</v>
      </c>
      <c r="D1293" s="2" t="s">
        <v>431</v>
      </c>
      <c r="E1293" s="2" t="s">
        <v>29</v>
      </c>
      <c r="F1293" s="2" t="s">
        <v>3870</v>
      </c>
      <c r="G1293" s="10">
        <f t="shared" si="230"/>
        <v>4.5318876188852914E-4</v>
      </c>
      <c r="H1293" s="7">
        <v>100</v>
      </c>
      <c r="I1293" s="7">
        <v>57</v>
      </c>
      <c r="J1293" s="7">
        <v>43</v>
      </c>
      <c r="K1293" s="7">
        <f t="shared" si="233"/>
        <v>17.2</v>
      </c>
      <c r="L1293" s="12">
        <f t="shared" si="231"/>
        <v>25.8</v>
      </c>
      <c r="M1293" s="8">
        <v>0.43</v>
      </c>
      <c r="N1293" s="8">
        <f t="shared" si="232"/>
        <v>0.45263157894736844</v>
      </c>
      <c r="O1293" s="7">
        <f t="shared" si="226"/>
        <v>25.8</v>
      </c>
      <c r="P1293" s="8">
        <v>0.43</v>
      </c>
      <c r="Q1293" s="8">
        <f t="shared" si="227"/>
        <v>1.3255813953488371</v>
      </c>
      <c r="R1293" s="8">
        <f t="shared" si="228"/>
        <v>0.56999999999999995</v>
      </c>
      <c r="S1293" s="9">
        <f t="shared" si="229"/>
        <v>6.8530844013643037E-4</v>
      </c>
      <c r="T1293" s="2" t="s">
        <v>99</v>
      </c>
      <c r="U1293" s="2" t="s">
        <v>31</v>
      </c>
      <c r="V1293" s="2" t="s">
        <v>6101</v>
      </c>
      <c r="W1293" s="2" t="s">
        <v>16</v>
      </c>
      <c r="X1293" s="2">
        <v>55</v>
      </c>
      <c r="Y1293" s="2">
        <v>68</v>
      </c>
      <c r="Z1293" s="2">
        <f t="shared" si="225"/>
        <v>13</v>
      </c>
    </row>
    <row r="1294" spans="1:26" x14ac:dyDescent="0.25">
      <c r="A1294" s="2" t="s">
        <v>3871</v>
      </c>
      <c r="B1294" s="2">
        <v>202281293</v>
      </c>
      <c r="C1294" s="3">
        <v>44847</v>
      </c>
      <c r="D1294" s="2" t="s">
        <v>693</v>
      </c>
      <c r="E1294" s="2" t="s">
        <v>47</v>
      </c>
      <c r="F1294" s="2" t="s">
        <v>3872</v>
      </c>
      <c r="G1294" s="10">
        <f t="shared" si="230"/>
        <v>5.4382651426623503E-4</v>
      </c>
      <c r="H1294" s="7">
        <v>120</v>
      </c>
      <c r="I1294" s="7">
        <v>50</v>
      </c>
      <c r="J1294" s="7">
        <v>70</v>
      </c>
      <c r="K1294" s="7">
        <f t="shared" si="233"/>
        <v>28</v>
      </c>
      <c r="L1294" s="12">
        <f t="shared" si="231"/>
        <v>42</v>
      </c>
      <c r="M1294" s="8">
        <v>0.58333333333333337</v>
      </c>
      <c r="N1294" s="8">
        <f t="shared" si="232"/>
        <v>0.84</v>
      </c>
      <c r="O1294" s="7">
        <f t="shared" si="226"/>
        <v>42</v>
      </c>
      <c r="P1294" s="8">
        <v>0.58333333333333337</v>
      </c>
      <c r="Q1294" s="8">
        <f t="shared" si="227"/>
        <v>0.7142857142857143</v>
      </c>
      <c r="R1294" s="8">
        <f t="shared" si="228"/>
        <v>0.41666666666666669</v>
      </c>
      <c r="S1294" s="9">
        <f t="shared" si="229"/>
        <v>1.1156183909197704E-3</v>
      </c>
      <c r="T1294" s="2" t="s">
        <v>19</v>
      </c>
      <c r="U1294" s="2" t="s">
        <v>6087</v>
      </c>
      <c r="V1294" s="2" t="s">
        <v>6101</v>
      </c>
      <c r="W1294" s="2" t="s">
        <v>329</v>
      </c>
      <c r="X1294" s="2">
        <v>55</v>
      </c>
      <c r="Y1294" s="2">
        <v>68</v>
      </c>
      <c r="Z1294" s="2">
        <f t="shared" ref="Z1294:Z1304" si="234">Y1294-X1294</f>
        <v>13</v>
      </c>
    </row>
    <row r="1295" spans="1:26" x14ac:dyDescent="0.25">
      <c r="A1295" s="2" t="s">
        <v>3873</v>
      </c>
      <c r="B1295" s="2">
        <v>202281294</v>
      </c>
      <c r="C1295" s="3">
        <v>44847</v>
      </c>
      <c r="D1295" s="2" t="s">
        <v>819</v>
      </c>
      <c r="E1295" s="2" t="s">
        <v>14</v>
      </c>
      <c r="F1295" s="2" t="s">
        <v>3874</v>
      </c>
      <c r="G1295" s="10">
        <f t="shared" si="230"/>
        <v>2.0393494284983812E-4</v>
      </c>
      <c r="H1295" s="7">
        <v>45</v>
      </c>
      <c r="I1295" s="7">
        <v>40</v>
      </c>
      <c r="J1295" s="7">
        <v>5</v>
      </c>
      <c r="K1295" s="7">
        <f t="shared" si="233"/>
        <v>2</v>
      </c>
      <c r="L1295" s="12">
        <f t="shared" si="231"/>
        <v>3</v>
      </c>
      <c r="M1295" s="8">
        <v>0.1111111111111111</v>
      </c>
      <c r="N1295" s="8">
        <f t="shared" si="232"/>
        <v>7.4999999999999997E-2</v>
      </c>
      <c r="O1295" s="7">
        <f t="shared" si="226"/>
        <v>3</v>
      </c>
      <c r="P1295" s="8">
        <v>0.1111111111111111</v>
      </c>
      <c r="Q1295" s="8">
        <f t="shared" si="227"/>
        <v>8</v>
      </c>
      <c r="R1295" s="8">
        <f t="shared" si="228"/>
        <v>0.88888888888888884</v>
      </c>
      <c r="S1295" s="9">
        <f t="shared" si="229"/>
        <v>7.9687027922840741E-5</v>
      </c>
      <c r="T1295" s="2" t="s">
        <v>19</v>
      </c>
      <c r="U1295" s="2" t="s">
        <v>15</v>
      </c>
      <c r="V1295" s="2" t="s">
        <v>6101</v>
      </c>
      <c r="W1295" s="2" t="s">
        <v>16</v>
      </c>
      <c r="X1295" s="2">
        <v>55</v>
      </c>
      <c r="Y1295" s="2">
        <v>68</v>
      </c>
      <c r="Z1295" s="2">
        <f t="shared" si="234"/>
        <v>13</v>
      </c>
    </row>
    <row r="1296" spans="1:26" x14ac:dyDescent="0.25">
      <c r="A1296" s="2" t="s">
        <v>3875</v>
      </c>
      <c r="B1296" s="2">
        <v>202281295</v>
      </c>
      <c r="C1296" s="3">
        <v>44847</v>
      </c>
      <c r="D1296" s="2" t="s">
        <v>820</v>
      </c>
      <c r="E1296" s="2" t="s">
        <v>24</v>
      </c>
      <c r="F1296" s="2" t="s">
        <v>3876</v>
      </c>
      <c r="G1296" s="10">
        <f t="shared" si="230"/>
        <v>4.5318876188852913E-5</v>
      </c>
      <c r="H1296" s="7">
        <v>10</v>
      </c>
      <c r="I1296" s="7">
        <v>0</v>
      </c>
      <c r="J1296" s="7">
        <v>10</v>
      </c>
      <c r="K1296" s="7">
        <f t="shared" si="233"/>
        <v>4</v>
      </c>
      <c r="L1296" s="12">
        <f t="shared" si="231"/>
        <v>6</v>
      </c>
      <c r="M1296" s="8">
        <v>1</v>
      </c>
      <c r="N1296" s="8" t="e">
        <f t="shared" si="232"/>
        <v>#DIV/0!</v>
      </c>
      <c r="O1296" s="7">
        <f t="shared" si="226"/>
        <v>6</v>
      </c>
      <c r="P1296" s="8">
        <v>1</v>
      </c>
      <c r="Q1296" s="8">
        <f t="shared" si="227"/>
        <v>0</v>
      </c>
      <c r="R1296" s="8">
        <f t="shared" si="228"/>
        <v>0</v>
      </c>
      <c r="S1296" s="9">
        <f t="shared" si="229"/>
        <v>1.5937405584568148E-4</v>
      </c>
      <c r="T1296" s="2" t="s">
        <v>6150</v>
      </c>
      <c r="U1296" s="2" t="s">
        <v>26</v>
      </c>
      <c r="V1296" s="2" t="s">
        <v>6101</v>
      </c>
      <c r="W1296" s="2" t="s">
        <v>16</v>
      </c>
      <c r="X1296" s="2">
        <v>55</v>
      </c>
      <c r="Y1296" s="2">
        <v>68</v>
      </c>
      <c r="Z1296" s="2">
        <f t="shared" si="234"/>
        <v>13</v>
      </c>
    </row>
    <row r="1297" spans="1:26" x14ac:dyDescent="0.25">
      <c r="A1297" s="2" t="s">
        <v>3877</v>
      </c>
      <c r="B1297" s="2">
        <v>202281296</v>
      </c>
      <c r="C1297" s="3">
        <v>44847</v>
      </c>
      <c r="D1297" s="2" t="s">
        <v>821</v>
      </c>
      <c r="E1297" s="2" t="s">
        <v>14</v>
      </c>
      <c r="F1297" s="2" t="s">
        <v>3878</v>
      </c>
      <c r="G1297" s="10">
        <f t="shared" si="230"/>
        <v>4.5318876188852913E-5</v>
      </c>
      <c r="H1297" s="7">
        <v>10</v>
      </c>
      <c r="I1297" s="7">
        <v>5</v>
      </c>
      <c r="J1297" s="7">
        <v>5</v>
      </c>
      <c r="K1297" s="7">
        <f t="shared" si="233"/>
        <v>2</v>
      </c>
      <c r="L1297" s="12">
        <f t="shared" si="231"/>
        <v>3</v>
      </c>
      <c r="M1297" s="8">
        <v>0.5</v>
      </c>
      <c r="N1297" s="8">
        <f t="shared" si="232"/>
        <v>0.6</v>
      </c>
      <c r="O1297" s="7">
        <f t="shared" si="226"/>
        <v>3</v>
      </c>
      <c r="P1297" s="8">
        <v>0.5</v>
      </c>
      <c r="Q1297" s="8">
        <f t="shared" si="227"/>
        <v>1</v>
      </c>
      <c r="R1297" s="8">
        <f t="shared" si="228"/>
        <v>0.5</v>
      </c>
      <c r="S1297" s="9">
        <f t="shared" si="229"/>
        <v>7.9687027922840741E-5</v>
      </c>
      <c r="T1297" s="2" t="s">
        <v>6152</v>
      </c>
      <c r="U1297" s="2" t="s">
        <v>15</v>
      </c>
      <c r="V1297" s="2" t="s">
        <v>6101</v>
      </c>
      <c r="W1297" s="2" t="s">
        <v>329</v>
      </c>
      <c r="X1297" s="2">
        <v>55</v>
      </c>
      <c r="Y1297" s="2">
        <v>68</v>
      </c>
      <c r="Z1297" s="2">
        <f t="shared" si="234"/>
        <v>13</v>
      </c>
    </row>
    <row r="1298" spans="1:26" x14ac:dyDescent="0.25">
      <c r="A1298" s="2" t="s">
        <v>3879</v>
      </c>
      <c r="B1298" s="2">
        <v>202281297</v>
      </c>
      <c r="C1298" s="3">
        <v>44847</v>
      </c>
      <c r="D1298" s="2" t="s">
        <v>822</v>
      </c>
      <c r="E1298" s="2" t="s">
        <v>24</v>
      </c>
      <c r="F1298" s="2" t="s">
        <v>3880</v>
      </c>
      <c r="G1298" s="10">
        <f t="shared" si="230"/>
        <v>1.8127550475541165E-4</v>
      </c>
      <c r="H1298" s="7">
        <v>40</v>
      </c>
      <c r="I1298" s="7">
        <v>20</v>
      </c>
      <c r="J1298" s="7">
        <v>20</v>
      </c>
      <c r="K1298" s="7">
        <f t="shared" si="233"/>
        <v>8</v>
      </c>
      <c r="L1298" s="12">
        <f t="shared" si="231"/>
        <v>12</v>
      </c>
      <c r="M1298" s="8">
        <v>0.5</v>
      </c>
      <c r="N1298" s="8">
        <f t="shared" si="232"/>
        <v>0.6</v>
      </c>
      <c r="O1298" s="7">
        <f t="shared" si="226"/>
        <v>12</v>
      </c>
      <c r="P1298" s="8">
        <v>0.5</v>
      </c>
      <c r="Q1298" s="8">
        <f t="shared" si="227"/>
        <v>1</v>
      </c>
      <c r="R1298" s="8">
        <f t="shared" si="228"/>
        <v>0.5</v>
      </c>
      <c r="S1298" s="9">
        <f t="shared" si="229"/>
        <v>3.1874811169136296E-4</v>
      </c>
      <c r="T1298" s="2" t="s">
        <v>25</v>
      </c>
      <c r="U1298" s="2" t="s">
        <v>26</v>
      </c>
      <c r="V1298" s="2" t="s">
        <v>6101</v>
      </c>
      <c r="W1298" s="2" t="s">
        <v>16</v>
      </c>
      <c r="X1298" s="2">
        <v>55</v>
      </c>
      <c r="Y1298" s="2">
        <v>68</v>
      </c>
      <c r="Z1298" s="2">
        <f t="shared" si="234"/>
        <v>13</v>
      </c>
    </row>
    <row r="1299" spans="1:26" x14ac:dyDescent="0.25">
      <c r="A1299" s="2" t="s">
        <v>3881</v>
      </c>
      <c r="B1299" s="2">
        <v>202281298</v>
      </c>
      <c r="C1299" s="3">
        <v>44847</v>
      </c>
      <c r="D1299" s="2" t="s">
        <v>564</v>
      </c>
      <c r="E1299" s="2" t="s">
        <v>29</v>
      </c>
      <c r="F1299" s="2" t="s">
        <v>3882</v>
      </c>
      <c r="G1299" s="10">
        <f t="shared" si="230"/>
        <v>9.516963999659112E-5</v>
      </c>
      <c r="H1299" s="7">
        <v>21</v>
      </c>
      <c r="I1299" s="7">
        <v>18.62</v>
      </c>
      <c r="J1299" s="7">
        <v>2.379999999999999</v>
      </c>
      <c r="K1299" s="7">
        <f t="shared" si="233"/>
        <v>0.95199999999999962</v>
      </c>
      <c r="L1299" s="12">
        <f t="shared" si="231"/>
        <v>1.4279999999999995</v>
      </c>
      <c r="M1299" s="8">
        <v>0.11333333333333329</v>
      </c>
      <c r="N1299" s="8">
        <f t="shared" si="232"/>
        <v>7.6691729323308241E-2</v>
      </c>
      <c r="O1299" s="7">
        <f t="shared" si="226"/>
        <v>1.4279999999999995</v>
      </c>
      <c r="P1299" s="8">
        <v>0.11333333333333329</v>
      </c>
      <c r="Q1299" s="8">
        <f t="shared" si="227"/>
        <v>7.8235294117647092</v>
      </c>
      <c r="R1299" s="8">
        <f t="shared" si="228"/>
        <v>0.88666666666666671</v>
      </c>
      <c r="S1299" s="9">
        <f t="shared" si="229"/>
        <v>3.7931025291272176E-5</v>
      </c>
      <c r="T1299" s="2" t="s">
        <v>33</v>
      </c>
      <c r="U1299" s="2" t="s">
        <v>31</v>
      </c>
      <c r="V1299" s="2" t="s">
        <v>6101</v>
      </c>
      <c r="W1299" s="2" t="s">
        <v>627</v>
      </c>
      <c r="X1299" s="2">
        <v>55</v>
      </c>
      <c r="Y1299" s="2">
        <v>68</v>
      </c>
      <c r="Z1299" s="2">
        <f t="shared" si="234"/>
        <v>13</v>
      </c>
    </row>
    <row r="1300" spans="1:26" x14ac:dyDescent="0.25">
      <c r="A1300" s="2" t="s">
        <v>3883</v>
      </c>
      <c r="B1300" s="2">
        <v>202281299</v>
      </c>
      <c r="C1300" s="3">
        <v>44847</v>
      </c>
      <c r="D1300" s="2" t="s">
        <v>823</v>
      </c>
      <c r="E1300" s="2" t="s">
        <v>29</v>
      </c>
      <c r="F1300" s="2" t="s">
        <v>3884</v>
      </c>
      <c r="G1300" s="10">
        <f t="shared" si="230"/>
        <v>2.3565815618203516E-4</v>
      </c>
      <c r="H1300" s="7">
        <v>52</v>
      </c>
      <c r="I1300" s="7">
        <v>45.75</v>
      </c>
      <c r="J1300" s="7">
        <v>6.25</v>
      </c>
      <c r="K1300" s="7">
        <f t="shared" si="233"/>
        <v>2.5</v>
      </c>
      <c r="L1300" s="12">
        <f t="shared" si="231"/>
        <v>3.75</v>
      </c>
      <c r="M1300" s="8">
        <v>0.1201923076923077</v>
      </c>
      <c r="N1300" s="8">
        <f t="shared" si="232"/>
        <v>8.1967213114754092E-2</v>
      </c>
      <c r="O1300" s="7">
        <f t="shared" si="226"/>
        <v>3.75</v>
      </c>
      <c r="P1300" s="8">
        <v>0.1201923076923077</v>
      </c>
      <c r="Q1300" s="8">
        <f t="shared" si="227"/>
        <v>7.32</v>
      </c>
      <c r="R1300" s="8">
        <f t="shared" si="228"/>
        <v>0.87980769230769229</v>
      </c>
      <c r="S1300" s="9">
        <f t="shared" si="229"/>
        <v>9.9608784903550926E-5</v>
      </c>
      <c r="T1300" s="2" t="s">
        <v>56</v>
      </c>
      <c r="U1300" s="2" t="s">
        <v>31</v>
      </c>
      <c r="V1300" s="2" t="s">
        <v>6101</v>
      </c>
      <c r="W1300" s="2" t="s">
        <v>329</v>
      </c>
      <c r="X1300" s="2">
        <v>55</v>
      </c>
      <c r="Y1300" s="2">
        <v>68</v>
      </c>
      <c r="Z1300" s="2">
        <f t="shared" si="234"/>
        <v>13</v>
      </c>
    </row>
    <row r="1301" spans="1:26" x14ac:dyDescent="0.25">
      <c r="A1301" s="2" t="s">
        <v>3885</v>
      </c>
      <c r="B1301" s="2">
        <v>202281300</v>
      </c>
      <c r="C1301" s="3">
        <v>44847</v>
      </c>
      <c r="D1301" s="2" t="s">
        <v>392</v>
      </c>
      <c r="E1301" s="2" t="s">
        <v>29</v>
      </c>
      <c r="F1301" s="2" t="s">
        <v>3886</v>
      </c>
      <c r="G1301" s="10">
        <f t="shared" si="230"/>
        <v>1.586160666609852E-4</v>
      </c>
      <c r="H1301" s="7">
        <v>35</v>
      </c>
      <c r="I1301" s="7">
        <v>31.61</v>
      </c>
      <c r="J1301" s="7">
        <v>3.3900000000000006</v>
      </c>
      <c r="K1301" s="7">
        <f t="shared" si="233"/>
        <v>1.3560000000000003</v>
      </c>
      <c r="L1301" s="12">
        <f t="shared" si="231"/>
        <v>2.0340000000000003</v>
      </c>
      <c r="M1301" s="8">
        <v>9.6857142857142878E-2</v>
      </c>
      <c r="N1301" s="8">
        <f t="shared" si="232"/>
        <v>6.4346725719708966E-2</v>
      </c>
      <c r="O1301" s="7">
        <f t="shared" si="226"/>
        <v>2.0340000000000003</v>
      </c>
      <c r="P1301" s="8">
        <v>9.6857142857142878E-2</v>
      </c>
      <c r="Q1301" s="8">
        <f t="shared" si="227"/>
        <v>9.324483775811208</v>
      </c>
      <c r="R1301" s="8">
        <f t="shared" si="228"/>
        <v>0.90314285714285714</v>
      </c>
      <c r="S1301" s="9">
        <f t="shared" si="229"/>
        <v>5.4027804931686032E-5</v>
      </c>
      <c r="T1301" s="2" t="s">
        <v>33</v>
      </c>
      <c r="U1301" s="2" t="s">
        <v>31</v>
      </c>
      <c r="V1301" s="2" t="s">
        <v>6101</v>
      </c>
      <c r="W1301" s="2" t="s">
        <v>627</v>
      </c>
      <c r="X1301" s="2">
        <v>55</v>
      </c>
      <c r="Y1301" s="2">
        <v>68</v>
      </c>
      <c r="Z1301" s="2">
        <f t="shared" si="234"/>
        <v>13</v>
      </c>
    </row>
    <row r="1302" spans="1:26" x14ac:dyDescent="0.25">
      <c r="A1302" s="2" t="s">
        <v>3887</v>
      </c>
      <c r="B1302" s="2">
        <v>202281301</v>
      </c>
      <c r="C1302" s="3">
        <v>44847</v>
      </c>
      <c r="D1302" s="2" t="s">
        <v>824</v>
      </c>
      <c r="E1302" s="2" t="s">
        <v>14</v>
      </c>
      <c r="F1302" s="2" t="s">
        <v>3888</v>
      </c>
      <c r="G1302" s="10">
        <f t="shared" si="230"/>
        <v>1.586160666609852E-4</v>
      </c>
      <c r="H1302" s="7">
        <v>35</v>
      </c>
      <c r="I1302" s="7">
        <v>15</v>
      </c>
      <c r="J1302" s="7">
        <v>20</v>
      </c>
      <c r="K1302" s="7">
        <f t="shared" si="233"/>
        <v>8</v>
      </c>
      <c r="L1302" s="12">
        <f t="shared" si="231"/>
        <v>12</v>
      </c>
      <c r="M1302" s="8">
        <v>0.5714285714285714</v>
      </c>
      <c r="N1302" s="8">
        <f t="shared" si="232"/>
        <v>0.8</v>
      </c>
      <c r="O1302" s="7">
        <f t="shared" si="226"/>
        <v>12</v>
      </c>
      <c r="P1302" s="8">
        <v>0.5714285714285714</v>
      </c>
      <c r="Q1302" s="8">
        <f t="shared" si="227"/>
        <v>0.75</v>
      </c>
      <c r="R1302" s="8">
        <f t="shared" si="228"/>
        <v>0.42857142857142855</v>
      </c>
      <c r="S1302" s="9">
        <f t="shared" si="229"/>
        <v>3.1874811169136296E-4</v>
      </c>
      <c r="T1302" s="2" t="s">
        <v>19</v>
      </c>
      <c r="U1302" s="2" t="s">
        <v>15</v>
      </c>
      <c r="V1302" s="2" t="s">
        <v>6101</v>
      </c>
      <c r="W1302" s="2" t="s">
        <v>627</v>
      </c>
      <c r="X1302" s="2">
        <v>55</v>
      </c>
      <c r="Y1302" s="2">
        <v>68</v>
      </c>
      <c r="Z1302" s="2">
        <f t="shared" si="234"/>
        <v>13</v>
      </c>
    </row>
    <row r="1303" spans="1:26" x14ac:dyDescent="0.25">
      <c r="A1303" s="2" t="s">
        <v>3889</v>
      </c>
      <c r="B1303" s="2">
        <v>202281302</v>
      </c>
      <c r="C1303" s="3">
        <v>44847</v>
      </c>
      <c r="D1303" s="2" t="s">
        <v>785</v>
      </c>
      <c r="E1303" s="2" t="s">
        <v>29</v>
      </c>
      <c r="F1303" s="2" t="s">
        <v>3890</v>
      </c>
      <c r="G1303" s="10">
        <f t="shared" si="230"/>
        <v>9.516963999659112E-5</v>
      </c>
      <c r="H1303" s="7">
        <v>21</v>
      </c>
      <c r="I1303" s="7">
        <v>18.62</v>
      </c>
      <c r="J1303" s="7">
        <v>2.379999999999999</v>
      </c>
      <c r="K1303" s="7">
        <f t="shared" si="233"/>
        <v>0.95199999999999962</v>
      </c>
      <c r="L1303" s="12">
        <f t="shared" si="231"/>
        <v>1.4279999999999995</v>
      </c>
      <c r="M1303" s="8">
        <v>0.11333333333333329</v>
      </c>
      <c r="N1303" s="8">
        <f t="shared" si="232"/>
        <v>7.6691729323308241E-2</v>
      </c>
      <c r="O1303" s="7">
        <f t="shared" si="226"/>
        <v>1.4279999999999995</v>
      </c>
      <c r="P1303" s="8">
        <v>0.11333333333333329</v>
      </c>
      <c r="Q1303" s="8">
        <f t="shared" si="227"/>
        <v>7.8235294117647092</v>
      </c>
      <c r="R1303" s="8">
        <f t="shared" si="228"/>
        <v>0.88666666666666671</v>
      </c>
      <c r="S1303" s="9">
        <f t="shared" si="229"/>
        <v>3.7931025291272176E-5</v>
      </c>
      <c r="T1303" s="2" t="s">
        <v>33</v>
      </c>
      <c r="U1303" s="2" t="s">
        <v>31</v>
      </c>
      <c r="V1303" s="2" t="s">
        <v>6101</v>
      </c>
      <c r="W1303" s="2" t="s">
        <v>627</v>
      </c>
      <c r="X1303" s="2">
        <v>55</v>
      </c>
      <c r="Y1303" s="2">
        <v>68</v>
      </c>
      <c r="Z1303" s="2">
        <f t="shared" si="234"/>
        <v>13</v>
      </c>
    </row>
    <row r="1304" spans="1:26" x14ac:dyDescent="0.25">
      <c r="A1304" s="2" t="s">
        <v>3891</v>
      </c>
      <c r="B1304" s="2">
        <v>202281303</v>
      </c>
      <c r="C1304" s="3">
        <v>44848</v>
      </c>
      <c r="D1304" s="2" t="s">
        <v>702</v>
      </c>
      <c r="E1304" s="2" t="s">
        <v>29</v>
      </c>
      <c r="F1304" s="2" t="s">
        <v>3892</v>
      </c>
      <c r="G1304" s="10">
        <f t="shared" si="230"/>
        <v>1.1329719047213228E-4</v>
      </c>
      <c r="H1304" s="7">
        <v>25</v>
      </c>
      <c r="I1304" s="7">
        <v>22.62</v>
      </c>
      <c r="J1304" s="7">
        <v>2.379999999999999</v>
      </c>
      <c r="K1304" s="7">
        <f t="shared" si="233"/>
        <v>0.95199999999999962</v>
      </c>
      <c r="L1304" s="12">
        <f t="shared" si="231"/>
        <v>1.4279999999999995</v>
      </c>
      <c r="M1304" s="8">
        <v>9.5199999999999965E-2</v>
      </c>
      <c r="N1304" s="8">
        <f t="shared" si="232"/>
        <v>6.3129973474801038E-2</v>
      </c>
      <c r="O1304" s="7">
        <f t="shared" si="226"/>
        <v>1.4279999999999995</v>
      </c>
      <c r="P1304" s="8">
        <v>9.5199999999999965E-2</v>
      </c>
      <c r="Q1304" s="8">
        <f t="shared" si="227"/>
        <v>9.5042016806722724</v>
      </c>
      <c r="R1304" s="8">
        <f t="shared" si="228"/>
        <v>0.90480000000000005</v>
      </c>
      <c r="S1304" s="9">
        <f t="shared" si="229"/>
        <v>3.7931025291272176E-5</v>
      </c>
      <c r="T1304" s="2" t="s">
        <v>33</v>
      </c>
      <c r="U1304" s="2" t="s">
        <v>31</v>
      </c>
      <c r="V1304" s="2" t="s">
        <v>6101</v>
      </c>
      <c r="W1304" s="2" t="s">
        <v>329</v>
      </c>
      <c r="X1304" s="2">
        <v>54</v>
      </c>
      <c r="Y1304" s="2">
        <v>66</v>
      </c>
      <c r="Z1304" s="2">
        <f t="shared" si="234"/>
        <v>12</v>
      </c>
    </row>
    <row r="1305" spans="1:26" x14ac:dyDescent="0.25">
      <c r="A1305" s="2" t="s">
        <v>3893</v>
      </c>
      <c r="B1305" s="2">
        <v>202281304</v>
      </c>
      <c r="C1305" s="3">
        <v>44848</v>
      </c>
      <c r="D1305" s="2" t="s">
        <v>691</v>
      </c>
      <c r="E1305" s="2" t="s">
        <v>29</v>
      </c>
      <c r="F1305" s="2" t="s">
        <v>3894</v>
      </c>
      <c r="G1305" s="10">
        <f t="shared" si="230"/>
        <v>4.3506121141298796E-4</v>
      </c>
      <c r="H1305" s="7">
        <v>96</v>
      </c>
      <c r="I1305" s="7">
        <v>90</v>
      </c>
      <c r="J1305" s="7">
        <v>6</v>
      </c>
      <c r="K1305" s="7">
        <f t="shared" si="233"/>
        <v>2.4000000000000004</v>
      </c>
      <c r="L1305" s="12">
        <f t="shared" si="231"/>
        <v>3.5999999999999996</v>
      </c>
      <c r="M1305" s="8">
        <v>6.25E-2</v>
      </c>
      <c r="N1305" s="8">
        <f t="shared" si="232"/>
        <v>3.9999999999999994E-2</v>
      </c>
      <c r="O1305" s="7">
        <f t="shared" si="226"/>
        <v>3.5999999999999996</v>
      </c>
      <c r="P1305" s="8">
        <v>6.25E-2</v>
      </c>
      <c r="Q1305" s="8">
        <f t="shared" si="227"/>
        <v>15</v>
      </c>
      <c r="R1305" s="8">
        <f t="shared" si="228"/>
        <v>0.9375</v>
      </c>
      <c r="S1305" s="9">
        <f t="shared" si="229"/>
        <v>9.5624433507408889E-5</v>
      </c>
      <c r="T1305" s="2" t="s">
        <v>30</v>
      </c>
      <c r="U1305" s="2" t="s">
        <v>31</v>
      </c>
      <c r="V1305" s="2" t="s">
        <v>6101</v>
      </c>
      <c r="W1305" s="2" t="s">
        <v>627</v>
      </c>
      <c r="X1305" s="2">
        <v>54</v>
      </c>
      <c r="Y1305" s="2">
        <v>66</v>
      </c>
      <c r="Z1305" s="2">
        <f t="shared" ref="Z1305:Z1323" si="235">Y1305-X1305</f>
        <v>12</v>
      </c>
    </row>
    <row r="1306" spans="1:26" x14ac:dyDescent="0.25">
      <c r="A1306" s="2" t="s">
        <v>3895</v>
      </c>
      <c r="B1306" s="2">
        <v>202281305</v>
      </c>
      <c r="C1306" s="3">
        <v>44848</v>
      </c>
      <c r="D1306" s="2" t="s">
        <v>825</v>
      </c>
      <c r="E1306" s="2" t="s">
        <v>14</v>
      </c>
      <c r="F1306" s="2" t="s">
        <v>3896</v>
      </c>
      <c r="G1306" s="10">
        <f t="shared" si="230"/>
        <v>4.5318876188852913E-5</v>
      </c>
      <c r="H1306" s="7">
        <v>10</v>
      </c>
      <c r="I1306" s="7">
        <v>2</v>
      </c>
      <c r="J1306" s="7">
        <v>8</v>
      </c>
      <c r="K1306" s="7">
        <f t="shared" si="233"/>
        <v>3.2</v>
      </c>
      <c r="L1306" s="12">
        <f t="shared" si="231"/>
        <v>4.8</v>
      </c>
      <c r="M1306" s="8">
        <v>0.8</v>
      </c>
      <c r="N1306" s="8">
        <f t="shared" si="232"/>
        <v>2.4</v>
      </c>
      <c r="O1306" s="7">
        <f t="shared" si="226"/>
        <v>4.8</v>
      </c>
      <c r="P1306" s="8">
        <v>0.8</v>
      </c>
      <c r="Q1306" s="8">
        <f t="shared" si="227"/>
        <v>0.25</v>
      </c>
      <c r="R1306" s="8">
        <f t="shared" si="228"/>
        <v>0.2</v>
      </c>
      <c r="S1306" s="9">
        <f t="shared" si="229"/>
        <v>1.2749924467654519E-4</v>
      </c>
      <c r="T1306" s="2" t="s">
        <v>6151</v>
      </c>
      <c r="U1306" s="2" t="s">
        <v>15</v>
      </c>
      <c r="V1306" s="2" t="s">
        <v>6101</v>
      </c>
      <c r="W1306" s="2" t="s">
        <v>627</v>
      </c>
      <c r="X1306" s="2">
        <v>54</v>
      </c>
      <c r="Y1306" s="2">
        <v>66</v>
      </c>
      <c r="Z1306" s="2">
        <f t="shared" si="235"/>
        <v>12</v>
      </c>
    </row>
    <row r="1307" spans="1:26" x14ac:dyDescent="0.25">
      <c r="A1307" s="2" t="s">
        <v>3897</v>
      </c>
      <c r="B1307" s="2">
        <v>202281306</v>
      </c>
      <c r="C1307" s="3">
        <v>44848</v>
      </c>
      <c r="D1307" s="2" t="s">
        <v>826</v>
      </c>
      <c r="E1307" s="2" t="s">
        <v>14</v>
      </c>
      <c r="F1307" s="2" t="s">
        <v>3898</v>
      </c>
      <c r="G1307" s="10">
        <f t="shared" si="230"/>
        <v>1.3595662856655876E-4</v>
      </c>
      <c r="H1307" s="7">
        <v>30</v>
      </c>
      <c r="I1307" s="7">
        <v>10</v>
      </c>
      <c r="J1307" s="7">
        <v>20</v>
      </c>
      <c r="K1307" s="7">
        <f t="shared" si="233"/>
        <v>8</v>
      </c>
      <c r="L1307" s="12">
        <f t="shared" si="231"/>
        <v>12</v>
      </c>
      <c r="M1307" s="8">
        <v>0.66666666666666663</v>
      </c>
      <c r="N1307" s="8">
        <f t="shared" si="232"/>
        <v>1.2</v>
      </c>
      <c r="O1307" s="7">
        <f t="shared" si="226"/>
        <v>12</v>
      </c>
      <c r="P1307" s="8">
        <v>0.66666666666666663</v>
      </c>
      <c r="Q1307" s="8">
        <f t="shared" si="227"/>
        <v>0.5</v>
      </c>
      <c r="R1307" s="8">
        <f t="shared" si="228"/>
        <v>0.33333333333333331</v>
      </c>
      <c r="S1307" s="9">
        <f t="shared" si="229"/>
        <v>3.1874811169136296E-4</v>
      </c>
      <c r="T1307" s="2" t="s">
        <v>6151</v>
      </c>
      <c r="U1307" s="2" t="s">
        <v>15</v>
      </c>
      <c r="V1307" s="2" t="s">
        <v>6101</v>
      </c>
      <c r="W1307" s="2" t="s">
        <v>16</v>
      </c>
      <c r="X1307" s="2">
        <v>54</v>
      </c>
      <c r="Y1307" s="2">
        <v>66</v>
      </c>
      <c r="Z1307" s="2">
        <f t="shared" si="235"/>
        <v>12</v>
      </c>
    </row>
    <row r="1308" spans="1:26" x14ac:dyDescent="0.25">
      <c r="A1308" s="2" t="s">
        <v>3899</v>
      </c>
      <c r="B1308" s="2">
        <v>202281307</v>
      </c>
      <c r="C1308" s="3">
        <v>44848</v>
      </c>
      <c r="D1308" s="2" t="s">
        <v>667</v>
      </c>
      <c r="E1308" s="2" t="s">
        <v>14</v>
      </c>
      <c r="F1308" s="2" t="s">
        <v>3900</v>
      </c>
      <c r="G1308" s="10">
        <f t="shared" si="230"/>
        <v>4.5318876188852913E-5</v>
      </c>
      <c r="H1308" s="7">
        <v>10</v>
      </c>
      <c r="I1308" s="7">
        <v>3</v>
      </c>
      <c r="J1308" s="7">
        <v>7</v>
      </c>
      <c r="K1308" s="7">
        <f t="shared" si="233"/>
        <v>2.8000000000000003</v>
      </c>
      <c r="L1308" s="12">
        <f t="shared" si="231"/>
        <v>4.1999999999999993</v>
      </c>
      <c r="M1308" s="8">
        <v>0.7</v>
      </c>
      <c r="N1308" s="8">
        <f t="shared" si="232"/>
        <v>1.3999999999999997</v>
      </c>
      <c r="O1308" s="7">
        <f t="shared" si="226"/>
        <v>4.1999999999999993</v>
      </c>
      <c r="P1308" s="8">
        <v>0.7</v>
      </c>
      <c r="Q1308" s="8">
        <f t="shared" si="227"/>
        <v>0.42857142857142855</v>
      </c>
      <c r="R1308" s="8">
        <f t="shared" si="228"/>
        <v>0.3</v>
      </c>
      <c r="S1308" s="9">
        <f t="shared" si="229"/>
        <v>1.1156183909197704E-4</v>
      </c>
      <c r="T1308" s="2" t="s">
        <v>6151</v>
      </c>
      <c r="U1308" s="2" t="s">
        <v>15</v>
      </c>
      <c r="V1308" s="2" t="s">
        <v>6101</v>
      </c>
      <c r="W1308" s="2" t="s">
        <v>329</v>
      </c>
      <c r="X1308" s="2">
        <v>54</v>
      </c>
      <c r="Y1308" s="2">
        <v>66</v>
      </c>
      <c r="Z1308" s="2">
        <f t="shared" si="235"/>
        <v>12</v>
      </c>
    </row>
    <row r="1309" spans="1:26" x14ac:dyDescent="0.25">
      <c r="A1309" s="2" t="s">
        <v>3901</v>
      </c>
      <c r="B1309" s="2">
        <v>202281308</v>
      </c>
      <c r="C1309" s="3">
        <v>44848</v>
      </c>
      <c r="D1309" s="2" t="s">
        <v>610</v>
      </c>
      <c r="E1309" s="2" t="s">
        <v>29</v>
      </c>
      <c r="F1309" s="2" t="s">
        <v>3902</v>
      </c>
      <c r="G1309" s="10">
        <f t="shared" si="230"/>
        <v>9.516963999659112E-5</v>
      </c>
      <c r="H1309" s="7">
        <v>21</v>
      </c>
      <c r="I1309" s="7">
        <v>18.62</v>
      </c>
      <c r="J1309" s="7">
        <v>2.379999999999999</v>
      </c>
      <c r="K1309" s="7">
        <f t="shared" si="233"/>
        <v>0.95199999999999962</v>
      </c>
      <c r="L1309" s="12">
        <f t="shared" si="231"/>
        <v>1.4279999999999995</v>
      </c>
      <c r="M1309" s="8">
        <v>0.11333333333333329</v>
      </c>
      <c r="N1309" s="8">
        <f t="shared" si="232"/>
        <v>7.6691729323308241E-2</v>
      </c>
      <c r="O1309" s="7">
        <f t="shared" si="226"/>
        <v>1.4279999999999995</v>
      </c>
      <c r="P1309" s="8">
        <v>0.11333333333333329</v>
      </c>
      <c r="Q1309" s="8">
        <f t="shared" si="227"/>
        <v>7.8235294117647092</v>
      </c>
      <c r="R1309" s="8">
        <f t="shared" si="228"/>
        <v>0.88666666666666671</v>
      </c>
      <c r="S1309" s="9">
        <f t="shared" si="229"/>
        <v>3.7931025291272176E-5</v>
      </c>
      <c r="T1309" s="2" t="s">
        <v>33</v>
      </c>
      <c r="U1309" s="2" t="s">
        <v>31</v>
      </c>
      <c r="V1309" s="2" t="s">
        <v>6101</v>
      </c>
      <c r="W1309" s="2" t="s">
        <v>16</v>
      </c>
      <c r="X1309" s="2">
        <v>54</v>
      </c>
      <c r="Y1309" s="2">
        <v>66</v>
      </c>
      <c r="Z1309" s="2">
        <f t="shared" si="235"/>
        <v>12</v>
      </c>
    </row>
    <row r="1310" spans="1:26" x14ac:dyDescent="0.25">
      <c r="A1310" s="2" t="s">
        <v>3903</v>
      </c>
      <c r="B1310" s="2">
        <v>202281309</v>
      </c>
      <c r="C1310" s="3">
        <v>44848</v>
      </c>
      <c r="D1310" s="2" t="s">
        <v>827</v>
      </c>
      <c r="E1310" s="2" t="s">
        <v>21</v>
      </c>
      <c r="F1310" s="2" t="s">
        <v>3904</v>
      </c>
      <c r="G1310" s="10">
        <f t="shared" si="230"/>
        <v>9.0637752377705825E-5</v>
      </c>
      <c r="H1310" s="7">
        <v>20</v>
      </c>
      <c r="I1310" s="7">
        <v>0</v>
      </c>
      <c r="J1310" s="7">
        <v>20</v>
      </c>
      <c r="K1310" s="7">
        <f t="shared" si="233"/>
        <v>8</v>
      </c>
      <c r="L1310" s="12">
        <f t="shared" si="231"/>
        <v>12</v>
      </c>
      <c r="M1310" s="8">
        <v>1</v>
      </c>
      <c r="N1310" s="8" t="e">
        <f t="shared" si="232"/>
        <v>#DIV/0!</v>
      </c>
      <c r="O1310" s="7">
        <f t="shared" si="226"/>
        <v>12</v>
      </c>
      <c r="P1310" s="8">
        <v>1</v>
      </c>
      <c r="Q1310" s="8">
        <f t="shared" si="227"/>
        <v>0</v>
      </c>
      <c r="R1310" s="8">
        <f t="shared" si="228"/>
        <v>0</v>
      </c>
      <c r="S1310" s="9">
        <f t="shared" si="229"/>
        <v>3.1874811169136296E-4</v>
      </c>
      <c r="T1310" s="2" t="s">
        <v>6150</v>
      </c>
      <c r="U1310" s="2" t="s">
        <v>22</v>
      </c>
      <c r="V1310" s="2" t="s">
        <v>6101</v>
      </c>
      <c r="W1310" s="2" t="s">
        <v>16</v>
      </c>
      <c r="X1310" s="2">
        <v>54</v>
      </c>
      <c r="Y1310" s="2">
        <v>66</v>
      </c>
      <c r="Z1310" s="2">
        <f t="shared" si="235"/>
        <v>12</v>
      </c>
    </row>
    <row r="1311" spans="1:26" x14ac:dyDescent="0.25">
      <c r="A1311" s="2" t="s">
        <v>3905</v>
      </c>
      <c r="B1311" s="2">
        <v>202281310</v>
      </c>
      <c r="C1311" s="3">
        <v>44848</v>
      </c>
      <c r="D1311" s="2" t="s">
        <v>828</v>
      </c>
      <c r="E1311" s="2" t="s">
        <v>29</v>
      </c>
      <c r="F1311" s="2" t="s">
        <v>3906</v>
      </c>
      <c r="G1311" s="10">
        <f t="shared" si="230"/>
        <v>4.3506121141298796E-4</v>
      </c>
      <c r="H1311" s="7">
        <v>96</v>
      </c>
      <c r="I1311" s="7">
        <v>87</v>
      </c>
      <c r="J1311" s="7">
        <v>9</v>
      </c>
      <c r="K1311" s="7">
        <f t="shared" si="233"/>
        <v>3.6</v>
      </c>
      <c r="L1311" s="12">
        <f t="shared" si="231"/>
        <v>5.4</v>
      </c>
      <c r="M1311" s="8">
        <v>9.375E-2</v>
      </c>
      <c r="N1311" s="8">
        <f t="shared" si="232"/>
        <v>6.2068965517241385E-2</v>
      </c>
      <c r="O1311" s="7">
        <f t="shared" si="226"/>
        <v>5.4</v>
      </c>
      <c r="P1311" s="8">
        <v>9.375E-2</v>
      </c>
      <c r="Q1311" s="8">
        <f t="shared" si="227"/>
        <v>9.6666666666666661</v>
      </c>
      <c r="R1311" s="8">
        <f t="shared" si="228"/>
        <v>0.90625</v>
      </c>
      <c r="S1311" s="9">
        <f t="shared" si="229"/>
        <v>1.4343665026111333E-4</v>
      </c>
      <c r="T1311" s="2" t="s">
        <v>30</v>
      </c>
      <c r="U1311" s="2" t="s">
        <v>31</v>
      </c>
      <c r="V1311" s="2" t="s">
        <v>6101</v>
      </c>
      <c r="W1311" s="2" t="s">
        <v>329</v>
      </c>
      <c r="X1311" s="2">
        <v>54</v>
      </c>
      <c r="Y1311" s="2">
        <v>66</v>
      </c>
      <c r="Z1311" s="2">
        <f t="shared" si="235"/>
        <v>12</v>
      </c>
    </row>
    <row r="1312" spans="1:26" x14ac:dyDescent="0.25">
      <c r="A1312" s="2" t="s">
        <v>3907</v>
      </c>
      <c r="B1312" s="2">
        <v>202281311</v>
      </c>
      <c r="C1312" s="3">
        <v>44848</v>
      </c>
      <c r="D1312" s="2" t="s">
        <v>643</v>
      </c>
      <c r="E1312" s="2" t="s">
        <v>21</v>
      </c>
      <c r="F1312" s="2" t="s">
        <v>3908</v>
      </c>
      <c r="G1312" s="10">
        <f t="shared" si="230"/>
        <v>9.0637752377705825E-6</v>
      </c>
      <c r="H1312" s="7">
        <v>2</v>
      </c>
      <c r="I1312" s="7">
        <v>0</v>
      </c>
      <c r="J1312" s="7">
        <v>2</v>
      </c>
      <c r="K1312" s="7">
        <f t="shared" si="233"/>
        <v>0.8</v>
      </c>
      <c r="L1312" s="12">
        <f t="shared" si="231"/>
        <v>1.2</v>
      </c>
      <c r="M1312" s="8">
        <v>1</v>
      </c>
      <c r="N1312" s="8" t="e">
        <f t="shared" si="232"/>
        <v>#DIV/0!</v>
      </c>
      <c r="O1312" s="7">
        <f t="shared" si="226"/>
        <v>1.2</v>
      </c>
      <c r="P1312" s="8">
        <v>1</v>
      </c>
      <c r="Q1312" s="8">
        <f t="shared" si="227"/>
        <v>0</v>
      </c>
      <c r="R1312" s="8">
        <f t="shared" si="228"/>
        <v>0</v>
      </c>
      <c r="S1312" s="9">
        <f t="shared" si="229"/>
        <v>3.1874811169136296E-5</v>
      </c>
      <c r="T1312" s="2" t="s">
        <v>6150</v>
      </c>
      <c r="U1312" s="2" t="s">
        <v>22</v>
      </c>
      <c r="V1312" s="2" t="s">
        <v>6101</v>
      </c>
      <c r="W1312" s="2" t="s">
        <v>16</v>
      </c>
      <c r="X1312" s="2">
        <v>54</v>
      </c>
      <c r="Y1312" s="2">
        <v>66</v>
      </c>
      <c r="Z1312" s="2">
        <f t="shared" si="235"/>
        <v>12</v>
      </c>
    </row>
    <row r="1313" spans="1:26" x14ac:dyDescent="0.25">
      <c r="A1313" s="2" t="s">
        <v>3909</v>
      </c>
      <c r="B1313" s="2">
        <v>202281312</v>
      </c>
      <c r="C1313" s="3">
        <v>44848</v>
      </c>
      <c r="D1313" s="2" t="s">
        <v>17</v>
      </c>
      <c r="E1313" s="2" t="s">
        <v>14</v>
      </c>
      <c r="F1313" s="2" t="s">
        <v>3910</v>
      </c>
      <c r="G1313" s="10">
        <f t="shared" si="230"/>
        <v>4.5318876188852913E-5</v>
      </c>
      <c r="H1313" s="7">
        <v>10</v>
      </c>
      <c r="I1313" s="7">
        <v>2</v>
      </c>
      <c r="J1313" s="7">
        <v>8</v>
      </c>
      <c r="K1313" s="7">
        <f t="shared" si="233"/>
        <v>3.2</v>
      </c>
      <c r="L1313" s="12">
        <f t="shared" si="231"/>
        <v>4.8</v>
      </c>
      <c r="M1313" s="8">
        <v>0.8</v>
      </c>
      <c r="N1313" s="8">
        <f t="shared" si="232"/>
        <v>2.4</v>
      </c>
      <c r="O1313" s="7">
        <f t="shared" si="226"/>
        <v>4.8</v>
      </c>
      <c r="P1313" s="8">
        <v>0.8</v>
      </c>
      <c r="Q1313" s="8">
        <f t="shared" si="227"/>
        <v>0.25</v>
      </c>
      <c r="R1313" s="8">
        <f t="shared" si="228"/>
        <v>0.2</v>
      </c>
      <c r="S1313" s="9">
        <f t="shared" si="229"/>
        <v>1.2749924467654519E-4</v>
      </c>
      <c r="T1313" s="2" t="s">
        <v>6151</v>
      </c>
      <c r="U1313" s="2" t="s">
        <v>15</v>
      </c>
      <c r="V1313" s="2" t="s">
        <v>6101</v>
      </c>
      <c r="W1313" s="2" t="s">
        <v>627</v>
      </c>
      <c r="X1313" s="2">
        <v>54</v>
      </c>
      <c r="Y1313" s="2">
        <v>66</v>
      </c>
      <c r="Z1313" s="2">
        <f t="shared" si="235"/>
        <v>12</v>
      </c>
    </row>
    <row r="1314" spans="1:26" x14ac:dyDescent="0.25">
      <c r="A1314" s="2" t="s">
        <v>3911</v>
      </c>
      <c r="B1314" s="2">
        <v>202281313</v>
      </c>
      <c r="C1314" s="3">
        <v>44848</v>
      </c>
      <c r="D1314" s="2" t="s">
        <v>590</v>
      </c>
      <c r="E1314" s="2" t="s">
        <v>14</v>
      </c>
      <c r="F1314" s="2" t="s">
        <v>3912</v>
      </c>
      <c r="G1314" s="10">
        <f t="shared" si="230"/>
        <v>7.4776145711607307E-4</v>
      </c>
      <c r="H1314" s="7">
        <v>165</v>
      </c>
      <c r="I1314" s="7">
        <v>105</v>
      </c>
      <c r="J1314" s="7">
        <v>60</v>
      </c>
      <c r="K1314" s="7">
        <f t="shared" si="233"/>
        <v>24</v>
      </c>
      <c r="L1314" s="12">
        <f t="shared" si="231"/>
        <v>36</v>
      </c>
      <c r="M1314" s="8">
        <v>0.36363636363636365</v>
      </c>
      <c r="N1314" s="8">
        <f t="shared" si="232"/>
        <v>0.34285714285714286</v>
      </c>
      <c r="O1314" s="7">
        <f t="shared" si="226"/>
        <v>36</v>
      </c>
      <c r="P1314" s="8">
        <v>0.36363636363636365</v>
      </c>
      <c r="Q1314" s="8">
        <f t="shared" si="227"/>
        <v>1.75</v>
      </c>
      <c r="R1314" s="8">
        <f t="shared" si="228"/>
        <v>0.63636363636363635</v>
      </c>
      <c r="S1314" s="9">
        <f t="shared" si="229"/>
        <v>9.5624433507408889E-4</v>
      </c>
      <c r="T1314" s="2" t="s">
        <v>6151</v>
      </c>
      <c r="U1314" s="2" t="s">
        <v>15</v>
      </c>
      <c r="V1314" s="2" t="s">
        <v>6101</v>
      </c>
      <c r="W1314" s="2" t="s">
        <v>329</v>
      </c>
      <c r="X1314" s="2">
        <v>54</v>
      </c>
      <c r="Y1314" s="2">
        <v>66</v>
      </c>
      <c r="Z1314" s="2">
        <f t="shared" si="235"/>
        <v>12</v>
      </c>
    </row>
    <row r="1315" spans="1:26" x14ac:dyDescent="0.25">
      <c r="A1315" s="2" t="s">
        <v>3913</v>
      </c>
      <c r="B1315" s="2">
        <v>202281314</v>
      </c>
      <c r="C1315" s="3">
        <v>44848</v>
      </c>
      <c r="D1315" s="2" t="s">
        <v>473</v>
      </c>
      <c r="E1315" s="2" t="s">
        <v>29</v>
      </c>
      <c r="F1315" s="2" t="s">
        <v>3914</v>
      </c>
      <c r="G1315" s="10">
        <f t="shared" si="230"/>
        <v>2.0393494284983812E-4</v>
      </c>
      <c r="H1315" s="7">
        <v>45</v>
      </c>
      <c r="I1315" s="7">
        <v>29.119999999999997</v>
      </c>
      <c r="J1315" s="7">
        <v>15.880000000000003</v>
      </c>
      <c r="K1315" s="7">
        <f t="shared" si="233"/>
        <v>6.3520000000000012</v>
      </c>
      <c r="L1315" s="12">
        <f t="shared" si="231"/>
        <v>9.5280000000000022</v>
      </c>
      <c r="M1315" s="8">
        <v>0.35288888888888892</v>
      </c>
      <c r="N1315" s="8">
        <f t="shared" si="232"/>
        <v>0.32719780219780231</v>
      </c>
      <c r="O1315" s="7">
        <f t="shared" si="226"/>
        <v>9.5280000000000022</v>
      </c>
      <c r="P1315" s="8">
        <v>0.35288888888888892</v>
      </c>
      <c r="Q1315" s="8">
        <f t="shared" si="227"/>
        <v>1.833753148614609</v>
      </c>
      <c r="R1315" s="8">
        <f t="shared" si="228"/>
        <v>0.64711111111111108</v>
      </c>
      <c r="S1315" s="9">
        <f t="shared" si="229"/>
        <v>2.5308600068294222E-4</v>
      </c>
      <c r="T1315" s="2" t="s">
        <v>33</v>
      </c>
      <c r="U1315" s="2" t="s">
        <v>31</v>
      </c>
      <c r="V1315" s="2" t="s">
        <v>6101</v>
      </c>
      <c r="W1315" s="2" t="s">
        <v>627</v>
      </c>
      <c r="X1315" s="2">
        <v>54</v>
      </c>
      <c r="Y1315" s="2">
        <v>66</v>
      </c>
      <c r="Z1315" s="2">
        <f t="shared" si="235"/>
        <v>12</v>
      </c>
    </row>
    <row r="1316" spans="1:26" x14ac:dyDescent="0.25">
      <c r="A1316" s="2" t="s">
        <v>3915</v>
      </c>
      <c r="B1316" s="2">
        <v>202281315</v>
      </c>
      <c r="C1316" s="3">
        <v>44848</v>
      </c>
      <c r="D1316" s="2" t="s">
        <v>590</v>
      </c>
      <c r="E1316" s="2" t="s">
        <v>47</v>
      </c>
      <c r="F1316" s="2" t="s">
        <v>3916</v>
      </c>
      <c r="G1316" s="10">
        <f t="shared" si="230"/>
        <v>8.3839920949377897E-4</v>
      </c>
      <c r="H1316" s="7">
        <v>185</v>
      </c>
      <c r="I1316" s="7">
        <v>100</v>
      </c>
      <c r="J1316" s="7">
        <v>85</v>
      </c>
      <c r="K1316" s="7">
        <f t="shared" si="233"/>
        <v>34</v>
      </c>
      <c r="L1316" s="12">
        <f t="shared" si="231"/>
        <v>51</v>
      </c>
      <c r="M1316" s="8">
        <v>0.45945945945945948</v>
      </c>
      <c r="N1316" s="8">
        <f t="shared" si="232"/>
        <v>0.51</v>
      </c>
      <c r="O1316" s="7">
        <f t="shared" si="226"/>
        <v>51</v>
      </c>
      <c r="P1316" s="8">
        <v>0.45945945945945948</v>
      </c>
      <c r="Q1316" s="8">
        <f t="shared" si="227"/>
        <v>1.1764705882352942</v>
      </c>
      <c r="R1316" s="8">
        <f t="shared" si="228"/>
        <v>0.54054054054054057</v>
      </c>
      <c r="S1316" s="9">
        <f t="shared" si="229"/>
        <v>1.3546794746882925E-3</v>
      </c>
      <c r="T1316" s="2" t="s">
        <v>19</v>
      </c>
      <c r="U1316" s="2" t="s">
        <v>6087</v>
      </c>
      <c r="V1316" s="2" t="s">
        <v>6101</v>
      </c>
      <c r="W1316" s="2" t="s">
        <v>627</v>
      </c>
      <c r="X1316" s="2">
        <v>54</v>
      </c>
      <c r="Y1316" s="2">
        <v>66</v>
      </c>
      <c r="Z1316" s="2">
        <f t="shared" si="235"/>
        <v>12</v>
      </c>
    </row>
    <row r="1317" spans="1:26" x14ac:dyDescent="0.25">
      <c r="A1317" s="2" t="s">
        <v>3917</v>
      </c>
      <c r="B1317" s="2">
        <v>202281316</v>
      </c>
      <c r="C1317" s="3">
        <v>44848</v>
      </c>
      <c r="D1317" s="2" t="s">
        <v>829</v>
      </c>
      <c r="E1317" s="2" t="s">
        <v>29</v>
      </c>
      <c r="F1317" s="2" t="s">
        <v>3918</v>
      </c>
      <c r="G1317" s="10">
        <f t="shared" si="230"/>
        <v>4.9850763807738209E-4</v>
      </c>
      <c r="H1317" s="7">
        <v>110</v>
      </c>
      <c r="I1317" s="7">
        <v>83.25</v>
      </c>
      <c r="J1317" s="7">
        <v>26.75</v>
      </c>
      <c r="K1317" s="7">
        <f t="shared" si="233"/>
        <v>10.700000000000001</v>
      </c>
      <c r="L1317" s="12">
        <f t="shared" si="231"/>
        <v>16.049999999999997</v>
      </c>
      <c r="M1317" s="8">
        <v>0.24318181818181819</v>
      </c>
      <c r="N1317" s="8">
        <f t="shared" si="232"/>
        <v>0.19279279279279277</v>
      </c>
      <c r="O1317" s="7">
        <f t="shared" si="226"/>
        <v>16.049999999999997</v>
      </c>
      <c r="P1317" s="8">
        <v>0.24318181818181819</v>
      </c>
      <c r="Q1317" s="8">
        <f t="shared" si="227"/>
        <v>3.1121495327102804</v>
      </c>
      <c r="R1317" s="8">
        <f t="shared" si="228"/>
        <v>0.75681818181818183</v>
      </c>
      <c r="S1317" s="9">
        <f t="shared" si="229"/>
        <v>4.2632559938719794E-4</v>
      </c>
      <c r="T1317" s="2" t="s">
        <v>30</v>
      </c>
      <c r="U1317" s="2" t="s">
        <v>31</v>
      </c>
      <c r="V1317" s="2" t="s">
        <v>6101</v>
      </c>
      <c r="W1317" s="2" t="s">
        <v>627</v>
      </c>
      <c r="X1317" s="2">
        <v>54</v>
      </c>
      <c r="Y1317" s="2">
        <v>66</v>
      </c>
      <c r="Z1317" s="2">
        <f t="shared" si="235"/>
        <v>12</v>
      </c>
    </row>
    <row r="1318" spans="1:26" x14ac:dyDescent="0.25">
      <c r="A1318" s="2" t="s">
        <v>3919</v>
      </c>
      <c r="B1318" s="2">
        <v>202281317</v>
      </c>
      <c r="C1318" s="3">
        <v>44848</v>
      </c>
      <c r="D1318" s="2" t="s">
        <v>830</v>
      </c>
      <c r="E1318" s="2" t="s">
        <v>29</v>
      </c>
      <c r="F1318" s="2" t="s">
        <v>3920</v>
      </c>
      <c r="G1318" s="10">
        <f t="shared" si="230"/>
        <v>1.2236096570990287E-4</v>
      </c>
      <c r="H1318" s="7">
        <v>27</v>
      </c>
      <c r="I1318" s="7">
        <v>22.88</v>
      </c>
      <c r="J1318" s="7">
        <v>4.120000000000001</v>
      </c>
      <c r="K1318" s="7">
        <f t="shared" si="233"/>
        <v>1.6480000000000006</v>
      </c>
      <c r="L1318" s="12">
        <f t="shared" si="231"/>
        <v>2.4720000000000004</v>
      </c>
      <c r="M1318" s="8">
        <v>0.15259259259259264</v>
      </c>
      <c r="N1318" s="8">
        <f t="shared" si="232"/>
        <v>0.10804195804195807</v>
      </c>
      <c r="O1318" s="7">
        <f t="shared" si="226"/>
        <v>2.4720000000000004</v>
      </c>
      <c r="P1318" s="8">
        <v>0.15259259259259264</v>
      </c>
      <c r="Q1318" s="8">
        <f t="shared" si="227"/>
        <v>5.5533980582524256</v>
      </c>
      <c r="R1318" s="8">
        <f t="shared" si="228"/>
        <v>0.84740740740740739</v>
      </c>
      <c r="S1318" s="9">
        <f t="shared" si="229"/>
        <v>6.5662111008420781E-5</v>
      </c>
      <c r="T1318" s="2" t="s">
        <v>56</v>
      </c>
      <c r="U1318" s="2" t="s">
        <v>31</v>
      </c>
      <c r="V1318" s="2" t="s">
        <v>6101</v>
      </c>
      <c r="W1318" s="2" t="s">
        <v>627</v>
      </c>
      <c r="X1318" s="2">
        <v>54</v>
      </c>
      <c r="Y1318" s="2">
        <v>66</v>
      </c>
      <c r="Z1318" s="2">
        <f t="shared" si="235"/>
        <v>12</v>
      </c>
    </row>
    <row r="1319" spans="1:26" x14ac:dyDescent="0.25">
      <c r="A1319" s="2" t="s">
        <v>3921</v>
      </c>
      <c r="B1319" s="2">
        <v>202281318</v>
      </c>
      <c r="C1319" s="3">
        <v>44848</v>
      </c>
      <c r="D1319" s="2" t="s">
        <v>831</v>
      </c>
      <c r="E1319" s="2" t="s">
        <v>24</v>
      </c>
      <c r="F1319" s="2" t="s">
        <v>3922</v>
      </c>
      <c r="G1319" s="10">
        <f t="shared" si="230"/>
        <v>2.2659438094426457E-4</v>
      </c>
      <c r="H1319" s="7">
        <v>50</v>
      </c>
      <c r="I1319" s="7">
        <v>25</v>
      </c>
      <c r="J1319" s="7">
        <v>25</v>
      </c>
      <c r="K1319" s="7">
        <f t="shared" si="233"/>
        <v>10</v>
      </c>
      <c r="L1319" s="12">
        <f t="shared" si="231"/>
        <v>15</v>
      </c>
      <c r="M1319" s="8">
        <v>0.5</v>
      </c>
      <c r="N1319" s="8">
        <f t="shared" si="232"/>
        <v>0.6</v>
      </c>
      <c r="O1319" s="7">
        <f t="shared" si="226"/>
        <v>15</v>
      </c>
      <c r="P1319" s="8">
        <v>0.5</v>
      </c>
      <c r="Q1319" s="8">
        <f t="shared" si="227"/>
        <v>1</v>
      </c>
      <c r="R1319" s="8">
        <f t="shared" si="228"/>
        <v>0.5</v>
      </c>
      <c r="S1319" s="9">
        <f t="shared" si="229"/>
        <v>3.9843513961420371E-4</v>
      </c>
      <c r="T1319" s="2" t="s">
        <v>25</v>
      </c>
      <c r="U1319" s="2" t="s">
        <v>26</v>
      </c>
      <c r="V1319" s="2" t="s">
        <v>6101</v>
      </c>
      <c r="W1319" s="2" t="s">
        <v>329</v>
      </c>
      <c r="X1319" s="2">
        <v>54</v>
      </c>
      <c r="Y1319" s="2">
        <v>66</v>
      </c>
      <c r="Z1319" s="2">
        <f t="shared" si="235"/>
        <v>12</v>
      </c>
    </row>
    <row r="1320" spans="1:26" x14ac:dyDescent="0.25">
      <c r="A1320" s="2" t="s">
        <v>3923</v>
      </c>
      <c r="B1320" s="2">
        <v>202281319</v>
      </c>
      <c r="C1320" s="3">
        <v>44848</v>
      </c>
      <c r="D1320" s="2" t="s">
        <v>728</v>
      </c>
      <c r="E1320" s="2" t="s">
        <v>29</v>
      </c>
      <c r="F1320" s="2" t="s">
        <v>3924</v>
      </c>
      <c r="G1320" s="10">
        <f t="shared" si="230"/>
        <v>1.4502040380432932E-4</v>
      </c>
      <c r="H1320" s="7">
        <v>32</v>
      </c>
      <c r="I1320" s="7">
        <v>28.8</v>
      </c>
      <c r="J1320" s="7">
        <v>3.2</v>
      </c>
      <c r="K1320" s="7">
        <f t="shared" si="233"/>
        <v>1.2800000000000002</v>
      </c>
      <c r="L1320" s="12">
        <f t="shared" si="231"/>
        <v>1.92</v>
      </c>
      <c r="M1320" s="8">
        <v>0.1</v>
      </c>
      <c r="N1320" s="8">
        <f t="shared" si="232"/>
        <v>6.6666666666666666E-2</v>
      </c>
      <c r="O1320" s="7">
        <f t="shared" si="226"/>
        <v>1.92</v>
      </c>
      <c r="P1320" s="8">
        <v>0.1</v>
      </c>
      <c r="Q1320" s="8">
        <f t="shared" si="227"/>
        <v>9</v>
      </c>
      <c r="R1320" s="8">
        <f t="shared" si="228"/>
        <v>0.9</v>
      </c>
      <c r="S1320" s="9">
        <f t="shared" si="229"/>
        <v>5.0999697870618076E-5</v>
      </c>
      <c r="T1320" s="2" t="s">
        <v>99</v>
      </c>
      <c r="U1320" s="2" t="s">
        <v>832</v>
      </c>
      <c r="V1320" s="2" t="s">
        <v>6101</v>
      </c>
      <c r="W1320" s="2" t="s">
        <v>627</v>
      </c>
      <c r="X1320" s="2">
        <v>54</v>
      </c>
      <c r="Y1320" s="2">
        <v>66</v>
      </c>
      <c r="Z1320" s="2">
        <f t="shared" si="235"/>
        <v>12</v>
      </c>
    </row>
    <row r="1321" spans="1:26" x14ac:dyDescent="0.25">
      <c r="A1321" s="2" t="s">
        <v>3925</v>
      </c>
      <c r="B1321" s="2">
        <v>202281320</v>
      </c>
      <c r="C1321" s="3">
        <v>44848</v>
      </c>
      <c r="D1321" s="2" t="s">
        <v>833</v>
      </c>
      <c r="E1321" s="2" t="s">
        <v>29</v>
      </c>
      <c r="F1321" s="2" t="s">
        <v>3926</v>
      </c>
      <c r="G1321" s="10">
        <f t="shared" si="230"/>
        <v>7.251020190216466E-4</v>
      </c>
      <c r="H1321" s="7">
        <v>160</v>
      </c>
      <c r="I1321" s="7">
        <v>132.27500000000001</v>
      </c>
      <c r="J1321" s="7">
        <v>27.724999999999994</v>
      </c>
      <c r="K1321" s="7">
        <f t="shared" si="233"/>
        <v>11.089999999999998</v>
      </c>
      <c r="L1321" s="12">
        <f t="shared" si="231"/>
        <v>16.634999999999998</v>
      </c>
      <c r="M1321" s="8">
        <v>0.17328124999999997</v>
      </c>
      <c r="N1321" s="8">
        <f t="shared" si="232"/>
        <v>0.12576072576072575</v>
      </c>
      <c r="O1321" s="7">
        <f t="shared" si="226"/>
        <v>16.634999999999998</v>
      </c>
      <c r="P1321" s="8">
        <v>0.17328124999999997</v>
      </c>
      <c r="Q1321" s="8">
        <f t="shared" si="227"/>
        <v>4.770964833183049</v>
      </c>
      <c r="R1321" s="8">
        <f t="shared" si="228"/>
        <v>0.82671875000000006</v>
      </c>
      <c r="S1321" s="9">
        <f t="shared" si="229"/>
        <v>4.4186456983215182E-4</v>
      </c>
      <c r="T1321" s="2" t="s">
        <v>30</v>
      </c>
      <c r="U1321" s="2" t="s">
        <v>31</v>
      </c>
      <c r="V1321" s="2" t="s">
        <v>6101</v>
      </c>
      <c r="W1321" s="2" t="s">
        <v>627</v>
      </c>
      <c r="X1321" s="2">
        <v>54</v>
      </c>
      <c r="Y1321" s="2">
        <v>66</v>
      </c>
      <c r="Z1321" s="2">
        <f t="shared" si="235"/>
        <v>12</v>
      </c>
    </row>
    <row r="1322" spans="1:26" x14ac:dyDescent="0.25">
      <c r="A1322" s="2" t="s">
        <v>3927</v>
      </c>
      <c r="B1322" s="2">
        <v>202281321</v>
      </c>
      <c r="C1322" s="3">
        <v>44848</v>
      </c>
      <c r="D1322" s="2" t="s">
        <v>17</v>
      </c>
      <c r="E1322" s="2" t="s">
        <v>14</v>
      </c>
      <c r="F1322" s="2" t="s">
        <v>3928</v>
      </c>
      <c r="G1322" s="10">
        <f t="shared" si="230"/>
        <v>4.5318876188852913E-5</v>
      </c>
      <c r="H1322" s="7">
        <v>10</v>
      </c>
      <c r="I1322" s="7">
        <v>2</v>
      </c>
      <c r="J1322" s="7">
        <v>8</v>
      </c>
      <c r="K1322" s="7">
        <f t="shared" si="233"/>
        <v>3.2</v>
      </c>
      <c r="L1322" s="12">
        <f t="shared" si="231"/>
        <v>4.8</v>
      </c>
      <c r="M1322" s="8">
        <v>0.8</v>
      </c>
      <c r="N1322" s="8">
        <f t="shared" si="232"/>
        <v>2.4</v>
      </c>
      <c r="O1322" s="7">
        <f t="shared" si="226"/>
        <v>4.8</v>
      </c>
      <c r="P1322" s="8">
        <v>0.8</v>
      </c>
      <c r="Q1322" s="8">
        <f t="shared" si="227"/>
        <v>0.25</v>
      </c>
      <c r="R1322" s="8">
        <f t="shared" si="228"/>
        <v>0.2</v>
      </c>
      <c r="S1322" s="9">
        <f t="shared" si="229"/>
        <v>1.2749924467654519E-4</v>
      </c>
      <c r="T1322" s="2" t="s">
        <v>6152</v>
      </c>
      <c r="U1322" s="2" t="s">
        <v>15</v>
      </c>
      <c r="V1322" s="2" t="s">
        <v>6101</v>
      </c>
      <c r="W1322" s="2" t="s">
        <v>16</v>
      </c>
      <c r="X1322" s="2">
        <v>54</v>
      </c>
      <c r="Y1322" s="2">
        <v>66</v>
      </c>
      <c r="Z1322" s="2">
        <f t="shared" si="235"/>
        <v>12</v>
      </c>
    </row>
    <row r="1323" spans="1:26" x14ac:dyDescent="0.25">
      <c r="A1323" s="2" t="s">
        <v>3929</v>
      </c>
      <c r="B1323" s="2">
        <v>202281322</v>
      </c>
      <c r="C1323" s="3">
        <v>44849</v>
      </c>
      <c r="D1323" s="2" t="s">
        <v>834</v>
      </c>
      <c r="E1323" s="2" t="s">
        <v>43</v>
      </c>
      <c r="F1323" s="2" t="s">
        <v>3930</v>
      </c>
      <c r="G1323" s="10">
        <f t="shared" si="230"/>
        <v>4.6873880128082933E-3</v>
      </c>
      <c r="H1323" s="7">
        <v>1034.3125</v>
      </c>
      <c r="I1323" s="7">
        <v>829</v>
      </c>
      <c r="J1323" s="7">
        <v>121</v>
      </c>
      <c r="K1323" s="7">
        <f t="shared" si="233"/>
        <v>48.400000000000006</v>
      </c>
      <c r="L1323" s="12">
        <f t="shared" si="231"/>
        <v>72.599999999999994</v>
      </c>
      <c r="M1323" s="8">
        <v>0.11698592059943198</v>
      </c>
      <c r="N1323" s="8">
        <f t="shared" si="232"/>
        <v>8.7575392038600722E-2</v>
      </c>
      <c r="O1323" s="7">
        <f t="shared" si="226"/>
        <v>72.599999999999994</v>
      </c>
      <c r="P1323" s="8">
        <v>0.11698592059943198</v>
      </c>
      <c r="Q1323" s="8">
        <f t="shared" si="227"/>
        <v>6.8512396694214877</v>
      </c>
      <c r="R1323" s="8">
        <f t="shared" si="228"/>
        <v>0.80149857997462082</v>
      </c>
      <c r="S1323" s="9">
        <f t="shared" si="229"/>
        <v>1.9284260757327458E-3</v>
      </c>
      <c r="T1323" s="2" t="s">
        <v>19</v>
      </c>
      <c r="U1323" s="2" t="s">
        <v>44</v>
      </c>
      <c r="V1323" s="2" t="s">
        <v>6101</v>
      </c>
      <c r="W1323" s="2" t="s">
        <v>329</v>
      </c>
      <c r="X1323" s="2">
        <v>50</v>
      </c>
      <c r="Y1323" s="2">
        <v>68</v>
      </c>
      <c r="Z1323" s="2">
        <f t="shared" si="235"/>
        <v>18</v>
      </c>
    </row>
    <row r="1324" spans="1:26" x14ac:dyDescent="0.25">
      <c r="A1324" s="2" t="s">
        <v>3931</v>
      </c>
      <c r="B1324" s="2">
        <v>202281323</v>
      </c>
      <c r="C1324" s="3">
        <v>44849</v>
      </c>
      <c r="D1324" s="2" t="s">
        <v>835</v>
      </c>
      <c r="E1324" s="2" t="s">
        <v>43</v>
      </c>
      <c r="F1324" s="2" t="s">
        <v>3932</v>
      </c>
      <c r="G1324" s="10">
        <f t="shared" si="230"/>
        <v>5.6742065418205661E-3</v>
      </c>
      <c r="H1324" s="7">
        <v>1252.0625000000002</v>
      </c>
      <c r="I1324" s="7">
        <v>900</v>
      </c>
      <c r="J1324" s="7">
        <v>250</v>
      </c>
      <c r="K1324" s="7">
        <f t="shared" si="233"/>
        <v>100</v>
      </c>
      <c r="L1324" s="12">
        <f t="shared" si="231"/>
        <v>150</v>
      </c>
      <c r="M1324" s="8">
        <v>0.19967054360305492</v>
      </c>
      <c r="N1324" s="8">
        <f t="shared" si="232"/>
        <v>0.16666666666666666</v>
      </c>
      <c r="O1324" s="7">
        <f t="shared" si="226"/>
        <v>150</v>
      </c>
      <c r="P1324" s="8">
        <v>0.19967054360305492</v>
      </c>
      <c r="Q1324" s="8">
        <f t="shared" si="227"/>
        <v>3.6</v>
      </c>
      <c r="R1324" s="8">
        <f t="shared" si="228"/>
        <v>0.7188139569709977</v>
      </c>
      <c r="S1324" s="9">
        <f t="shared" si="229"/>
        <v>3.9843513961420373E-3</v>
      </c>
      <c r="T1324" s="2" t="s">
        <v>19</v>
      </c>
      <c r="U1324" s="2" t="s">
        <v>44</v>
      </c>
      <c r="V1324" s="2" t="s">
        <v>6101</v>
      </c>
      <c r="W1324" s="2" t="s">
        <v>16</v>
      </c>
      <c r="X1324" s="2">
        <v>50</v>
      </c>
      <c r="Y1324" s="2">
        <v>68</v>
      </c>
      <c r="Z1324" s="2">
        <f t="shared" ref="Z1324:Z1341" si="236">Y1324-X1324</f>
        <v>18</v>
      </c>
    </row>
    <row r="1325" spans="1:26" x14ac:dyDescent="0.25">
      <c r="A1325" s="2" t="s">
        <v>3933</v>
      </c>
      <c r="B1325" s="2">
        <v>202281324</v>
      </c>
      <c r="C1325" s="3">
        <v>44849</v>
      </c>
      <c r="D1325" s="2" t="s">
        <v>836</v>
      </c>
      <c r="E1325" s="2" t="s">
        <v>43</v>
      </c>
      <c r="F1325" s="2" t="s">
        <v>3934</v>
      </c>
      <c r="G1325" s="10">
        <f t="shared" si="230"/>
        <v>3.8521044760524976E-3</v>
      </c>
      <c r="H1325" s="7">
        <v>850</v>
      </c>
      <c r="I1325" s="7">
        <v>733</v>
      </c>
      <c r="J1325" s="7">
        <v>117</v>
      </c>
      <c r="K1325" s="7">
        <f t="shared" si="233"/>
        <v>46.800000000000004</v>
      </c>
      <c r="L1325" s="12">
        <f t="shared" si="231"/>
        <v>70.199999999999989</v>
      </c>
      <c r="M1325" s="8">
        <v>0.1376470588235294</v>
      </c>
      <c r="N1325" s="8">
        <f t="shared" si="232"/>
        <v>9.577080491132331E-2</v>
      </c>
      <c r="O1325" s="7">
        <f t="shared" si="226"/>
        <v>70.199999999999989</v>
      </c>
      <c r="P1325" s="8">
        <v>0.1376470588235294</v>
      </c>
      <c r="Q1325" s="8">
        <f t="shared" si="227"/>
        <v>6.2649572649572649</v>
      </c>
      <c r="R1325" s="8">
        <f t="shared" si="228"/>
        <v>0.86235294117647054</v>
      </c>
      <c r="S1325" s="9">
        <f t="shared" si="229"/>
        <v>1.8646764533944732E-3</v>
      </c>
      <c r="T1325" s="2" t="s">
        <v>19</v>
      </c>
      <c r="U1325" s="2" t="s">
        <v>44</v>
      </c>
      <c r="V1325" s="2" t="s">
        <v>6101</v>
      </c>
      <c r="W1325" s="2" t="s">
        <v>16</v>
      </c>
      <c r="X1325" s="2">
        <v>50</v>
      </c>
      <c r="Y1325" s="2">
        <v>68</v>
      </c>
      <c r="Z1325" s="2">
        <f t="shared" si="236"/>
        <v>18</v>
      </c>
    </row>
    <row r="1326" spans="1:26" x14ac:dyDescent="0.25">
      <c r="A1326" s="2" t="s">
        <v>3935</v>
      </c>
      <c r="B1326" s="2">
        <v>202281325</v>
      </c>
      <c r="C1326" s="3">
        <v>44849</v>
      </c>
      <c r="D1326" s="2" t="s">
        <v>785</v>
      </c>
      <c r="E1326" s="2" t="s">
        <v>29</v>
      </c>
      <c r="F1326" s="2" t="s">
        <v>3936</v>
      </c>
      <c r="G1326" s="10">
        <f t="shared" si="230"/>
        <v>9.516963999659112E-5</v>
      </c>
      <c r="H1326" s="7">
        <v>21</v>
      </c>
      <c r="I1326" s="7">
        <v>17.899999999999999</v>
      </c>
      <c r="J1326" s="7">
        <v>3.1000000000000014</v>
      </c>
      <c r="K1326" s="7">
        <f t="shared" si="233"/>
        <v>1.2400000000000007</v>
      </c>
      <c r="L1326" s="12">
        <f t="shared" si="231"/>
        <v>1.8600000000000008</v>
      </c>
      <c r="M1326" s="8">
        <v>0.14761904761904768</v>
      </c>
      <c r="N1326" s="8">
        <f t="shared" si="232"/>
        <v>0.10391061452513972</v>
      </c>
      <c r="O1326" s="7">
        <f t="shared" si="226"/>
        <v>1.8600000000000008</v>
      </c>
      <c r="P1326" s="8">
        <v>0.14761904761904768</v>
      </c>
      <c r="Q1326" s="8">
        <f t="shared" si="227"/>
        <v>5.7741935483870934</v>
      </c>
      <c r="R1326" s="8">
        <f t="shared" si="228"/>
        <v>0.85238095238095235</v>
      </c>
      <c r="S1326" s="9">
        <f t="shared" si="229"/>
        <v>4.9405957312161284E-5</v>
      </c>
      <c r="T1326" s="2" t="s">
        <v>33</v>
      </c>
      <c r="U1326" s="2" t="s">
        <v>31</v>
      </c>
      <c r="V1326" s="2" t="s">
        <v>6101</v>
      </c>
      <c r="W1326" s="2" t="s">
        <v>329</v>
      </c>
      <c r="X1326" s="2">
        <v>50</v>
      </c>
      <c r="Y1326" s="2">
        <v>68</v>
      </c>
      <c r="Z1326" s="2">
        <f t="shared" si="236"/>
        <v>18</v>
      </c>
    </row>
    <row r="1327" spans="1:26" x14ac:dyDescent="0.25">
      <c r="A1327" s="2" t="s">
        <v>3937</v>
      </c>
      <c r="B1327" s="2">
        <v>202281326</v>
      </c>
      <c r="C1327" s="3">
        <v>44849</v>
      </c>
      <c r="D1327" s="2" t="s">
        <v>837</v>
      </c>
      <c r="E1327" s="2" t="s">
        <v>29</v>
      </c>
      <c r="F1327" s="2" t="s">
        <v>3938</v>
      </c>
      <c r="G1327" s="10">
        <f t="shared" si="230"/>
        <v>1.4048851618544403E-4</v>
      </c>
      <c r="H1327" s="7">
        <v>31</v>
      </c>
      <c r="I1327" s="7">
        <v>27.9</v>
      </c>
      <c r="J1327" s="7">
        <v>3.1000000000000014</v>
      </c>
      <c r="K1327" s="7">
        <f t="shared" si="233"/>
        <v>1.2400000000000007</v>
      </c>
      <c r="L1327" s="12">
        <f t="shared" si="231"/>
        <v>1.8600000000000008</v>
      </c>
      <c r="M1327" s="8">
        <v>0.10000000000000005</v>
      </c>
      <c r="N1327" s="8">
        <f t="shared" si="232"/>
        <v>6.6666666666666693E-2</v>
      </c>
      <c r="O1327" s="7">
        <f t="shared" si="226"/>
        <v>1.8600000000000008</v>
      </c>
      <c r="P1327" s="8">
        <v>0.10000000000000005</v>
      </c>
      <c r="Q1327" s="8">
        <f t="shared" si="227"/>
        <v>8.9999999999999947</v>
      </c>
      <c r="R1327" s="8">
        <f t="shared" si="228"/>
        <v>0.89999999999999991</v>
      </c>
      <c r="S1327" s="9">
        <f t="shared" si="229"/>
        <v>4.9405957312161284E-5</v>
      </c>
      <c r="T1327" s="2" t="s">
        <v>33</v>
      </c>
      <c r="U1327" s="2" t="s">
        <v>31</v>
      </c>
      <c r="V1327" s="2" t="s">
        <v>6101</v>
      </c>
      <c r="W1327" s="2" t="s">
        <v>16</v>
      </c>
      <c r="X1327" s="2">
        <v>50</v>
      </c>
      <c r="Y1327" s="2">
        <v>68</v>
      </c>
      <c r="Z1327" s="2">
        <f t="shared" si="236"/>
        <v>18</v>
      </c>
    </row>
    <row r="1328" spans="1:26" x14ac:dyDescent="0.25">
      <c r="A1328" s="2" t="s">
        <v>3939</v>
      </c>
      <c r="B1328" s="2">
        <v>202281327</v>
      </c>
      <c r="C1328" s="3">
        <v>44849</v>
      </c>
      <c r="D1328" s="2" t="s">
        <v>838</v>
      </c>
      <c r="E1328" s="2" t="s">
        <v>24</v>
      </c>
      <c r="F1328" s="2" t="s">
        <v>3940</v>
      </c>
      <c r="G1328" s="10">
        <f t="shared" si="230"/>
        <v>7.251020190216466E-4</v>
      </c>
      <c r="H1328" s="7">
        <v>160</v>
      </c>
      <c r="I1328" s="7">
        <v>100</v>
      </c>
      <c r="J1328" s="7">
        <v>60</v>
      </c>
      <c r="K1328" s="7">
        <f t="shared" si="233"/>
        <v>24</v>
      </c>
      <c r="L1328" s="12">
        <f t="shared" si="231"/>
        <v>36</v>
      </c>
      <c r="M1328" s="8">
        <v>0.375</v>
      </c>
      <c r="N1328" s="8">
        <f t="shared" si="232"/>
        <v>0.36</v>
      </c>
      <c r="O1328" s="7">
        <f t="shared" si="226"/>
        <v>36</v>
      </c>
      <c r="P1328" s="8">
        <v>0.375</v>
      </c>
      <c r="Q1328" s="8">
        <f t="shared" si="227"/>
        <v>1.6666666666666667</v>
      </c>
      <c r="R1328" s="8">
        <f t="shared" si="228"/>
        <v>0.625</v>
      </c>
      <c r="S1328" s="9">
        <f t="shared" si="229"/>
        <v>9.5624433507408889E-4</v>
      </c>
      <c r="T1328" s="2" t="s">
        <v>25</v>
      </c>
      <c r="U1328" s="2" t="s">
        <v>26</v>
      </c>
      <c r="V1328" s="2" t="s">
        <v>6101</v>
      </c>
      <c r="W1328" s="2" t="s">
        <v>627</v>
      </c>
      <c r="X1328" s="2">
        <v>50</v>
      </c>
      <c r="Y1328" s="2">
        <v>68</v>
      </c>
      <c r="Z1328" s="2">
        <f t="shared" si="236"/>
        <v>18</v>
      </c>
    </row>
    <row r="1329" spans="1:26" x14ac:dyDescent="0.25">
      <c r="A1329" s="2" t="s">
        <v>3941</v>
      </c>
      <c r="B1329" s="2">
        <v>202281328</v>
      </c>
      <c r="C1329" s="3">
        <v>44849</v>
      </c>
      <c r="D1329" s="2" t="s">
        <v>618</v>
      </c>
      <c r="E1329" s="2" t="s">
        <v>21</v>
      </c>
      <c r="F1329" s="2" t="s">
        <v>3942</v>
      </c>
      <c r="G1329" s="10">
        <f t="shared" si="230"/>
        <v>9.0637752377705825E-5</v>
      </c>
      <c r="H1329" s="7">
        <v>20</v>
      </c>
      <c r="I1329" s="7">
        <v>0</v>
      </c>
      <c r="J1329" s="7">
        <v>20</v>
      </c>
      <c r="K1329" s="7">
        <f t="shared" si="233"/>
        <v>8</v>
      </c>
      <c r="L1329" s="12">
        <f t="shared" si="231"/>
        <v>12</v>
      </c>
      <c r="M1329" s="8">
        <v>1</v>
      </c>
      <c r="N1329" s="8" t="e">
        <f t="shared" si="232"/>
        <v>#DIV/0!</v>
      </c>
      <c r="O1329" s="7">
        <f t="shared" si="226"/>
        <v>12</v>
      </c>
      <c r="P1329" s="8">
        <v>1</v>
      </c>
      <c r="Q1329" s="8">
        <f t="shared" si="227"/>
        <v>0</v>
      </c>
      <c r="R1329" s="8">
        <f t="shared" si="228"/>
        <v>0</v>
      </c>
      <c r="S1329" s="9">
        <f t="shared" si="229"/>
        <v>3.1874811169136296E-4</v>
      </c>
      <c r="T1329" s="2" t="s">
        <v>6150</v>
      </c>
      <c r="U1329" s="2" t="s">
        <v>22</v>
      </c>
      <c r="V1329" s="2" t="s">
        <v>6101</v>
      </c>
      <c r="W1329" s="2" t="s">
        <v>16</v>
      </c>
      <c r="X1329" s="2">
        <v>50</v>
      </c>
      <c r="Y1329" s="2">
        <v>68</v>
      </c>
      <c r="Z1329" s="2">
        <f t="shared" si="236"/>
        <v>18</v>
      </c>
    </row>
    <row r="1330" spans="1:26" x14ac:dyDescent="0.25">
      <c r="A1330" s="2" t="s">
        <v>3943</v>
      </c>
      <c r="B1330" s="2">
        <v>202281329</v>
      </c>
      <c r="C1330" s="3">
        <v>44849</v>
      </c>
      <c r="D1330" s="2" t="s">
        <v>618</v>
      </c>
      <c r="E1330" s="2" t="s">
        <v>21</v>
      </c>
      <c r="F1330" s="2" t="s">
        <v>3944</v>
      </c>
      <c r="G1330" s="10">
        <f t="shared" si="230"/>
        <v>1.1329719047213228E-4</v>
      </c>
      <c r="H1330" s="7">
        <v>25</v>
      </c>
      <c r="I1330" s="7">
        <v>5</v>
      </c>
      <c r="J1330" s="7">
        <v>20</v>
      </c>
      <c r="K1330" s="7">
        <f t="shared" si="233"/>
        <v>8</v>
      </c>
      <c r="L1330" s="12">
        <f t="shared" si="231"/>
        <v>12</v>
      </c>
      <c r="M1330" s="8">
        <v>0.8</v>
      </c>
      <c r="N1330" s="8">
        <f t="shared" si="232"/>
        <v>2.4</v>
      </c>
      <c r="O1330" s="7">
        <f t="shared" si="226"/>
        <v>12</v>
      </c>
      <c r="P1330" s="8">
        <v>0.8</v>
      </c>
      <c r="Q1330" s="8">
        <f t="shared" si="227"/>
        <v>0.25</v>
      </c>
      <c r="R1330" s="8">
        <f t="shared" si="228"/>
        <v>0.2</v>
      </c>
      <c r="S1330" s="9">
        <f t="shared" si="229"/>
        <v>3.1874811169136296E-4</v>
      </c>
      <c r="T1330" s="2" t="s">
        <v>6150</v>
      </c>
      <c r="U1330" s="2" t="s">
        <v>22</v>
      </c>
      <c r="V1330" s="2" t="s">
        <v>6101</v>
      </c>
      <c r="W1330" s="2" t="s">
        <v>329</v>
      </c>
      <c r="X1330" s="2">
        <v>50</v>
      </c>
      <c r="Y1330" s="2">
        <v>68</v>
      </c>
      <c r="Z1330" s="2">
        <f t="shared" si="236"/>
        <v>18</v>
      </c>
    </row>
    <row r="1331" spans="1:26" x14ac:dyDescent="0.25">
      <c r="A1331" s="2" t="s">
        <v>3945</v>
      </c>
      <c r="B1331" s="2">
        <v>202281330</v>
      </c>
      <c r="C1331" s="3">
        <v>44849</v>
      </c>
      <c r="D1331" s="2" t="s">
        <v>839</v>
      </c>
      <c r="E1331" s="2" t="s">
        <v>24</v>
      </c>
      <c r="F1331" s="2" t="s">
        <v>3946</v>
      </c>
      <c r="G1331" s="10">
        <f t="shared" si="230"/>
        <v>3.1723213332197041E-4</v>
      </c>
      <c r="H1331" s="7">
        <v>70</v>
      </c>
      <c r="I1331" s="7">
        <v>20</v>
      </c>
      <c r="J1331" s="7">
        <v>50</v>
      </c>
      <c r="K1331" s="7">
        <f t="shared" si="233"/>
        <v>20</v>
      </c>
      <c r="L1331" s="12">
        <f t="shared" si="231"/>
        <v>30</v>
      </c>
      <c r="M1331" s="8">
        <v>0.7142857142857143</v>
      </c>
      <c r="N1331" s="8">
        <f t="shared" si="232"/>
        <v>1.5</v>
      </c>
      <c r="O1331" s="7">
        <f t="shared" si="226"/>
        <v>30</v>
      </c>
      <c r="P1331" s="8">
        <v>0.7142857142857143</v>
      </c>
      <c r="Q1331" s="8">
        <f t="shared" si="227"/>
        <v>0.4</v>
      </c>
      <c r="R1331" s="8">
        <f t="shared" si="228"/>
        <v>0.2857142857142857</v>
      </c>
      <c r="S1331" s="9">
        <f t="shared" si="229"/>
        <v>7.9687027922840741E-4</v>
      </c>
      <c r="T1331" s="2" t="s">
        <v>25</v>
      </c>
      <c r="U1331" s="2" t="s">
        <v>26</v>
      </c>
      <c r="V1331" s="2" t="s">
        <v>6101</v>
      </c>
      <c r="W1331" s="2" t="s">
        <v>627</v>
      </c>
      <c r="X1331" s="2">
        <v>50</v>
      </c>
      <c r="Y1331" s="2">
        <v>68</v>
      </c>
      <c r="Z1331" s="2">
        <f t="shared" si="236"/>
        <v>18</v>
      </c>
    </row>
    <row r="1332" spans="1:26" x14ac:dyDescent="0.25">
      <c r="A1332" s="2" t="s">
        <v>3947</v>
      </c>
      <c r="B1332" s="2">
        <v>202281331</v>
      </c>
      <c r="C1332" s="3">
        <v>44849</v>
      </c>
      <c r="D1332" s="2" t="s">
        <v>840</v>
      </c>
      <c r="E1332" s="2" t="s">
        <v>29</v>
      </c>
      <c r="F1332" s="2" t="s">
        <v>3948</v>
      </c>
      <c r="G1332" s="10">
        <f t="shared" si="230"/>
        <v>7.0697446854610553E-4</v>
      </c>
      <c r="H1332" s="7">
        <v>156</v>
      </c>
      <c r="I1332" s="7">
        <v>132.27500000000001</v>
      </c>
      <c r="J1332" s="7">
        <v>23.724999999999994</v>
      </c>
      <c r="K1332" s="7">
        <f t="shared" si="233"/>
        <v>9.4899999999999984</v>
      </c>
      <c r="L1332" s="12">
        <f t="shared" si="231"/>
        <v>14.234999999999996</v>
      </c>
      <c r="M1332" s="8">
        <v>0.15208333333333329</v>
      </c>
      <c r="N1332" s="8">
        <f t="shared" si="232"/>
        <v>0.10761670761670758</v>
      </c>
      <c r="O1332" s="7">
        <f t="shared" si="226"/>
        <v>14.234999999999996</v>
      </c>
      <c r="P1332" s="8">
        <v>0.15208333333333329</v>
      </c>
      <c r="Q1332" s="8">
        <f t="shared" si="227"/>
        <v>5.5753424657534261</v>
      </c>
      <c r="R1332" s="8">
        <f t="shared" si="228"/>
        <v>0.84791666666666665</v>
      </c>
      <c r="S1332" s="9">
        <f t="shared" si="229"/>
        <v>3.7811494749387923E-4</v>
      </c>
      <c r="T1332" s="2" t="s">
        <v>30</v>
      </c>
      <c r="U1332" s="2" t="s">
        <v>31</v>
      </c>
      <c r="V1332" s="2" t="s">
        <v>6101</v>
      </c>
      <c r="W1332" s="2" t="s">
        <v>329</v>
      </c>
      <c r="X1332" s="2">
        <v>50</v>
      </c>
      <c r="Y1332" s="2">
        <v>68</v>
      </c>
      <c r="Z1332" s="2">
        <f t="shared" si="236"/>
        <v>18</v>
      </c>
    </row>
    <row r="1333" spans="1:26" x14ac:dyDescent="0.25">
      <c r="A1333" s="2" t="s">
        <v>3949</v>
      </c>
      <c r="B1333" s="2">
        <v>202281332</v>
      </c>
      <c r="C1333" s="3">
        <v>44849</v>
      </c>
      <c r="D1333" s="2" t="s">
        <v>841</v>
      </c>
      <c r="E1333" s="2" t="s">
        <v>29</v>
      </c>
      <c r="F1333" s="2" t="s">
        <v>3950</v>
      </c>
      <c r="G1333" s="10">
        <f t="shared" si="230"/>
        <v>8.882499733015171E-4</v>
      </c>
      <c r="H1333" s="7">
        <v>196</v>
      </c>
      <c r="I1333" s="7">
        <v>166.5</v>
      </c>
      <c r="J1333" s="7">
        <v>29.5</v>
      </c>
      <c r="K1333" s="7">
        <f t="shared" si="233"/>
        <v>11.8</v>
      </c>
      <c r="L1333" s="12">
        <f t="shared" si="231"/>
        <v>17.7</v>
      </c>
      <c r="M1333" s="8">
        <v>0.15051020408163265</v>
      </c>
      <c r="N1333" s="8">
        <f t="shared" si="232"/>
        <v>0.1063063063063063</v>
      </c>
      <c r="O1333" s="7">
        <f t="shared" si="226"/>
        <v>17.7</v>
      </c>
      <c r="P1333" s="8">
        <v>0.15051020408163265</v>
      </c>
      <c r="Q1333" s="8">
        <f t="shared" si="227"/>
        <v>5.6440677966101696</v>
      </c>
      <c r="R1333" s="8">
        <f t="shared" si="228"/>
        <v>0.84948979591836737</v>
      </c>
      <c r="S1333" s="9">
        <f t="shared" si="229"/>
        <v>4.7015346474476037E-4</v>
      </c>
      <c r="T1333" s="2" t="s">
        <v>30</v>
      </c>
      <c r="U1333" s="2" t="s">
        <v>31</v>
      </c>
      <c r="V1333" s="2" t="s">
        <v>6101</v>
      </c>
      <c r="W1333" s="2" t="s">
        <v>627</v>
      </c>
      <c r="X1333" s="2">
        <v>50</v>
      </c>
      <c r="Y1333" s="2">
        <v>68</v>
      </c>
      <c r="Z1333" s="2">
        <f t="shared" si="236"/>
        <v>18</v>
      </c>
    </row>
    <row r="1334" spans="1:26" x14ac:dyDescent="0.25">
      <c r="A1334" s="2" t="s">
        <v>3951</v>
      </c>
      <c r="B1334" s="2">
        <v>202281333</v>
      </c>
      <c r="C1334" s="3">
        <v>44849</v>
      </c>
      <c r="D1334" s="2" t="s">
        <v>576</v>
      </c>
      <c r="E1334" s="2" t="s">
        <v>14</v>
      </c>
      <c r="F1334" s="2" t="s">
        <v>3952</v>
      </c>
      <c r="G1334" s="10">
        <f t="shared" si="230"/>
        <v>2.2659438094426456E-5</v>
      </c>
      <c r="H1334" s="7">
        <v>5</v>
      </c>
      <c r="I1334" s="7">
        <v>0</v>
      </c>
      <c r="J1334" s="7">
        <v>5</v>
      </c>
      <c r="K1334" s="7">
        <f t="shared" si="233"/>
        <v>2</v>
      </c>
      <c r="L1334" s="12">
        <f t="shared" si="231"/>
        <v>3</v>
      </c>
      <c r="M1334" s="8">
        <v>1</v>
      </c>
      <c r="N1334" s="8" t="e">
        <f t="shared" si="232"/>
        <v>#DIV/0!</v>
      </c>
      <c r="O1334" s="7">
        <f t="shared" si="226"/>
        <v>3</v>
      </c>
      <c r="P1334" s="8">
        <v>1</v>
      </c>
      <c r="Q1334" s="8">
        <f t="shared" si="227"/>
        <v>0</v>
      </c>
      <c r="R1334" s="8">
        <f t="shared" si="228"/>
        <v>0</v>
      </c>
      <c r="S1334" s="9">
        <f t="shared" si="229"/>
        <v>7.9687027922840741E-5</v>
      </c>
      <c r="T1334" s="2" t="s">
        <v>6151</v>
      </c>
      <c r="U1334" s="2" t="s">
        <v>15</v>
      </c>
      <c r="V1334" s="2" t="s">
        <v>6101</v>
      </c>
      <c r="W1334" s="2" t="s">
        <v>627</v>
      </c>
      <c r="X1334" s="2">
        <v>50</v>
      </c>
      <c r="Y1334" s="2">
        <v>68</v>
      </c>
      <c r="Z1334" s="2">
        <f t="shared" si="236"/>
        <v>18</v>
      </c>
    </row>
    <row r="1335" spans="1:26" x14ac:dyDescent="0.25">
      <c r="A1335" s="2" t="s">
        <v>3953</v>
      </c>
      <c r="B1335" s="2">
        <v>202281334</v>
      </c>
      <c r="C1335" s="3">
        <v>44849</v>
      </c>
      <c r="D1335" s="2" t="s">
        <v>610</v>
      </c>
      <c r="E1335" s="2" t="s">
        <v>29</v>
      </c>
      <c r="F1335" s="2" t="s">
        <v>3954</v>
      </c>
      <c r="G1335" s="10">
        <f t="shared" si="230"/>
        <v>9.516963999659112E-5</v>
      </c>
      <c r="H1335" s="7">
        <v>21</v>
      </c>
      <c r="I1335" s="7">
        <v>18.62</v>
      </c>
      <c r="J1335" s="7">
        <v>2.379999999999999</v>
      </c>
      <c r="K1335" s="7">
        <f t="shared" si="233"/>
        <v>0.95199999999999962</v>
      </c>
      <c r="L1335" s="12">
        <f t="shared" si="231"/>
        <v>1.4279999999999995</v>
      </c>
      <c r="M1335" s="8">
        <v>0.11333333333333329</v>
      </c>
      <c r="N1335" s="8">
        <f t="shared" si="232"/>
        <v>7.6691729323308241E-2</v>
      </c>
      <c r="O1335" s="7">
        <f t="shared" si="226"/>
        <v>1.4279999999999995</v>
      </c>
      <c r="P1335" s="8">
        <v>0.11333333333333329</v>
      </c>
      <c r="Q1335" s="8">
        <f t="shared" si="227"/>
        <v>7.8235294117647092</v>
      </c>
      <c r="R1335" s="8">
        <f t="shared" si="228"/>
        <v>0.88666666666666671</v>
      </c>
      <c r="S1335" s="9">
        <f t="shared" si="229"/>
        <v>3.7931025291272176E-5</v>
      </c>
      <c r="T1335" s="2" t="s">
        <v>33</v>
      </c>
      <c r="U1335" s="2" t="s">
        <v>31</v>
      </c>
      <c r="V1335" s="2" t="s">
        <v>6101</v>
      </c>
      <c r="W1335" s="2" t="s">
        <v>627</v>
      </c>
      <c r="X1335" s="2">
        <v>50</v>
      </c>
      <c r="Y1335" s="2">
        <v>68</v>
      </c>
      <c r="Z1335" s="2">
        <f t="shared" si="236"/>
        <v>18</v>
      </c>
    </row>
    <row r="1336" spans="1:26" x14ac:dyDescent="0.25">
      <c r="A1336" s="2" t="s">
        <v>3955</v>
      </c>
      <c r="B1336" s="2">
        <v>202281335</v>
      </c>
      <c r="C1336" s="3">
        <v>44849</v>
      </c>
      <c r="D1336" s="2" t="s">
        <v>842</v>
      </c>
      <c r="E1336" s="2" t="s">
        <v>29</v>
      </c>
      <c r="F1336" s="2" t="s">
        <v>3956</v>
      </c>
      <c r="G1336" s="10">
        <f t="shared" si="230"/>
        <v>8.3839920949377897E-5</v>
      </c>
      <c r="H1336" s="7">
        <v>18.5</v>
      </c>
      <c r="I1336" s="7">
        <v>16</v>
      </c>
      <c r="J1336" s="7">
        <v>2.5</v>
      </c>
      <c r="K1336" s="7">
        <f t="shared" si="233"/>
        <v>1</v>
      </c>
      <c r="L1336" s="12">
        <f t="shared" si="231"/>
        <v>1.5</v>
      </c>
      <c r="M1336" s="8">
        <v>0.13513513513513514</v>
      </c>
      <c r="N1336" s="8">
        <f t="shared" si="232"/>
        <v>9.375E-2</v>
      </c>
      <c r="O1336" s="7">
        <f t="shared" si="226"/>
        <v>1.5</v>
      </c>
      <c r="P1336" s="8">
        <v>0.13513513513513514</v>
      </c>
      <c r="Q1336" s="8">
        <f t="shared" si="227"/>
        <v>6.4</v>
      </c>
      <c r="R1336" s="8">
        <f t="shared" si="228"/>
        <v>0.86486486486486491</v>
      </c>
      <c r="S1336" s="9">
        <f t="shared" si="229"/>
        <v>3.9843513961420371E-5</v>
      </c>
      <c r="T1336" s="2" t="s">
        <v>30</v>
      </c>
      <c r="U1336" s="2" t="s">
        <v>31</v>
      </c>
      <c r="V1336" s="2" t="s">
        <v>6101</v>
      </c>
      <c r="W1336" s="2" t="s">
        <v>627</v>
      </c>
      <c r="X1336" s="2">
        <v>50</v>
      </c>
      <c r="Y1336" s="2">
        <v>68</v>
      </c>
      <c r="Z1336" s="2">
        <f t="shared" si="236"/>
        <v>18</v>
      </c>
    </row>
    <row r="1337" spans="1:26" x14ac:dyDescent="0.25">
      <c r="A1337" s="2" t="s">
        <v>3957</v>
      </c>
      <c r="B1337" s="2">
        <v>202281336</v>
      </c>
      <c r="C1337" s="3">
        <v>44849</v>
      </c>
      <c r="D1337" s="2" t="s">
        <v>843</v>
      </c>
      <c r="E1337" s="2" t="s">
        <v>29</v>
      </c>
      <c r="F1337" s="2" t="s">
        <v>3958</v>
      </c>
      <c r="G1337" s="10">
        <f t="shared" si="230"/>
        <v>6.7978314283279376E-4</v>
      </c>
      <c r="H1337" s="7">
        <v>150</v>
      </c>
      <c r="I1337" s="7">
        <v>131.35</v>
      </c>
      <c r="J1337" s="7">
        <v>18.650000000000006</v>
      </c>
      <c r="K1337" s="7">
        <f t="shared" si="233"/>
        <v>7.4600000000000026</v>
      </c>
      <c r="L1337" s="12">
        <f t="shared" si="231"/>
        <v>11.190000000000003</v>
      </c>
      <c r="M1337" s="8">
        <v>0.12433333333333337</v>
      </c>
      <c r="N1337" s="8">
        <f t="shared" si="232"/>
        <v>8.5192234488009166E-2</v>
      </c>
      <c r="O1337" s="7">
        <f t="shared" si="226"/>
        <v>11.190000000000003</v>
      </c>
      <c r="P1337" s="8">
        <v>0.12433333333333337</v>
      </c>
      <c r="Q1337" s="8">
        <f t="shared" si="227"/>
        <v>7.0428954423592467</v>
      </c>
      <c r="R1337" s="8">
        <f t="shared" si="228"/>
        <v>0.87566666666666659</v>
      </c>
      <c r="S1337" s="9">
        <f t="shared" si="229"/>
        <v>2.9723261415219603E-4</v>
      </c>
      <c r="T1337" s="2" t="s">
        <v>30</v>
      </c>
      <c r="U1337" s="2" t="s">
        <v>31</v>
      </c>
      <c r="V1337" s="2" t="s">
        <v>6101</v>
      </c>
      <c r="W1337" s="2" t="s">
        <v>16</v>
      </c>
      <c r="X1337" s="2">
        <v>50</v>
      </c>
      <c r="Y1337" s="2">
        <v>68</v>
      </c>
      <c r="Z1337" s="2">
        <f t="shared" si="236"/>
        <v>18</v>
      </c>
    </row>
    <row r="1338" spans="1:26" x14ac:dyDescent="0.25">
      <c r="A1338" s="2" t="s">
        <v>3959</v>
      </c>
      <c r="B1338" s="2">
        <v>202281337</v>
      </c>
      <c r="C1338" s="3">
        <v>44849</v>
      </c>
      <c r="D1338" s="2" t="s">
        <v>844</v>
      </c>
      <c r="E1338" s="2" t="s">
        <v>24</v>
      </c>
      <c r="F1338" s="2" t="s">
        <v>3960</v>
      </c>
      <c r="G1338" s="10">
        <f t="shared" si="230"/>
        <v>3.625510095108233E-4</v>
      </c>
      <c r="H1338" s="7">
        <v>80</v>
      </c>
      <c r="I1338" s="7">
        <v>20</v>
      </c>
      <c r="J1338" s="7">
        <v>60</v>
      </c>
      <c r="K1338" s="7">
        <f t="shared" si="233"/>
        <v>24</v>
      </c>
      <c r="L1338" s="12">
        <f t="shared" si="231"/>
        <v>36</v>
      </c>
      <c r="M1338" s="8">
        <v>0.75</v>
      </c>
      <c r="N1338" s="8">
        <f t="shared" si="232"/>
        <v>1.8</v>
      </c>
      <c r="O1338" s="7">
        <f t="shared" si="226"/>
        <v>36</v>
      </c>
      <c r="P1338" s="8">
        <v>0.75</v>
      </c>
      <c r="Q1338" s="8">
        <f t="shared" si="227"/>
        <v>0.33333333333333331</v>
      </c>
      <c r="R1338" s="8">
        <f t="shared" si="228"/>
        <v>0.25</v>
      </c>
      <c r="S1338" s="9">
        <f t="shared" si="229"/>
        <v>9.5624433507408889E-4</v>
      </c>
      <c r="T1338" s="2" t="s">
        <v>25</v>
      </c>
      <c r="U1338" s="2" t="s">
        <v>26</v>
      </c>
      <c r="V1338" s="2" t="s">
        <v>6101</v>
      </c>
      <c r="W1338" s="2" t="s">
        <v>16</v>
      </c>
      <c r="X1338" s="2">
        <v>50</v>
      </c>
      <c r="Y1338" s="2">
        <v>68</v>
      </c>
      <c r="Z1338" s="2">
        <f t="shared" si="236"/>
        <v>18</v>
      </c>
    </row>
    <row r="1339" spans="1:26" x14ac:dyDescent="0.25">
      <c r="A1339" s="2" t="s">
        <v>3961</v>
      </c>
      <c r="B1339" s="2">
        <v>202281338</v>
      </c>
      <c r="C1339" s="3">
        <v>44849</v>
      </c>
      <c r="D1339" s="2" t="s">
        <v>845</v>
      </c>
      <c r="E1339" s="2" t="s">
        <v>14</v>
      </c>
      <c r="F1339" s="2" t="s">
        <v>3962</v>
      </c>
      <c r="G1339" s="10">
        <f t="shared" si="230"/>
        <v>9.0637752377705825E-5</v>
      </c>
      <c r="H1339" s="7">
        <v>20</v>
      </c>
      <c r="I1339" s="7">
        <v>6</v>
      </c>
      <c r="J1339" s="7">
        <v>14</v>
      </c>
      <c r="K1339" s="7">
        <f t="shared" si="233"/>
        <v>5.6000000000000005</v>
      </c>
      <c r="L1339" s="12">
        <f t="shared" si="231"/>
        <v>8.3999999999999986</v>
      </c>
      <c r="M1339" s="8">
        <v>0.7</v>
      </c>
      <c r="N1339" s="8">
        <f t="shared" si="232"/>
        <v>1.3999999999999997</v>
      </c>
      <c r="O1339" s="7">
        <f t="shared" si="226"/>
        <v>8.3999999999999986</v>
      </c>
      <c r="P1339" s="8">
        <v>0.7</v>
      </c>
      <c r="Q1339" s="8">
        <f t="shared" si="227"/>
        <v>0.42857142857142855</v>
      </c>
      <c r="R1339" s="8">
        <f t="shared" si="228"/>
        <v>0.3</v>
      </c>
      <c r="S1339" s="9">
        <f t="shared" si="229"/>
        <v>2.2312367818395407E-4</v>
      </c>
      <c r="T1339" s="2" t="s">
        <v>6151</v>
      </c>
      <c r="U1339" s="2" t="s">
        <v>15</v>
      </c>
      <c r="V1339" s="2" t="s">
        <v>6101</v>
      </c>
      <c r="W1339" s="2" t="s">
        <v>329</v>
      </c>
      <c r="X1339" s="2">
        <v>50</v>
      </c>
      <c r="Y1339" s="2">
        <v>68</v>
      </c>
      <c r="Z1339" s="2">
        <f t="shared" si="236"/>
        <v>18</v>
      </c>
    </row>
    <row r="1340" spans="1:26" x14ac:dyDescent="0.25">
      <c r="A1340" s="2" t="s">
        <v>3963</v>
      </c>
      <c r="B1340" s="2">
        <v>202281339</v>
      </c>
      <c r="C1340" s="3">
        <v>44849</v>
      </c>
      <c r="D1340" s="2" t="s">
        <v>846</v>
      </c>
      <c r="E1340" s="2" t="s">
        <v>29</v>
      </c>
      <c r="F1340" s="2" t="s">
        <v>3964</v>
      </c>
      <c r="G1340" s="10">
        <f t="shared" si="230"/>
        <v>2.3565815618203516E-4</v>
      </c>
      <c r="H1340" s="7">
        <v>52</v>
      </c>
      <c r="I1340" s="7">
        <v>48.8</v>
      </c>
      <c r="J1340" s="7">
        <v>3.2000000000000028</v>
      </c>
      <c r="K1340" s="7">
        <f t="shared" si="233"/>
        <v>1.2800000000000011</v>
      </c>
      <c r="L1340" s="12">
        <f t="shared" si="231"/>
        <v>1.9200000000000017</v>
      </c>
      <c r="M1340" s="8">
        <v>6.153846153846159E-2</v>
      </c>
      <c r="N1340" s="8">
        <f t="shared" si="232"/>
        <v>3.9344262295082005E-2</v>
      </c>
      <c r="O1340" s="7">
        <f t="shared" si="226"/>
        <v>1.9200000000000017</v>
      </c>
      <c r="P1340" s="8">
        <v>6.153846153846159E-2</v>
      </c>
      <c r="Q1340" s="8">
        <f t="shared" si="227"/>
        <v>15.249999999999986</v>
      </c>
      <c r="R1340" s="8">
        <f t="shared" si="228"/>
        <v>0.93846153846153846</v>
      </c>
      <c r="S1340" s="9">
        <f t="shared" si="229"/>
        <v>5.0999697870618116E-5</v>
      </c>
      <c r="T1340" s="2" t="s">
        <v>56</v>
      </c>
      <c r="U1340" s="2" t="s">
        <v>31</v>
      </c>
      <c r="V1340" s="2" t="s">
        <v>6101</v>
      </c>
      <c r="W1340" s="2" t="s">
        <v>627</v>
      </c>
      <c r="X1340" s="2">
        <v>50</v>
      </c>
      <c r="Y1340" s="2">
        <v>68</v>
      </c>
      <c r="Z1340" s="2">
        <f t="shared" si="236"/>
        <v>18</v>
      </c>
    </row>
    <row r="1341" spans="1:26" x14ac:dyDescent="0.25">
      <c r="A1341" s="2" t="s">
        <v>3965</v>
      </c>
      <c r="B1341" s="2">
        <v>202281340</v>
      </c>
      <c r="C1341" s="3">
        <v>44850</v>
      </c>
      <c r="D1341" s="2" t="s">
        <v>847</v>
      </c>
      <c r="E1341" s="2" t="s">
        <v>14</v>
      </c>
      <c r="F1341" s="2" t="s">
        <v>3966</v>
      </c>
      <c r="G1341" s="10">
        <f t="shared" si="230"/>
        <v>6.7978314283279379E-5</v>
      </c>
      <c r="H1341" s="7">
        <v>15</v>
      </c>
      <c r="I1341" s="7">
        <v>10</v>
      </c>
      <c r="J1341" s="7">
        <v>5</v>
      </c>
      <c r="K1341" s="7">
        <f t="shared" si="233"/>
        <v>2</v>
      </c>
      <c r="L1341" s="12">
        <f t="shared" si="231"/>
        <v>3</v>
      </c>
      <c r="M1341" s="8">
        <v>0.33333333333333331</v>
      </c>
      <c r="N1341" s="8">
        <f t="shared" si="232"/>
        <v>0.3</v>
      </c>
      <c r="O1341" s="7">
        <f t="shared" si="226"/>
        <v>3</v>
      </c>
      <c r="P1341" s="8">
        <v>0.33333333333333331</v>
      </c>
      <c r="Q1341" s="8">
        <f t="shared" si="227"/>
        <v>2</v>
      </c>
      <c r="R1341" s="8">
        <f t="shared" si="228"/>
        <v>0.66666666666666663</v>
      </c>
      <c r="S1341" s="9">
        <f t="shared" si="229"/>
        <v>7.9687027922840741E-5</v>
      </c>
      <c r="T1341" s="2" t="s">
        <v>6151</v>
      </c>
      <c r="U1341" s="2" t="s">
        <v>15</v>
      </c>
      <c r="V1341" s="2" t="s">
        <v>6101</v>
      </c>
      <c r="W1341" s="2" t="s">
        <v>627</v>
      </c>
      <c r="X1341" s="2">
        <v>54</v>
      </c>
      <c r="Y1341" s="2">
        <v>64</v>
      </c>
      <c r="Z1341" s="2">
        <f t="shared" si="236"/>
        <v>10</v>
      </c>
    </row>
    <row r="1342" spans="1:26" x14ac:dyDescent="0.25">
      <c r="A1342" s="2" t="s">
        <v>3967</v>
      </c>
      <c r="B1342" s="2">
        <v>202281341</v>
      </c>
      <c r="C1342" s="3">
        <v>44850</v>
      </c>
      <c r="D1342" s="2" t="s">
        <v>775</v>
      </c>
      <c r="E1342" s="2" t="s">
        <v>14</v>
      </c>
      <c r="F1342" s="2" t="s">
        <v>3968</v>
      </c>
      <c r="G1342" s="10">
        <f t="shared" si="230"/>
        <v>1.1329719047213228E-4</v>
      </c>
      <c r="H1342" s="7">
        <v>25</v>
      </c>
      <c r="I1342" s="7">
        <v>21</v>
      </c>
      <c r="J1342" s="7">
        <v>4</v>
      </c>
      <c r="K1342" s="7">
        <f t="shared" si="233"/>
        <v>1.6</v>
      </c>
      <c r="L1342" s="12">
        <f t="shared" si="231"/>
        <v>2.4</v>
      </c>
      <c r="M1342" s="8">
        <v>0.16</v>
      </c>
      <c r="N1342" s="8">
        <f t="shared" si="232"/>
        <v>0.11428571428571428</v>
      </c>
      <c r="O1342" s="7">
        <f t="shared" si="226"/>
        <v>2.4</v>
      </c>
      <c r="P1342" s="8">
        <v>0.16</v>
      </c>
      <c r="Q1342" s="8">
        <f t="shared" si="227"/>
        <v>5.25</v>
      </c>
      <c r="R1342" s="8">
        <f t="shared" si="228"/>
        <v>0.84</v>
      </c>
      <c r="S1342" s="9">
        <f t="shared" si="229"/>
        <v>6.3749622338272593E-5</v>
      </c>
      <c r="T1342" s="2" t="s">
        <v>19</v>
      </c>
      <c r="U1342" s="2" t="s">
        <v>15</v>
      </c>
      <c r="V1342" s="2" t="s">
        <v>6101</v>
      </c>
      <c r="W1342" s="2" t="s">
        <v>16</v>
      </c>
      <c r="X1342" s="2">
        <v>54</v>
      </c>
      <c r="Y1342" s="2">
        <v>64</v>
      </c>
      <c r="Z1342" s="2">
        <f t="shared" ref="Z1342:Z1369" si="237">Y1342-X1342</f>
        <v>10</v>
      </c>
    </row>
    <row r="1343" spans="1:26" x14ac:dyDescent="0.25">
      <c r="A1343" s="2" t="s">
        <v>3969</v>
      </c>
      <c r="B1343" s="2">
        <v>202281342</v>
      </c>
      <c r="C1343" s="3">
        <v>44850</v>
      </c>
      <c r="D1343" s="2" t="s">
        <v>848</v>
      </c>
      <c r="E1343" s="2" t="s">
        <v>29</v>
      </c>
      <c r="F1343" s="2" t="s">
        <v>3970</v>
      </c>
      <c r="G1343" s="10">
        <f t="shared" si="230"/>
        <v>2.0846683046872342E-4</v>
      </c>
      <c r="H1343" s="7">
        <v>46</v>
      </c>
      <c r="I1343" s="7">
        <v>38.85</v>
      </c>
      <c r="J1343" s="7">
        <v>7.1499999999999986</v>
      </c>
      <c r="K1343" s="7">
        <f t="shared" si="233"/>
        <v>2.8599999999999994</v>
      </c>
      <c r="L1343" s="12">
        <f t="shared" si="231"/>
        <v>4.2899999999999991</v>
      </c>
      <c r="M1343" s="8">
        <v>0.15543478260869562</v>
      </c>
      <c r="N1343" s="8">
        <f t="shared" si="232"/>
        <v>0.1104247104247104</v>
      </c>
      <c r="O1343" s="7">
        <f t="shared" si="226"/>
        <v>4.2899999999999991</v>
      </c>
      <c r="P1343" s="8">
        <v>0.15543478260869562</v>
      </c>
      <c r="Q1343" s="8">
        <f t="shared" si="227"/>
        <v>5.4335664335664351</v>
      </c>
      <c r="R1343" s="8">
        <f t="shared" si="228"/>
        <v>0.84456521739130441</v>
      </c>
      <c r="S1343" s="9">
        <f t="shared" si="229"/>
        <v>1.1395244992966224E-4</v>
      </c>
      <c r="T1343" s="2" t="s">
        <v>30</v>
      </c>
      <c r="U1343" s="2" t="s">
        <v>31</v>
      </c>
      <c r="V1343" s="2" t="s">
        <v>6101</v>
      </c>
      <c r="W1343" s="2" t="s">
        <v>329</v>
      </c>
      <c r="X1343" s="2">
        <v>54</v>
      </c>
      <c r="Y1343" s="2">
        <v>64</v>
      </c>
      <c r="Z1343" s="2">
        <f t="shared" si="237"/>
        <v>10</v>
      </c>
    </row>
    <row r="1344" spans="1:26" x14ac:dyDescent="0.25">
      <c r="A1344" s="2" t="s">
        <v>3971</v>
      </c>
      <c r="B1344" s="2">
        <v>202281343</v>
      </c>
      <c r="C1344" s="3">
        <v>44850</v>
      </c>
      <c r="D1344" s="2" t="s">
        <v>849</v>
      </c>
      <c r="E1344" s="2" t="s">
        <v>29</v>
      </c>
      <c r="F1344" s="2" t="s">
        <v>3972</v>
      </c>
      <c r="G1344" s="10">
        <f t="shared" si="230"/>
        <v>2.3112626856314986E-4</v>
      </c>
      <c r="H1344" s="7">
        <v>51</v>
      </c>
      <c r="I1344" s="7">
        <v>22</v>
      </c>
      <c r="J1344" s="7">
        <v>29</v>
      </c>
      <c r="K1344" s="7">
        <f t="shared" si="233"/>
        <v>11.600000000000001</v>
      </c>
      <c r="L1344" s="12">
        <f t="shared" si="231"/>
        <v>17.399999999999999</v>
      </c>
      <c r="M1344" s="8">
        <v>0.56862745098039214</v>
      </c>
      <c r="N1344" s="8">
        <f t="shared" si="232"/>
        <v>0.79090909090909089</v>
      </c>
      <c r="O1344" s="7">
        <f t="shared" si="226"/>
        <v>17.399999999999999</v>
      </c>
      <c r="P1344" s="8">
        <v>0.56862745098039214</v>
      </c>
      <c r="Q1344" s="8">
        <f t="shared" si="227"/>
        <v>0.75862068965517238</v>
      </c>
      <c r="R1344" s="8">
        <f t="shared" si="228"/>
        <v>0.43137254901960786</v>
      </c>
      <c r="S1344" s="9">
        <f t="shared" si="229"/>
        <v>4.621847619524763E-4</v>
      </c>
      <c r="T1344" s="2" t="s">
        <v>426</v>
      </c>
      <c r="U1344" s="2" t="s">
        <v>31</v>
      </c>
      <c r="V1344" s="2" t="s">
        <v>6101</v>
      </c>
      <c r="W1344" s="2" t="s">
        <v>16</v>
      </c>
      <c r="X1344" s="2">
        <v>54</v>
      </c>
      <c r="Y1344" s="2">
        <v>64</v>
      </c>
      <c r="Z1344" s="2">
        <f t="shared" si="237"/>
        <v>10</v>
      </c>
    </row>
    <row r="1345" spans="1:26" x14ac:dyDescent="0.25">
      <c r="A1345" s="2" t="s">
        <v>3973</v>
      </c>
      <c r="B1345" s="2">
        <v>202281344</v>
      </c>
      <c r="C1345" s="3">
        <v>44850</v>
      </c>
      <c r="D1345" s="2" t="s">
        <v>850</v>
      </c>
      <c r="E1345" s="2" t="s">
        <v>14</v>
      </c>
      <c r="F1345" s="2" t="s">
        <v>3974</v>
      </c>
      <c r="G1345" s="10">
        <f t="shared" si="230"/>
        <v>1.3595662856655876E-4</v>
      </c>
      <c r="H1345" s="7">
        <v>30</v>
      </c>
      <c r="I1345" s="7">
        <v>15</v>
      </c>
      <c r="J1345" s="7">
        <v>15</v>
      </c>
      <c r="K1345" s="7">
        <f t="shared" si="233"/>
        <v>6</v>
      </c>
      <c r="L1345" s="12">
        <f t="shared" si="231"/>
        <v>9</v>
      </c>
      <c r="M1345" s="8">
        <v>0.5</v>
      </c>
      <c r="N1345" s="8">
        <f t="shared" si="232"/>
        <v>0.6</v>
      </c>
      <c r="O1345" s="7">
        <f t="shared" si="226"/>
        <v>9</v>
      </c>
      <c r="P1345" s="8">
        <v>0.5</v>
      </c>
      <c r="Q1345" s="8">
        <f t="shared" si="227"/>
        <v>1</v>
      </c>
      <c r="R1345" s="8">
        <f t="shared" si="228"/>
        <v>0.5</v>
      </c>
      <c r="S1345" s="9">
        <f t="shared" si="229"/>
        <v>2.3906108376852222E-4</v>
      </c>
      <c r="T1345" s="2" t="s">
        <v>6151</v>
      </c>
      <c r="U1345" s="2" t="s">
        <v>15</v>
      </c>
      <c r="V1345" s="2" t="s">
        <v>6101</v>
      </c>
      <c r="W1345" s="2" t="s">
        <v>16</v>
      </c>
      <c r="X1345" s="2">
        <v>54</v>
      </c>
      <c r="Y1345" s="2">
        <v>64</v>
      </c>
      <c r="Z1345" s="2">
        <f t="shared" si="237"/>
        <v>10</v>
      </c>
    </row>
    <row r="1346" spans="1:26" x14ac:dyDescent="0.25">
      <c r="A1346" s="2" t="s">
        <v>3975</v>
      </c>
      <c r="B1346" s="2">
        <v>202281345</v>
      </c>
      <c r="C1346" s="3">
        <v>44850</v>
      </c>
      <c r="D1346" s="2" t="s">
        <v>851</v>
      </c>
      <c r="E1346" s="2" t="s">
        <v>29</v>
      </c>
      <c r="F1346" s="2" t="s">
        <v>3976</v>
      </c>
      <c r="G1346" s="10">
        <f t="shared" si="230"/>
        <v>2.4925381903869104E-4</v>
      </c>
      <c r="H1346" s="7">
        <v>55</v>
      </c>
      <c r="I1346" s="7">
        <v>43.45</v>
      </c>
      <c r="J1346" s="7">
        <v>11.549999999999997</v>
      </c>
      <c r="K1346" s="7">
        <f t="shared" si="233"/>
        <v>4.6199999999999992</v>
      </c>
      <c r="L1346" s="12">
        <f t="shared" si="231"/>
        <v>6.9299999999999979</v>
      </c>
      <c r="M1346" s="8">
        <v>0.20999999999999994</v>
      </c>
      <c r="N1346" s="8">
        <f t="shared" si="232"/>
        <v>0.15949367088607588</v>
      </c>
      <c r="O1346" s="7">
        <f t="shared" ref="O1346:O1409" si="238">J1346-K1346</f>
        <v>6.9299999999999979</v>
      </c>
      <c r="P1346" s="8">
        <v>0.20999999999999994</v>
      </c>
      <c r="Q1346" s="8">
        <f t="shared" ref="Q1346:Q1409" si="239">I1346/J1346</f>
        <v>3.7619047619047632</v>
      </c>
      <c r="R1346" s="8">
        <f t="shared" ref="R1346:R1409" si="240">I1346/H1346</f>
        <v>0.79</v>
      </c>
      <c r="S1346" s="9">
        <f t="shared" ref="S1346:S1409" si="241">J1346/SUM($J$2:$J$2400)</f>
        <v>1.8407703450176206E-4</v>
      </c>
      <c r="T1346" s="2" t="s">
        <v>33</v>
      </c>
      <c r="U1346" s="2" t="s">
        <v>31</v>
      </c>
      <c r="V1346" s="2" t="s">
        <v>6101</v>
      </c>
      <c r="W1346" s="2" t="s">
        <v>329</v>
      </c>
      <c r="X1346" s="2">
        <v>54</v>
      </c>
      <c r="Y1346" s="2">
        <v>64</v>
      </c>
      <c r="Z1346" s="2">
        <f t="shared" si="237"/>
        <v>10</v>
      </c>
    </row>
    <row r="1347" spans="1:26" x14ac:dyDescent="0.25">
      <c r="A1347" s="2" t="s">
        <v>3977</v>
      </c>
      <c r="B1347" s="2">
        <v>202281346</v>
      </c>
      <c r="C1347" s="3">
        <v>44850</v>
      </c>
      <c r="D1347" s="2" t="s">
        <v>852</v>
      </c>
      <c r="E1347" s="2" t="s">
        <v>14</v>
      </c>
      <c r="F1347" s="2" t="s">
        <v>3978</v>
      </c>
      <c r="G1347" s="10">
        <f t="shared" ref="G1347:G1410" si="242">H1347/SUM($H$2:$H$2400)</f>
        <v>2.2659438094426456E-5</v>
      </c>
      <c r="H1347" s="7">
        <v>5</v>
      </c>
      <c r="I1347" s="7">
        <v>1</v>
      </c>
      <c r="J1347" s="7">
        <v>4</v>
      </c>
      <c r="K1347" s="7">
        <f t="shared" si="233"/>
        <v>1.6</v>
      </c>
      <c r="L1347" s="12">
        <f t="shared" ref="L1347:L1410" si="243">J1347-K1347</f>
        <v>2.4</v>
      </c>
      <c r="M1347" s="8">
        <v>0.8</v>
      </c>
      <c r="N1347" s="8">
        <f t="shared" ref="N1347:N1410" si="244">L1347/I1347</f>
        <v>2.4</v>
      </c>
      <c r="O1347" s="7">
        <f t="shared" si="238"/>
        <v>2.4</v>
      </c>
      <c r="P1347" s="8">
        <v>0.8</v>
      </c>
      <c r="Q1347" s="8">
        <f t="shared" si="239"/>
        <v>0.25</v>
      </c>
      <c r="R1347" s="8">
        <f t="shared" si="240"/>
        <v>0.2</v>
      </c>
      <c r="S1347" s="9">
        <f t="shared" si="241"/>
        <v>6.3749622338272593E-5</v>
      </c>
      <c r="T1347" s="2" t="s">
        <v>19</v>
      </c>
      <c r="U1347" s="2" t="s">
        <v>15</v>
      </c>
      <c r="V1347" s="2" t="s">
        <v>6101</v>
      </c>
      <c r="W1347" s="2" t="s">
        <v>16</v>
      </c>
      <c r="X1347" s="2">
        <v>54</v>
      </c>
      <c r="Y1347" s="2">
        <v>64</v>
      </c>
      <c r="Z1347" s="2">
        <f t="shared" si="237"/>
        <v>10</v>
      </c>
    </row>
    <row r="1348" spans="1:26" x14ac:dyDescent="0.25">
      <c r="A1348" s="2" t="s">
        <v>3979</v>
      </c>
      <c r="B1348" s="2">
        <v>202281347</v>
      </c>
      <c r="C1348" s="3">
        <v>44850</v>
      </c>
      <c r="D1348" s="2" t="s">
        <v>705</v>
      </c>
      <c r="E1348" s="2" t="s">
        <v>14</v>
      </c>
      <c r="F1348" s="2" t="s">
        <v>3980</v>
      </c>
      <c r="G1348" s="10">
        <f t="shared" si="242"/>
        <v>9.0637752377705825E-5</v>
      </c>
      <c r="H1348" s="7">
        <v>20</v>
      </c>
      <c r="I1348" s="7">
        <v>5</v>
      </c>
      <c r="J1348" s="7">
        <v>15</v>
      </c>
      <c r="K1348" s="7">
        <f t="shared" ref="K1348:K1411" si="245">J1348*0.4</f>
        <v>6</v>
      </c>
      <c r="L1348" s="12">
        <f t="shared" si="243"/>
        <v>9</v>
      </c>
      <c r="M1348" s="8">
        <v>0.75</v>
      </c>
      <c r="N1348" s="8">
        <f t="shared" si="244"/>
        <v>1.8</v>
      </c>
      <c r="O1348" s="7">
        <f t="shared" si="238"/>
        <v>9</v>
      </c>
      <c r="P1348" s="8">
        <v>0.75</v>
      </c>
      <c r="Q1348" s="8">
        <f t="shared" si="239"/>
        <v>0.33333333333333331</v>
      </c>
      <c r="R1348" s="8">
        <f t="shared" si="240"/>
        <v>0.25</v>
      </c>
      <c r="S1348" s="9">
        <f t="shared" si="241"/>
        <v>2.3906108376852222E-4</v>
      </c>
      <c r="T1348" s="2" t="s">
        <v>19</v>
      </c>
      <c r="U1348" s="2" t="s">
        <v>15</v>
      </c>
      <c r="V1348" s="2" t="s">
        <v>6101</v>
      </c>
      <c r="W1348" s="2" t="s">
        <v>627</v>
      </c>
      <c r="X1348" s="2">
        <v>54</v>
      </c>
      <c r="Y1348" s="2">
        <v>64</v>
      </c>
      <c r="Z1348" s="2">
        <f t="shared" si="237"/>
        <v>10</v>
      </c>
    </row>
    <row r="1349" spans="1:26" x14ac:dyDescent="0.25">
      <c r="A1349" s="2" t="s">
        <v>3981</v>
      </c>
      <c r="B1349" s="2">
        <v>202281348</v>
      </c>
      <c r="C1349" s="3">
        <v>44850</v>
      </c>
      <c r="D1349" s="2" t="s">
        <v>853</v>
      </c>
      <c r="E1349" s="2" t="s">
        <v>29</v>
      </c>
      <c r="F1349" s="2" t="s">
        <v>3982</v>
      </c>
      <c r="G1349" s="10">
        <f t="shared" si="242"/>
        <v>2.3112626856314986E-4</v>
      </c>
      <c r="H1349" s="7">
        <v>51</v>
      </c>
      <c r="I1349" s="7">
        <v>41.45</v>
      </c>
      <c r="J1349" s="7">
        <v>9.5499999999999972</v>
      </c>
      <c r="K1349" s="7">
        <f t="shared" si="245"/>
        <v>3.819999999999999</v>
      </c>
      <c r="L1349" s="12">
        <f t="shared" si="243"/>
        <v>5.7299999999999986</v>
      </c>
      <c r="M1349" s="8">
        <v>0.18725490196078426</v>
      </c>
      <c r="N1349" s="8">
        <f t="shared" si="244"/>
        <v>0.13823884197828706</v>
      </c>
      <c r="O1349" s="7">
        <f t="shared" si="238"/>
        <v>5.7299999999999986</v>
      </c>
      <c r="P1349" s="8">
        <v>0.18725490196078426</v>
      </c>
      <c r="Q1349" s="8">
        <f t="shared" si="239"/>
        <v>4.3403141361256559</v>
      </c>
      <c r="R1349" s="8">
        <f t="shared" si="240"/>
        <v>0.8127450980392158</v>
      </c>
      <c r="S1349" s="9">
        <f t="shared" si="241"/>
        <v>1.5220222333262577E-4</v>
      </c>
      <c r="T1349" s="2" t="s">
        <v>33</v>
      </c>
      <c r="U1349" s="2" t="s">
        <v>31</v>
      </c>
      <c r="V1349" s="2" t="s">
        <v>6101</v>
      </c>
      <c r="W1349" s="2" t="s">
        <v>16</v>
      </c>
      <c r="X1349" s="2">
        <v>54</v>
      </c>
      <c r="Y1349" s="2">
        <v>64</v>
      </c>
      <c r="Z1349" s="2">
        <f t="shared" si="237"/>
        <v>10</v>
      </c>
    </row>
    <row r="1350" spans="1:26" x14ac:dyDescent="0.25">
      <c r="A1350" s="2" t="s">
        <v>3983</v>
      </c>
      <c r="B1350" s="2">
        <v>202281349</v>
      </c>
      <c r="C1350" s="3">
        <v>44850</v>
      </c>
      <c r="D1350" s="2" t="s">
        <v>764</v>
      </c>
      <c r="E1350" s="2" t="s">
        <v>29</v>
      </c>
      <c r="F1350" s="2" t="s">
        <v>3984</v>
      </c>
      <c r="G1350" s="10">
        <f t="shared" si="242"/>
        <v>2.5378570665757634E-4</v>
      </c>
      <c r="H1350" s="7">
        <v>56</v>
      </c>
      <c r="I1350" s="7">
        <v>47.175000000000004</v>
      </c>
      <c r="J1350" s="7">
        <v>8.8249999999999957</v>
      </c>
      <c r="K1350" s="7">
        <f t="shared" si="245"/>
        <v>3.5299999999999985</v>
      </c>
      <c r="L1350" s="12">
        <f t="shared" si="243"/>
        <v>5.2949999999999973</v>
      </c>
      <c r="M1350" s="8">
        <v>0.15758928571428563</v>
      </c>
      <c r="N1350" s="8">
        <f t="shared" si="244"/>
        <v>0.11224165341812394</v>
      </c>
      <c r="O1350" s="7">
        <f t="shared" si="238"/>
        <v>5.2949999999999973</v>
      </c>
      <c r="P1350" s="8">
        <v>0.15758928571428563</v>
      </c>
      <c r="Q1350" s="8">
        <f t="shared" si="239"/>
        <v>5.3456090651558101</v>
      </c>
      <c r="R1350" s="8">
        <f t="shared" si="240"/>
        <v>0.84241071428571435</v>
      </c>
      <c r="S1350" s="9">
        <f t="shared" si="241"/>
        <v>1.4064760428381383E-4</v>
      </c>
      <c r="T1350" s="2" t="s">
        <v>30</v>
      </c>
      <c r="U1350" s="2" t="s">
        <v>31</v>
      </c>
      <c r="V1350" s="2" t="s">
        <v>6101</v>
      </c>
      <c r="W1350" s="2" t="s">
        <v>627</v>
      </c>
      <c r="X1350" s="2">
        <v>54</v>
      </c>
      <c r="Y1350" s="2">
        <v>64</v>
      </c>
      <c r="Z1350" s="2">
        <f t="shared" si="237"/>
        <v>10</v>
      </c>
    </row>
    <row r="1351" spans="1:26" x14ac:dyDescent="0.25">
      <c r="A1351" s="2" t="s">
        <v>3985</v>
      </c>
      <c r="B1351" s="2">
        <v>202281350</v>
      </c>
      <c r="C1351" s="3">
        <v>44850</v>
      </c>
      <c r="D1351" s="2" t="s">
        <v>854</v>
      </c>
      <c r="E1351" s="2" t="s">
        <v>24</v>
      </c>
      <c r="F1351" s="2" t="s">
        <v>3986</v>
      </c>
      <c r="G1351" s="10">
        <f t="shared" si="242"/>
        <v>1.8127550475541165E-4</v>
      </c>
      <c r="H1351" s="7">
        <v>40</v>
      </c>
      <c r="I1351" s="7">
        <v>0</v>
      </c>
      <c r="J1351" s="7">
        <v>40</v>
      </c>
      <c r="K1351" s="7">
        <f t="shared" si="245"/>
        <v>16</v>
      </c>
      <c r="L1351" s="12">
        <f t="shared" si="243"/>
        <v>24</v>
      </c>
      <c r="M1351" s="8">
        <v>1</v>
      </c>
      <c r="N1351" s="8" t="e">
        <f t="shared" si="244"/>
        <v>#DIV/0!</v>
      </c>
      <c r="O1351" s="7">
        <f t="shared" si="238"/>
        <v>24</v>
      </c>
      <c r="P1351" s="8">
        <v>1</v>
      </c>
      <c r="Q1351" s="8">
        <f t="shared" si="239"/>
        <v>0</v>
      </c>
      <c r="R1351" s="8">
        <f t="shared" si="240"/>
        <v>0</v>
      </c>
      <c r="S1351" s="9">
        <f t="shared" si="241"/>
        <v>6.3749622338272593E-4</v>
      </c>
      <c r="T1351" s="2" t="s">
        <v>855</v>
      </c>
      <c r="U1351" s="2" t="s">
        <v>26</v>
      </c>
      <c r="V1351" s="2" t="s">
        <v>6101</v>
      </c>
      <c r="W1351" s="2" t="s">
        <v>329</v>
      </c>
      <c r="X1351" s="2">
        <v>54</v>
      </c>
      <c r="Y1351" s="2">
        <v>64</v>
      </c>
      <c r="Z1351" s="2">
        <f t="shared" si="237"/>
        <v>10</v>
      </c>
    </row>
    <row r="1352" spans="1:26" x14ac:dyDescent="0.25">
      <c r="A1352" s="2" t="s">
        <v>3987</v>
      </c>
      <c r="B1352" s="2">
        <v>202281351</v>
      </c>
      <c r="C1352" s="3">
        <v>44850</v>
      </c>
      <c r="D1352" s="2" t="s">
        <v>856</v>
      </c>
      <c r="E1352" s="2" t="s">
        <v>21</v>
      </c>
      <c r="F1352" s="2" t="s">
        <v>3988</v>
      </c>
      <c r="G1352" s="10">
        <f t="shared" si="242"/>
        <v>9.0637752377705825E-5</v>
      </c>
      <c r="H1352" s="7">
        <v>20</v>
      </c>
      <c r="I1352" s="7">
        <v>0</v>
      </c>
      <c r="J1352" s="7">
        <v>20</v>
      </c>
      <c r="K1352" s="7">
        <f t="shared" si="245"/>
        <v>8</v>
      </c>
      <c r="L1352" s="12">
        <f t="shared" si="243"/>
        <v>12</v>
      </c>
      <c r="M1352" s="8">
        <v>1</v>
      </c>
      <c r="N1352" s="8" t="e">
        <f t="shared" si="244"/>
        <v>#DIV/0!</v>
      </c>
      <c r="O1352" s="7">
        <f t="shared" si="238"/>
        <v>12</v>
      </c>
      <c r="P1352" s="8">
        <v>1</v>
      </c>
      <c r="Q1352" s="8">
        <f t="shared" si="239"/>
        <v>0</v>
      </c>
      <c r="R1352" s="8">
        <f t="shared" si="240"/>
        <v>0</v>
      </c>
      <c r="S1352" s="9">
        <f t="shared" si="241"/>
        <v>3.1874811169136296E-4</v>
      </c>
      <c r="T1352" s="2" t="s">
        <v>6150</v>
      </c>
      <c r="U1352" s="2" t="s">
        <v>22</v>
      </c>
      <c r="V1352" s="2" t="s">
        <v>6101</v>
      </c>
      <c r="W1352" s="2" t="s">
        <v>16</v>
      </c>
      <c r="X1352" s="2">
        <v>54</v>
      </c>
      <c r="Y1352" s="2">
        <v>64</v>
      </c>
      <c r="Z1352" s="2">
        <f t="shared" si="237"/>
        <v>10</v>
      </c>
    </row>
    <row r="1353" spans="1:26" x14ac:dyDescent="0.25">
      <c r="A1353" s="2" t="s">
        <v>3989</v>
      </c>
      <c r="B1353" s="2">
        <v>202281352</v>
      </c>
      <c r="C1353" s="3">
        <v>44850</v>
      </c>
      <c r="D1353" s="2" t="s">
        <v>857</v>
      </c>
      <c r="E1353" s="2" t="s">
        <v>62</v>
      </c>
      <c r="F1353" s="2" t="s">
        <v>3990</v>
      </c>
      <c r="G1353" s="10">
        <f t="shared" si="242"/>
        <v>9.0637752377705825E-5</v>
      </c>
      <c r="H1353" s="7">
        <v>20</v>
      </c>
      <c r="I1353" s="7">
        <v>0</v>
      </c>
      <c r="J1353" s="7">
        <v>20</v>
      </c>
      <c r="K1353" s="7">
        <f t="shared" si="245"/>
        <v>8</v>
      </c>
      <c r="L1353" s="12">
        <f t="shared" si="243"/>
        <v>12</v>
      </c>
      <c r="M1353" s="8">
        <v>1</v>
      </c>
      <c r="N1353" s="8" t="e">
        <f t="shared" si="244"/>
        <v>#DIV/0!</v>
      </c>
      <c r="O1353" s="7">
        <f t="shared" si="238"/>
        <v>12</v>
      </c>
      <c r="P1353" s="8">
        <v>1</v>
      </c>
      <c r="Q1353" s="8">
        <f t="shared" si="239"/>
        <v>0</v>
      </c>
      <c r="R1353" s="8">
        <f t="shared" si="240"/>
        <v>0</v>
      </c>
      <c r="S1353" s="9">
        <f t="shared" si="241"/>
        <v>3.1874811169136296E-4</v>
      </c>
      <c r="T1353" s="2" t="s">
        <v>63</v>
      </c>
      <c r="U1353" s="2" t="s">
        <v>61</v>
      </c>
      <c r="V1353" s="2" t="s">
        <v>6101</v>
      </c>
      <c r="W1353" s="2" t="s">
        <v>329</v>
      </c>
      <c r="X1353" s="2">
        <v>54</v>
      </c>
      <c r="Y1353" s="2">
        <v>64</v>
      </c>
      <c r="Z1353" s="2">
        <f t="shared" si="237"/>
        <v>10</v>
      </c>
    </row>
    <row r="1354" spans="1:26" x14ac:dyDescent="0.25">
      <c r="A1354" s="2" t="s">
        <v>3991</v>
      </c>
      <c r="B1354" s="2">
        <v>202281353</v>
      </c>
      <c r="C1354" s="3">
        <v>44850</v>
      </c>
      <c r="D1354" s="2" t="s">
        <v>618</v>
      </c>
      <c r="E1354" s="2" t="s">
        <v>21</v>
      </c>
      <c r="F1354" s="2" t="s">
        <v>3992</v>
      </c>
      <c r="G1354" s="10">
        <f t="shared" si="242"/>
        <v>9.0637752377705825E-5</v>
      </c>
      <c r="H1354" s="7">
        <v>20</v>
      </c>
      <c r="I1354" s="7">
        <v>0</v>
      </c>
      <c r="J1354" s="7">
        <v>20</v>
      </c>
      <c r="K1354" s="7">
        <f t="shared" si="245"/>
        <v>8</v>
      </c>
      <c r="L1354" s="12">
        <f t="shared" si="243"/>
        <v>12</v>
      </c>
      <c r="M1354" s="8">
        <v>1</v>
      </c>
      <c r="N1354" s="8" t="e">
        <f t="shared" si="244"/>
        <v>#DIV/0!</v>
      </c>
      <c r="O1354" s="7">
        <f t="shared" si="238"/>
        <v>12</v>
      </c>
      <c r="P1354" s="8">
        <v>1</v>
      </c>
      <c r="Q1354" s="8">
        <f t="shared" si="239"/>
        <v>0</v>
      </c>
      <c r="R1354" s="8">
        <f t="shared" si="240"/>
        <v>0</v>
      </c>
      <c r="S1354" s="9">
        <f t="shared" si="241"/>
        <v>3.1874811169136296E-4</v>
      </c>
      <c r="T1354" s="2" t="s">
        <v>6150</v>
      </c>
      <c r="U1354" s="2" t="s">
        <v>22</v>
      </c>
      <c r="V1354" s="2" t="s">
        <v>6101</v>
      </c>
      <c r="W1354" s="2" t="s">
        <v>627</v>
      </c>
      <c r="X1354" s="2">
        <v>54</v>
      </c>
      <c r="Y1354" s="2">
        <v>64</v>
      </c>
      <c r="Z1354" s="2">
        <f t="shared" si="237"/>
        <v>10</v>
      </c>
    </row>
    <row r="1355" spans="1:26" x14ac:dyDescent="0.25">
      <c r="A1355" s="2" t="s">
        <v>3993</v>
      </c>
      <c r="B1355" s="2">
        <v>202281354</v>
      </c>
      <c r="C1355" s="3">
        <v>44850</v>
      </c>
      <c r="D1355" s="2" t="s">
        <v>858</v>
      </c>
      <c r="E1355" s="2" t="s">
        <v>29</v>
      </c>
      <c r="F1355" s="2" t="s">
        <v>3994</v>
      </c>
      <c r="G1355" s="10">
        <f t="shared" si="242"/>
        <v>4.5318876188852914E-4</v>
      </c>
      <c r="H1355" s="7">
        <v>100</v>
      </c>
      <c r="I1355" s="7">
        <v>86.46</v>
      </c>
      <c r="J1355" s="7">
        <v>13.540000000000006</v>
      </c>
      <c r="K1355" s="7">
        <f t="shared" si="245"/>
        <v>5.416000000000003</v>
      </c>
      <c r="L1355" s="12">
        <f t="shared" si="243"/>
        <v>8.1240000000000023</v>
      </c>
      <c r="M1355" s="8">
        <v>0.13540000000000008</v>
      </c>
      <c r="N1355" s="8">
        <f t="shared" si="244"/>
        <v>9.3962526023594756E-2</v>
      </c>
      <c r="O1355" s="7">
        <f t="shared" si="238"/>
        <v>8.1240000000000023</v>
      </c>
      <c r="P1355" s="8">
        <v>0.13540000000000008</v>
      </c>
      <c r="Q1355" s="8">
        <f t="shared" si="239"/>
        <v>6.3855243722304253</v>
      </c>
      <c r="R1355" s="8">
        <f t="shared" si="240"/>
        <v>0.86459999999999992</v>
      </c>
      <c r="S1355" s="9">
        <f t="shared" si="241"/>
        <v>2.1579247161505283E-4</v>
      </c>
      <c r="T1355" s="2" t="s">
        <v>33</v>
      </c>
      <c r="U1355" s="2" t="s">
        <v>31</v>
      </c>
      <c r="V1355" s="2" t="s">
        <v>6101</v>
      </c>
      <c r="W1355" s="2" t="s">
        <v>329</v>
      </c>
      <c r="X1355" s="2">
        <v>54</v>
      </c>
      <c r="Y1355" s="2">
        <v>64</v>
      </c>
      <c r="Z1355" s="2">
        <f t="shared" si="237"/>
        <v>10</v>
      </c>
    </row>
    <row r="1356" spans="1:26" x14ac:dyDescent="0.25">
      <c r="A1356" s="2" t="s">
        <v>3995</v>
      </c>
      <c r="B1356" s="2">
        <v>202281355</v>
      </c>
      <c r="C1356" s="3">
        <v>44850</v>
      </c>
      <c r="D1356" s="2" t="s">
        <v>109</v>
      </c>
      <c r="E1356" s="2" t="s">
        <v>21</v>
      </c>
      <c r="F1356" s="2" t="s">
        <v>3996</v>
      </c>
      <c r="G1356" s="10">
        <f t="shared" si="242"/>
        <v>9.0637752377705825E-5</v>
      </c>
      <c r="H1356" s="7">
        <v>20</v>
      </c>
      <c r="I1356" s="7">
        <v>0</v>
      </c>
      <c r="J1356" s="7">
        <v>20</v>
      </c>
      <c r="K1356" s="7">
        <f t="shared" si="245"/>
        <v>8</v>
      </c>
      <c r="L1356" s="12">
        <f t="shared" si="243"/>
        <v>12</v>
      </c>
      <c r="M1356" s="8">
        <v>1</v>
      </c>
      <c r="N1356" s="8" t="e">
        <f t="shared" si="244"/>
        <v>#DIV/0!</v>
      </c>
      <c r="O1356" s="7">
        <f t="shared" si="238"/>
        <v>12</v>
      </c>
      <c r="P1356" s="8">
        <v>1</v>
      </c>
      <c r="Q1356" s="8">
        <f t="shared" si="239"/>
        <v>0</v>
      </c>
      <c r="R1356" s="8">
        <f t="shared" si="240"/>
        <v>0</v>
      </c>
      <c r="S1356" s="9">
        <f t="shared" si="241"/>
        <v>3.1874811169136296E-4</v>
      </c>
      <c r="T1356" s="2" t="s">
        <v>6150</v>
      </c>
      <c r="U1356" s="2" t="s">
        <v>22</v>
      </c>
      <c r="V1356" s="2" t="s">
        <v>6101</v>
      </c>
      <c r="W1356" s="2" t="s">
        <v>627</v>
      </c>
      <c r="X1356" s="2">
        <v>54</v>
      </c>
      <c r="Y1356" s="2">
        <v>64</v>
      </c>
      <c r="Z1356" s="2">
        <f t="shared" si="237"/>
        <v>10</v>
      </c>
    </row>
    <row r="1357" spans="1:26" x14ac:dyDescent="0.25">
      <c r="A1357" s="2" t="s">
        <v>3997</v>
      </c>
      <c r="B1357" s="2">
        <v>202281356</v>
      </c>
      <c r="C1357" s="3">
        <v>44850</v>
      </c>
      <c r="D1357" s="2" t="s">
        <v>127</v>
      </c>
      <c r="E1357" s="2" t="s">
        <v>14</v>
      </c>
      <c r="F1357" s="2" t="s">
        <v>3998</v>
      </c>
      <c r="G1357" s="10">
        <f t="shared" si="242"/>
        <v>1.0423341523436171E-4</v>
      </c>
      <c r="H1357" s="7">
        <v>23</v>
      </c>
      <c r="I1357" s="7">
        <v>7</v>
      </c>
      <c r="J1357" s="7">
        <v>16</v>
      </c>
      <c r="K1357" s="7">
        <f t="shared" si="245"/>
        <v>6.4</v>
      </c>
      <c r="L1357" s="12">
        <f t="shared" si="243"/>
        <v>9.6</v>
      </c>
      <c r="M1357" s="8">
        <v>0.69565217391304346</v>
      </c>
      <c r="N1357" s="8">
        <f t="shared" si="244"/>
        <v>1.3714285714285714</v>
      </c>
      <c r="O1357" s="7">
        <f t="shared" si="238"/>
        <v>9.6</v>
      </c>
      <c r="P1357" s="8">
        <v>0.69565217391304346</v>
      </c>
      <c r="Q1357" s="8">
        <f t="shared" si="239"/>
        <v>0.4375</v>
      </c>
      <c r="R1357" s="8">
        <f t="shared" si="240"/>
        <v>0.30434782608695654</v>
      </c>
      <c r="S1357" s="9">
        <f t="shared" si="241"/>
        <v>2.5499848935309037E-4</v>
      </c>
      <c r="T1357" s="2" t="s">
        <v>6151</v>
      </c>
      <c r="U1357" s="2" t="s">
        <v>15</v>
      </c>
      <c r="V1357" s="2" t="s">
        <v>6101</v>
      </c>
      <c r="W1357" s="2" t="s">
        <v>627</v>
      </c>
      <c r="X1357" s="2">
        <v>54</v>
      </c>
      <c r="Y1357" s="2">
        <v>64</v>
      </c>
      <c r="Z1357" s="2">
        <f t="shared" si="237"/>
        <v>10</v>
      </c>
    </row>
    <row r="1358" spans="1:26" x14ac:dyDescent="0.25">
      <c r="A1358" s="2" t="s">
        <v>3999</v>
      </c>
      <c r="B1358" s="2">
        <v>202281357</v>
      </c>
      <c r="C1358" s="3">
        <v>44850</v>
      </c>
      <c r="D1358" s="2" t="s">
        <v>859</v>
      </c>
      <c r="E1358" s="2" t="s">
        <v>24</v>
      </c>
      <c r="F1358" s="2" t="s">
        <v>4000</v>
      </c>
      <c r="G1358" s="10">
        <f t="shared" si="242"/>
        <v>4.5318876188852914E-4</v>
      </c>
      <c r="H1358" s="7">
        <v>100</v>
      </c>
      <c r="I1358" s="7">
        <v>50</v>
      </c>
      <c r="J1358" s="7">
        <v>50</v>
      </c>
      <c r="K1358" s="7">
        <f t="shared" si="245"/>
        <v>20</v>
      </c>
      <c r="L1358" s="12">
        <f t="shared" si="243"/>
        <v>30</v>
      </c>
      <c r="M1358" s="8">
        <v>0.5</v>
      </c>
      <c r="N1358" s="8">
        <f t="shared" si="244"/>
        <v>0.6</v>
      </c>
      <c r="O1358" s="7">
        <f t="shared" si="238"/>
        <v>30</v>
      </c>
      <c r="P1358" s="8">
        <v>0.5</v>
      </c>
      <c r="Q1358" s="8">
        <f t="shared" si="239"/>
        <v>1</v>
      </c>
      <c r="R1358" s="8">
        <f t="shared" si="240"/>
        <v>0.5</v>
      </c>
      <c r="S1358" s="9">
        <f t="shared" si="241"/>
        <v>7.9687027922840741E-4</v>
      </c>
      <c r="T1358" s="2" t="s">
        <v>25</v>
      </c>
      <c r="U1358" s="2" t="s">
        <v>26</v>
      </c>
      <c r="V1358" s="2" t="s">
        <v>6101</v>
      </c>
      <c r="W1358" s="2" t="s">
        <v>627</v>
      </c>
      <c r="X1358" s="2">
        <v>54</v>
      </c>
      <c r="Y1358" s="2">
        <v>64</v>
      </c>
      <c r="Z1358" s="2">
        <f t="shared" si="237"/>
        <v>10</v>
      </c>
    </row>
    <row r="1359" spans="1:26" x14ac:dyDescent="0.25">
      <c r="A1359" s="2" t="s">
        <v>4001</v>
      </c>
      <c r="B1359" s="2">
        <v>202281358</v>
      </c>
      <c r="C1359" s="3">
        <v>44850</v>
      </c>
      <c r="D1359" s="2" t="s">
        <v>703</v>
      </c>
      <c r="E1359" s="2" t="s">
        <v>29</v>
      </c>
      <c r="F1359" s="2" t="s">
        <v>4002</v>
      </c>
      <c r="G1359" s="10">
        <f t="shared" si="242"/>
        <v>2.4925381903869104E-4</v>
      </c>
      <c r="H1359" s="7">
        <v>55</v>
      </c>
      <c r="I1359" s="7">
        <v>47.52</v>
      </c>
      <c r="J1359" s="7">
        <v>7.4799999999999969</v>
      </c>
      <c r="K1359" s="7">
        <f t="shared" si="245"/>
        <v>2.9919999999999991</v>
      </c>
      <c r="L1359" s="12">
        <f t="shared" si="243"/>
        <v>4.4879999999999978</v>
      </c>
      <c r="M1359" s="8">
        <v>0.13599999999999995</v>
      </c>
      <c r="N1359" s="8">
        <f t="shared" si="244"/>
        <v>9.4444444444444386E-2</v>
      </c>
      <c r="O1359" s="7">
        <f t="shared" si="238"/>
        <v>4.4879999999999978</v>
      </c>
      <c r="P1359" s="8">
        <v>0.13599999999999995</v>
      </c>
      <c r="Q1359" s="8">
        <f t="shared" si="239"/>
        <v>6.3529411764705914</v>
      </c>
      <c r="R1359" s="8">
        <f t="shared" si="240"/>
        <v>0.8640000000000001</v>
      </c>
      <c r="S1359" s="9">
        <f t="shared" si="241"/>
        <v>1.1921179377256969E-4</v>
      </c>
      <c r="T1359" s="2" t="s">
        <v>33</v>
      </c>
      <c r="U1359" s="2" t="s">
        <v>31</v>
      </c>
      <c r="V1359" s="2" t="s">
        <v>6101</v>
      </c>
      <c r="W1359" s="2" t="s">
        <v>627</v>
      </c>
      <c r="X1359" s="2">
        <v>54</v>
      </c>
      <c r="Y1359" s="2">
        <v>64</v>
      </c>
      <c r="Z1359" s="2">
        <f t="shared" si="237"/>
        <v>10</v>
      </c>
    </row>
    <row r="1360" spans="1:26" x14ac:dyDescent="0.25">
      <c r="A1360" s="2" t="s">
        <v>4003</v>
      </c>
      <c r="B1360" s="2">
        <v>202281359</v>
      </c>
      <c r="C1360" s="3">
        <v>44850</v>
      </c>
      <c r="D1360" s="2" t="s">
        <v>860</v>
      </c>
      <c r="E1360" s="2" t="s">
        <v>29</v>
      </c>
      <c r="F1360" s="2" t="s">
        <v>4004</v>
      </c>
      <c r="G1360" s="10">
        <f t="shared" si="242"/>
        <v>2.2659438094426457E-4</v>
      </c>
      <c r="H1360" s="7">
        <v>50</v>
      </c>
      <c r="I1360" s="7">
        <v>44.66</v>
      </c>
      <c r="J1360" s="7">
        <v>5.3400000000000034</v>
      </c>
      <c r="K1360" s="7">
        <f t="shared" si="245"/>
        <v>2.1360000000000015</v>
      </c>
      <c r="L1360" s="12">
        <f t="shared" si="243"/>
        <v>3.204000000000002</v>
      </c>
      <c r="M1360" s="8">
        <v>0.10680000000000006</v>
      </c>
      <c r="N1360" s="8">
        <f t="shared" si="244"/>
        <v>7.1742051052395936E-2</v>
      </c>
      <c r="O1360" s="7">
        <f t="shared" si="238"/>
        <v>3.204000000000002</v>
      </c>
      <c r="P1360" s="8">
        <v>0.10680000000000006</v>
      </c>
      <c r="Q1360" s="8">
        <f t="shared" si="239"/>
        <v>8.3632958801498063</v>
      </c>
      <c r="R1360" s="8">
        <f t="shared" si="240"/>
        <v>0.89319999999999988</v>
      </c>
      <c r="S1360" s="9">
        <f t="shared" si="241"/>
        <v>8.510574582159397E-5</v>
      </c>
      <c r="T1360" s="2" t="s">
        <v>33</v>
      </c>
      <c r="U1360" s="2" t="s">
        <v>31</v>
      </c>
      <c r="V1360" s="2" t="s">
        <v>6101</v>
      </c>
      <c r="W1360" s="2" t="s">
        <v>16</v>
      </c>
      <c r="X1360" s="2">
        <v>54</v>
      </c>
      <c r="Y1360" s="2">
        <v>64</v>
      </c>
      <c r="Z1360" s="2">
        <f t="shared" si="237"/>
        <v>10</v>
      </c>
    </row>
    <row r="1361" spans="1:26" x14ac:dyDescent="0.25">
      <c r="A1361" s="2" t="s">
        <v>4005</v>
      </c>
      <c r="B1361" s="2">
        <v>202281360</v>
      </c>
      <c r="C1361" s="3">
        <v>44850</v>
      </c>
      <c r="D1361" s="2" t="s">
        <v>127</v>
      </c>
      <c r="E1361" s="2" t="s">
        <v>14</v>
      </c>
      <c r="F1361" s="2" t="s">
        <v>4006</v>
      </c>
      <c r="G1361" s="10">
        <f t="shared" si="242"/>
        <v>1.3595662856655876E-4</v>
      </c>
      <c r="H1361" s="7">
        <v>30</v>
      </c>
      <c r="I1361" s="7">
        <v>7</v>
      </c>
      <c r="J1361" s="7">
        <v>23</v>
      </c>
      <c r="K1361" s="7">
        <f t="shared" si="245"/>
        <v>9.2000000000000011</v>
      </c>
      <c r="L1361" s="12">
        <f t="shared" si="243"/>
        <v>13.799999999999999</v>
      </c>
      <c r="M1361" s="8">
        <v>0.76666666666666672</v>
      </c>
      <c r="N1361" s="8">
        <f t="shared" si="244"/>
        <v>1.9714285714285713</v>
      </c>
      <c r="O1361" s="7">
        <f t="shared" si="238"/>
        <v>13.799999999999999</v>
      </c>
      <c r="P1361" s="8">
        <v>0.76666666666666672</v>
      </c>
      <c r="Q1361" s="8">
        <f t="shared" si="239"/>
        <v>0.30434782608695654</v>
      </c>
      <c r="R1361" s="8">
        <f t="shared" si="240"/>
        <v>0.23333333333333334</v>
      </c>
      <c r="S1361" s="9">
        <f t="shared" si="241"/>
        <v>3.6656032844506741E-4</v>
      </c>
      <c r="T1361" s="2" t="s">
        <v>6151</v>
      </c>
      <c r="U1361" s="2" t="s">
        <v>15</v>
      </c>
      <c r="V1361" s="2" t="s">
        <v>6101</v>
      </c>
      <c r="W1361" s="2" t="s">
        <v>16</v>
      </c>
      <c r="X1361" s="2">
        <v>54</v>
      </c>
      <c r="Y1361" s="2">
        <v>64</v>
      </c>
      <c r="Z1361" s="2">
        <f t="shared" si="237"/>
        <v>10</v>
      </c>
    </row>
    <row r="1362" spans="1:26" x14ac:dyDescent="0.25">
      <c r="A1362" s="2" t="s">
        <v>4007</v>
      </c>
      <c r="B1362" s="2">
        <v>202281361</v>
      </c>
      <c r="C1362" s="3">
        <v>44850</v>
      </c>
      <c r="D1362" s="2" t="s">
        <v>861</v>
      </c>
      <c r="E1362" s="2" t="s">
        <v>24</v>
      </c>
      <c r="F1362" s="2" t="s">
        <v>4008</v>
      </c>
      <c r="G1362" s="10">
        <f t="shared" si="242"/>
        <v>1.8127550475541165E-4</v>
      </c>
      <c r="H1362" s="7">
        <v>40</v>
      </c>
      <c r="I1362" s="7">
        <v>15</v>
      </c>
      <c r="J1362" s="7">
        <v>25</v>
      </c>
      <c r="K1362" s="7">
        <f t="shared" si="245"/>
        <v>10</v>
      </c>
      <c r="L1362" s="12">
        <f t="shared" si="243"/>
        <v>15</v>
      </c>
      <c r="M1362" s="8">
        <v>0.625</v>
      </c>
      <c r="N1362" s="8">
        <f t="shared" si="244"/>
        <v>1</v>
      </c>
      <c r="O1362" s="7">
        <f t="shared" si="238"/>
        <v>15</v>
      </c>
      <c r="P1362" s="8">
        <v>0.625</v>
      </c>
      <c r="Q1362" s="8">
        <f t="shared" si="239"/>
        <v>0.6</v>
      </c>
      <c r="R1362" s="8">
        <f t="shared" si="240"/>
        <v>0.375</v>
      </c>
      <c r="S1362" s="9">
        <f t="shared" si="241"/>
        <v>3.9843513961420371E-4</v>
      </c>
      <c r="T1362" s="2" t="s">
        <v>25</v>
      </c>
      <c r="U1362" s="2" t="s">
        <v>26</v>
      </c>
      <c r="V1362" s="2" t="s">
        <v>6101</v>
      </c>
      <c r="W1362" s="2" t="s">
        <v>329</v>
      </c>
      <c r="X1362" s="2">
        <v>54</v>
      </c>
      <c r="Y1362" s="2">
        <v>64</v>
      </c>
      <c r="Z1362" s="2">
        <f t="shared" si="237"/>
        <v>10</v>
      </c>
    </row>
    <row r="1363" spans="1:26" x14ac:dyDescent="0.25">
      <c r="A1363" s="2" t="s">
        <v>4009</v>
      </c>
      <c r="B1363" s="2">
        <v>202281362</v>
      </c>
      <c r="C1363" s="3">
        <v>44850</v>
      </c>
      <c r="D1363" s="2" t="s">
        <v>862</v>
      </c>
      <c r="E1363" s="2" t="s">
        <v>14</v>
      </c>
      <c r="F1363" s="2" t="s">
        <v>4010</v>
      </c>
      <c r="G1363" s="10">
        <f t="shared" si="242"/>
        <v>1.1329719047213228E-4</v>
      </c>
      <c r="H1363" s="7">
        <v>25</v>
      </c>
      <c r="I1363" s="7">
        <v>5</v>
      </c>
      <c r="J1363" s="7">
        <v>20</v>
      </c>
      <c r="K1363" s="7">
        <f t="shared" si="245"/>
        <v>8</v>
      </c>
      <c r="L1363" s="12">
        <f t="shared" si="243"/>
        <v>12</v>
      </c>
      <c r="M1363" s="8">
        <v>0.8</v>
      </c>
      <c r="N1363" s="8">
        <f t="shared" si="244"/>
        <v>2.4</v>
      </c>
      <c r="O1363" s="7">
        <f t="shared" si="238"/>
        <v>12</v>
      </c>
      <c r="P1363" s="8">
        <v>0.8</v>
      </c>
      <c r="Q1363" s="8">
        <f t="shared" si="239"/>
        <v>0.25</v>
      </c>
      <c r="R1363" s="8">
        <f t="shared" si="240"/>
        <v>0.2</v>
      </c>
      <c r="S1363" s="9">
        <f t="shared" si="241"/>
        <v>3.1874811169136296E-4</v>
      </c>
      <c r="T1363" s="2" t="s">
        <v>6151</v>
      </c>
      <c r="U1363" s="2" t="s">
        <v>15</v>
      </c>
      <c r="V1363" s="2" t="s">
        <v>6101</v>
      </c>
      <c r="W1363" s="2" t="s">
        <v>16</v>
      </c>
      <c r="X1363" s="2">
        <v>54</v>
      </c>
      <c r="Y1363" s="2">
        <v>64</v>
      </c>
      <c r="Z1363" s="2">
        <f t="shared" si="237"/>
        <v>10</v>
      </c>
    </row>
    <row r="1364" spans="1:26" x14ac:dyDescent="0.25">
      <c r="A1364" s="2" t="s">
        <v>4011</v>
      </c>
      <c r="B1364" s="2">
        <v>202281363</v>
      </c>
      <c r="C1364" s="3">
        <v>44850</v>
      </c>
      <c r="D1364" s="2" t="s">
        <v>694</v>
      </c>
      <c r="E1364" s="2" t="s">
        <v>29</v>
      </c>
      <c r="F1364" s="2" t="s">
        <v>4012</v>
      </c>
      <c r="G1364" s="10">
        <f t="shared" si="242"/>
        <v>2.0846683046872342E-4</v>
      </c>
      <c r="H1364" s="7">
        <v>46</v>
      </c>
      <c r="I1364" s="7">
        <v>38.85</v>
      </c>
      <c r="J1364" s="7">
        <v>7.1499999999999986</v>
      </c>
      <c r="K1364" s="7">
        <f t="shared" si="245"/>
        <v>2.8599999999999994</v>
      </c>
      <c r="L1364" s="12">
        <f t="shared" si="243"/>
        <v>4.2899999999999991</v>
      </c>
      <c r="M1364" s="8">
        <v>0.15543478260869562</v>
      </c>
      <c r="N1364" s="8">
        <f t="shared" si="244"/>
        <v>0.1104247104247104</v>
      </c>
      <c r="O1364" s="7">
        <f t="shared" si="238"/>
        <v>4.2899999999999991</v>
      </c>
      <c r="P1364" s="8">
        <v>0.15543478260869562</v>
      </c>
      <c r="Q1364" s="8">
        <f t="shared" si="239"/>
        <v>5.4335664335664351</v>
      </c>
      <c r="R1364" s="8">
        <f t="shared" si="240"/>
        <v>0.84456521739130441</v>
      </c>
      <c r="S1364" s="9">
        <f t="shared" si="241"/>
        <v>1.1395244992966224E-4</v>
      </c>
      <c r="T1364" s="2" t="s">
        <v>30</v>
      </c>
      <c r="U1364" s="2" t="s">
        <v>31</v>
      </c>
      <c r="V1364" s="2" t="s">
        <v>6101</v>
      </c>
      <c r="W1364" s="2" t="s">
        <v>329</v>
      </c>
      <c r="X1364" s="2">
        <v>54</v>
      </c>
      <c r="Y1364" s="2">
        <v>64</v>
      </c>
      <c r="Z1364" s="2">
        <f t="shared" si="237"/>
        <v>10</v>
      </c>
    </row>
    <row r="1365" spans="1:26" x14ac:dyDescent="0.25">
      <c r="A1365" s="2" t="s">
        <v>4013</v>
      </c>
      <c r="B1365" s="2">
        <v>202281364</v>
      </c>
      <c r="C1365" s="3">
        <v>44850</v>
      </c>
      <c r="D1365" s="2" t="s">
        <v>767</v>
      </c>
      <c r="E1365" s="2" t="s">
        <v>29</v>
      </c>
      <c r="F1365" s="2" t="s">
        <v>4014</v>
      </c>
      <c r="G1365" s="10">
        <f t="shared" si="242"/>
        <v>6.8884691807056435E-4</v>
      </c>
      <c r="H1365" s="7">
        <v>152</v>
      </c>
      <c r="I1365" s="7">
        <v>124.10000000000001</v>
      </c>
      <c r="J1365" s="7">
        <v>27.899999999999991</v>
      </c>
      <c r="K1365" s="7">
        <f t="shared" si="245"/>
        <v>11.159999999999997</v>
      </c>
      <c r="L1365" s="12">
        <f t="shared" si="243"/>
        <v>16.739999999999995</v>
      </c>
      <c r="M1365" s="8">
        <v>0.1835526315789473</v>
      </c>
      <c r="N1365" s="8">
        <f t="shared" si="244"/>
        <v>0.13489121676067684</v>
      </c>
      <c r="O1365" s="7">
        <f t="shared" si="238"/>
        <v>16.739999999999995</v>
      </c>
      <c r="P1365" s="8">
        <v>0.1835526315789473</v>
      </c>
      <c r="Q1365" s="8">
        <f t="shared" si="239"/>
        <v>4.4480286738351271</v>
      </c>
      <c r="R1365" s="8">
        <f t="shared" si="240"/>
        <v>0.8164473684210527</v>
      </c>
      <c r="S1365" s="9">
        <f t="shared" si="241"/>
        <v>4.4465361580945122E-4</v>
      </c>
      <c r="T1365" s="2" t="s">
        <v>30</v>
      </c>
      <c r="U1365" s="2" t="s">
        <v>31</v>
      </c>
      <c r="V1365" s="2" t="s">
        <v>6101</v>
      </c>
      <c r="W1365" s="2" t="s">
        <v>627</v>
      </c>
      <c r="X1365" s="2">
        <v>54</v>
      </c>
      <c r="Y1365" s="2">
        <v>64</v>
      </c>
      <c r="Z1365" s="2">
        <f t="shared" si="237"/>
        <v>10</v>
      </c>
    </row>
    <row r="1366" spans="1:26" x14ac:dyDescent="0.25">
      <c r="A1366" s="2" t="s">
        <v>4015</v>
      </c>
      <c r="B1366" s="2">
        <v>202281365</v>
      </c>
      <c r="C1366" s="3">
        <v>44850</v>
      </c>
      <c r="D1366" s="2" t="s">
        <v>630</v>
      </c>
      <c r="E1366" s="2" t="s">
        <v>29</v>
      </c>
      <c r="F1366" s="2" t="s">
        <v>4016</v>
      </c>
      <c r="G1366" s="10">
        <f t="shared" si="242"/>
        <v>5.4382651426623503E-4</v>
      </c>
      <c r="H1366" s="7">
        <v>120</v>
      </c>
      <c r="I1366" s="7">
        <v>50</v>
      </c>
      <c r="J1366" s="7">
        <v>70</v>
      </c>
      <c r="K1366" s="7">
        <f t="shared" si="245"/>
        <v>28</v>
      </c>
      <c r="L1366" s="12">
        <f t="shared" si="243"/>
        <v>42</v>
      </c>
      <c r="M1366" s="8">
        <v>0.58333333333333337</v>
      </c>
      <c r="N1366" s="8">
        <f t="shared" si="244"/>
        <v>0.84</v>
      </c>
      <c r="O1366" s="7">
        <f t="shared" si="238"/>
        <v>42</v>
      </c>
      <c r="P1366" s="8">
        <v>0.58333333333333337</v>
      </c>
      <c r="Q1366" s="8">
        <f t="shared" si="239"/>
        <v>0.7142857142857143</v>
      </c>
      <c r="R1366" s="8">
        <f t="shared" si="240"/>
        <v>0.41666666666666669</v>
      </c>
      <c r="S1366" s="9">
        <f t="shared" si="241"/>
        <v>1.1156183909197704E-3</v>
      </c>
      <c r="T1366" s="2" t="s">
        <v>33</v>
      </c>
      <c r="U1366" s="2" t="s">
        <v>31</v>
      </c>
      <c r="V1366" s="2" t="s">
        <v>6101</v>
      </c>
      <c r="W1366" s="2" t="s">
        <v>329</v>
      </c>
      <c r="X1366" s="2">
        <v>54</v>
      </c>
      <c r="Y1366" s="2">
        <v>64</v>
      </c>
      <c r="Z1366" s="2">
        <f t="shared" si="237"/>
        <v>10</v>
      </c>
    </row>
    <row r="1367" spans="1:26" x14ac:dyDescent="0.25">
      <c r="A1367" s="2" t="s">
        <v>4017</v>
      </c>
      <c r="B1367" s="2">
        <v>202281366</v>
      </c>
      <c r="C1367" s="3">
        <v>44850</v>
      </c>
      <c r="D1367" s="2" t="s">
        <v>863</v>
      </c>
      <c r="E1367" s="2" t="s">
        <v>14</v>
      </c>
      <c r="F1367" s="2" t="s">
        <v>4018</v>
      </c>
      <c r="G1367" s="10">
        <f t="shared" si="242"/>
        <v>4.5318876188852913E-5</v>
      </c>
      <c r="H1367" s="7">
        <v>10</v>
      </c>
      <c r="I1367" s="7">
        <v>2</v>
      </c>
      <c r="J1367" s="7">
        <v>8</v>
      </c>
      <c r="K1367" s="7">
        <f t="shared" si="245"/>
        <v>3.2</v>
      </c>
      <c r="L1367" s="12">
        <f t="shared" si="243"/>
        <v>4.8</v>
      </c>
      <c r="M1367" s="8">
        <v>0.8</v>
      </c>
      <c r="N1367" s="8">
        <f t="shared" si="244"/>
        <v>2.4</v>
      </c>
      <c r="O1367" s="7">
        <f t="shared" si="238"/>
        <v>4.8</v>
      </c>
      <c r="P1367" s="8">
        <v>0.8</v>
      </c>
      <c r="Q1367" s="8">
        <f t="shared" si="239"/>
        <v>0.25</v>
      </c>
      <c r="R1367" s="8">
        <f t="shared" si="240"/>
        <v>0.2</v>
      </c>
      <c r="S1367" s="9">
        <f t="shared" si="241"/>
        <v>1.2749924467654519E-4</v>
      </c>
      <c r="T1367" s="2" t="s">
        <v>6151</v>
      </c>
      <c r="U1367" s="2" t="s">
        <v>15</v>
      </c>
      <c r="V1367" s="2" t="s">
        <v>6101</v>
      </c>
      <c r="W1367" s="2" t="s">
        <v>627</v>
      </c>
      <c r="X1367" s="2">
        <v>54</v>
      </c>
      <c r="Y1367" s="2">
        <v>64</v>
      </c>
      <c r="Z1367" s="2">
        <f t="shared" si="237"/>
        <v>10</v>
      </c>
    </row>
    <row r="1368" spans="1:26" x14ac:dyDescent="0.25">
      <c r="A1368" s="2" t="s">
        <v>4019</v>
      </c>
      <c r="B1368" s="2">
        <v>202281367</v>
      </c>
      <c r="C1368" s="3">
        <v>44850</v>
      </c>
      <c r="D1368" s="2" t="s">
        <v>793</v>
      </c>
      <c r="E1368" s="2" t="s">
        <v>24</v>
      </c>
      <c r="F1368" s="2" t="s">
        <v>4020</v>
      </c>
      <c r="G1368" s="10">
        <f t="shared" si="242"/>
        <v>3.1723213332197041E-4</v>
      </c>
      <c r="H1368" s="7">
        <v>70</v>
      </c>
      <c r="I1368" s="7">
        <v>20</v>
      </c>
      <c r="J1368" s="7">
        <v>50</v>
      </c>
      <c r="K1368" s="7">
        <f t="shared" si="245"/>
        <v>20</v>
      </c>
      <c r="L1368" s="12">
        <f t="shared" si="243"/>
        <v>30</v>
      </c>
      <c r="M1368" s="8">
        <v>0.7142857142857143</v>
      </c>
      <c r="N1368" s="8">
        <f t="shared" si="244"/>
        <v>1.5</v>
      </c>
      <c r="O1368" s="7">
        <f t="shared" si="238"/>
        <v>30</v>
      </c>
      <c r="P1368" s="8">
        <v>0.7142857142857143</v>
      </c>
      <c r="Q1368" s="8">
        <f t="shared" si="239"/>
        <v>0.4</v>
      </c>
      <c r="R1368" s="8">
        <f t="shared" si="240"/>
        <v>0.2857142857142857</v>
      </c>
      <c r="S1368" s="9">
        <f t="shared" si="241"/>
        <v>7.9687027922840741E-4</v>
      </c>
      <c r="T1368" s="2" t="s">
        <v>25</v>
      </c>
      <c r="U1368" s="2" t="s">
        <v>26</v>
      </c>
      <c r="V1368" s="2" t="s">
        <v>6101</v>
      </c>
      <c r="W1368" s="2" t="s">
        <v>627</v>
      </c>
      <c r="X1368" s="2">
        <v>54</v>
      </c>
      <c r="Y1368" s="2">
        <v>64</v>
      </c>
      <c r="Z1368" s="2">
        <f t="shared" si="237"/>
        <v>10</v>
      </c>
    </row>
    <row r="1369" spans="1:26" x14ac:dyDescent="0.25">
      <c r="A1369" s="2" t="s">
        <v>4021</v>
      </c>
      <c r="B1369" s="2">
        <v>202281368</v>
      </c>
      <c r="C1369" s="3">
        <v>44851</v>
      </c>
      <c r="D1369" s="2" t="s">
        <v>465</v>
      </c>
      <c r="E1369" s="2" t="s">
        <v>29</v>
      </c>
      <c r="F1369" s="2" t="s">
        <v>4022</v>
      </c>
      <c r="G1369" s="10">
        <f t="shared" si="242"/>
        <v>3.3989157141639688E-4</v>
      </c>
      <c r="H1369" s="7">
        <v>75</v>
      </c>
      <c r="I1369" s="7">
        <v>53.07</v>
      </c>
      <c r="J1369" s="7">
        <v>21.93</v>
      </c>
      <c r="K1369" s="7">
        <f t="shared" si="245"/>
        <v>8.7720000000000002</v>
      </c>
      <c r="L1369" s="12">
        <f t="shared" si="243"/>
        <v>13.157999999999999</v>
      </c>
      <c r="M1369" s="8">
        <v>0.29239999999999999</v>
      </c>
      <c r="N1369" s="8">
        <f t="shared" si="244"/>
        <v>0.2479366873940079</v>
      </c>
      <c r="O1369" s="7">
        <f t="shared" si="238"/>
        <v>13.157999999999999</v>
      </c>
      <c r="P1369" s="8">
        <v>0.29239999999999999</v>
      </c>
      <c r="Q1369" s="8">
        <f t="shared" si="239"/>
        <v>2.4199726402188784</v>
      </c>
      <c r="R1369" s="8">
        <f t="shared" si="240"/>
        <v>0.70760000000000001</v>
      </c>
      <c r="S1369" s="9">
        <f t="shared" si="241"/>
        <v>3.4950730446957947E-4</v>
      </c>
      <c r="T1369" s="2" t="s">
        <v>33</v>
      </c>
      <c r="U1369" s="2" t="s">
        <v>31</v>
      </c>
      <c r="V1369" s="2" t="s">
        <v>6101</v>
      </c>
      <c r="W1369" s="2" t="s">
        <v>627</v>
      </c>
      <c r="X1369" s="2">
        <v>55</v>
      </c>
      <c r="Y1369" s="2">
        <v>66</v>
      </c>
      <c r="Z1369" s="2">
        <f t="shared" si="237"/>
        <v>11</v>
      </c>
    </row>
    <row r="1370" spans="1:26" x14ac:dyDescent="0.25">
      <c r="A1370" s="2" t="s">
        <v>4023</v>
      </c>
      <c r="B1370" s="2">
        <v>202281369</v>
      </c>
      <c r="C1370" s="3">
        <v>44851</v>
      </c>
      <c r="D1370" s="2" t="s">
        <v>864</v>
      </c>
      <c r="E1370" s="2" t="s">
        <v>29</v>
      </c>
      <c r="F1370" s="2" t="s">
        <v>4024</v>
      </c>
      <c r="G1370" s="10">
        <f t="shared" si="242"/>
        <v>4.7131631236407032E-4</v>
      </c>
      <c r="H1370" s="7">
        <v>104</v>
      </c>
      <c r="I1370" s="7">
        <v>58</v>
      </c>
      <c r="J1370" s="7">
        <v>46</v>
      </c>
      <c r="K1370" s="7">
        <f t="shared" si="245"/>
        <v>18.400000000000002</v>
      </c>
      <c r="L1370" s="12">
        <f t="shared" si="243"/>
        <v>27.599999999999998</v>
      </c>
      <c r="M1370" s="8">
        <v>0.44230769230769229</v>
      </c>
      <c r="N1370" s="8">
        <f t="shared" si="244"/>
        <v>0.47586206896551719</v>
      </c>
      <c r="O1370" s="7">
        <f t="shared" si="238"/>
        <v>27.599999999999998</v>
      </c>
      <c r="P1370" s="8">
        <v>0.44230769230769229</v>
      </c>
      <c r="Q1370" s="8">
        <f t="shared" si="239"/>
        <v>1.2608695652173914</v>
      </c>
      <c r="R1370" s="8">
        <f t="shared" si="240"/>
        <v>0.55769230769230771</v>
      </c>
      <c r="S1370" s="9">
        <f t="shared" si="241"/>
        <v>7.3312065689013482E-4</v>
      </c>
      <c r="T1370" s="2" t="s">
        <v>426</v>
      </c>
      <c r="U1370" s="2" t="s">
        <v>31</v>
      </c>
      <c r="V1370" s="2" t="s">
        <v>6101</v>
      </c>
      <c r="W1370" s="2" t="s">
        <v>627</v>
      </c>
      <c r="X1370" s="2">
        <v>55</v>
      </c>
      <c r="Y1370" s="2">
        <v>66</v>
      </c>
      <c r="Z1370" s="2">
        <f t="shared" ref="Z1370:Z1392" si="246">Y1370-X1370</f>
        <v>11</v>
      </c>
    </row>
    <row r="1371" spans="1:26" x14ac:dyDescent="0.25">
      <c r="A1371" s="2" t="s">
        <v>4025</v>
      </c>
      <c r="B1371" s="2">
        <v>202281370</v>
      </c>
      <c r="C1371" s="3">
        <v>44851</v>
      </c>
      <c r="D1371" s="2" t="s">
        <v>865</v>
      </c>
      <c r="E1371" s="2" t="s">
        <v>29</v>
      </c>
      <c r="F1371" s="2" t="s">
        <v>4026</v>
      </c>
      <c r="G1371" s="10">
        <f t="shared" si="242"/>
        <v>4.5318876188852914E-4</v>
      </c>
      <c r="H1371" s="7">
        <v>100</v>
      </c>
      <c r="I1371" s="7">
        <v>75.400000000000006</v>
      </c>
      <c r="J1371" s="7">
        <v>24.599999999999994</v>
      </c>
      <c r="K1371" s="7">
        <f t="shared" si="245"/>
        <v>9.8399999999999981</v>
      </c>
      <c r="L1371" s="12">
        <f t="shared" si="243"/>
        <v>14.759999999999996</v>
      </c>
      <c r="M1371" s="8">
        <v>0.24599999999999994</v>
      </c>
      <c r="N1371" s="8">
        <f t="shared" si="244"/>
        <v>0.19575596816976121</v>
      </c>
      <c r="O1371" s="7">
        <f t="shared" si="238"/>
        <v>14.759999999999996</v>
      </c>
      <c r="P1371" s="8">
        <v>0.24599999999999994</v>
      </c>
      <c r="Q1371" s="8">
        <f t="shared" si="239"/>
        <v>3.0650406504065049</v>
      </c>
      <c r="R1371" s="8">
        <f t="shared" si="240"/>
        <v>0.754</v>
      </c>
      <c r="S1371" s="9">
        <f t="shared" si="241"/>
        <v>3.9206017738037635E-4</v>
      </c>
      <c r="T1371" s="2" t="s">
        <v>33</v>
      </c>
      <c r="U1371" s="2" t="s">
        <v>31</v>
      </c>
      <c r="V1371" s="2" t="s">
        <v>6101</v>
      </c>
      <c r="W1371" s="2" t="s">
        <v>16</v>
      </c>
      <c r="X1371" s="2">
        <v>55</v>
      </c>
      <c r="Y1371" s="2">
        <v>66</v>
      </c>
      <c r="Z1371" s="2">
        <f t="shared" si="246"/>
        <v>11</v>
      </c>
    </row>
    <row r="1372" spans="1:26" x14ac:dyDescent="0.25">
      <c r="A1372" s="2" t="s">
        <v>4027</v>
      </c>
      <c r="B1372" s="2">
        <v>202281371</v>
      </c>
      <c r="C1372" s="3">
        <v>44851</v>
      </c>
      <c r="D1372" s="2" t="s">
        <v>785</v>
      </c>
      <c r="E1372" s="2" t="s">
        <v>29</v>
      </c>
      <c r="F1372" s="2" t="s">
        <v>4028</v>
      </c>
      <c r="G1372" s="10">
        <f t="shared" si="242"/>
        <v>9.516963999659112E-5</v>
      </c>
      <c r="H1372" s="7">
        <v>21</v>
      </c>
      <c r="I1372" s="7">
        <v>18.62</v>
      </c>
      <c r="J1372" s="7">
        <v>2.379999999999999</v>
      </c>
      <c r="K1372" s="7">
        <f t="shared" si="245"/>
        <v>0.95199999999999962</v>
      </c>
      <c r="L1372" s="12">
        <f t="shared" si="243"/>
        <v>1.4279999999999995</v>
      </c>
      <c r="M1372" s="8">
        <v>0.11333333333333329</v>
      </c>
      <c r="N1372" s="8">
        <f t="shared" si="244"/>
        <v>7.6691729323308241E-2</v>
      </c>
      <c r="O1372" s="7">
        <f t="shared" si="238"/>
        <v>1.4279999999999995</v>
      </c>
      <c r="P1372" s="8">
        <v>0.11333333333333329</v>
      </c>
      <c r="Q1372" s="8">
        <f t="shared" si="239"/>
        <v>7.8235294117647092</v>
      </c>
      <c r="R1372" s="8">
        <f t="shared" si="240"/>
        <v>0.88666666666666671</v>
      </c>
      <c r="S1372" s="9">
        <f t="shared" si="241"/>
        <v>3.7931025291272176E-5</v>
      </c>
      <c r="T1372" s="2" t="s">
        <v>33</v>
      </c>
      <c r="U1372" s="2" t="s">
        <v>31</v>
      </c>
      <c r="V1372" s="2" t="s">
        <v>6101</v>
      </c>
      <c r="W1372" s="2" t="s">
        <v>16</v>
      </c>
      <c r="X1372" s="2">
        <v>55</v>
      </c>
      <c r="Y1372" s="2">
        <v>66</v>
      </c>
      <c r="Z1372" s="2">
        <f t="shared" si="246"/>
        <v>11</v>
      </c>
    </row>
    <row r="1373" spans="1:26" x14ac:dyDescent="0.25">
      <c r="A1373" s="2" t="s">
        <v>4029</v>
      </c>
      <c r="B1373" s="2">
        <v>202281372</v>
      </c>
      <c r="C1373" s="3">
        <v>44851</v>
      </c>
      <c r="D1373" s="2" t="s">
        <v>866</v>
      </c>
      <c r="E1373" s="2" t="s">
        <v>24</v>
      </c>
      <c r="F1373" s="2" t="s">
        <v>4030</v>
      </c>
      <c r="G1373" s="10">
        <f t="shared" si="242"/>
        <v>4.5318876188852914E-4</v>
      </c>
      <c r="H1373" s="7">
        <v>100</v>
      </c>
      <c r="I1373" s="7">
        <v>60</v>
      </c>
      <c r="J1373" s="7">
        <v>40</v>
      </c>
      <c r="K1373" s="7">
        <f t="shared" si="245"/>
        <v>16</v>
      </c>
      <c r="L1373" s="12">
        <f t="shared" si="243"/>
        <v>24</v>
      </c>
      <c r="M1373" s="8">
        <v>0.4</v>
      </c>
      <c r="N1373" s="8">
        <f t="shared" si="244"/>
        <v>0.4</v>
      </c>
      <c r="O1373" s="7">
        <f t="shared" si="238"/>
        <v>24</v>
      </c>
      <c r="P1373" s="8">
        <v>0.4</v>
      </c>
      <c r="Q1373" s="8">
        <f t="shared" si="239"/>
        <v>1.5</v>
      </c>
      <c r="R1373" s="8">
        <f t="shared" si="240"/>
        <v>0.6</v>
      </c>
      <c r="S1373" s="9">
        <f t="shared" si="241"/>
        <v>6.3749622338272593E-4</v>
      </c>
      <c r="T1373" s="2" t="s">
        <v>25</v>
      </c>
      <c r="U1373" s="2" t="s">
        <v>26</v>
      </c>
      <c r="V1373" s="2" t="s">
        <v>6101</v>
      </c>
      <c r="W1373" s="2" t="s">
        <v>329</v>
      </c>
      <c r="X1373" s="2">
        <v>55</v>
      </c>
      <c r="Y1373" s="2">
        <v>66</v>
      </c>
      <c r="Z1373" s="2">
        <f t="shared" si="246"/>
        <v>11</v>
      </c>
    </row>
    <row r="1374" spans="1:26" x14ac:dyDescent="0.25">
      <c r="A1374" s="2" t="s">
        <v>4031</v>
      </c>
      <c r="B1374" s="2">
        <v>202281373</v>
      </c>
      <c r="C1374" s="3">
        <v>44851</v>
      </c>
      <c r="D1374" s="2" t="s">
        <v>772</v>
      </c>
      <c r="E1374" s="2" t="s">
        <v>29</v>
      </c>
      <c r="F1374" s="2" t="s">
        <v>4032</v>
      </c>
      <c r="G1374" s="10">
        <f t="shared" si="242"/>
        <v>1.4502040380432932E-4</v>
      </c>
      <c r="H1374" s="7">
        <v>32</v>
      </c>
      <c r="I1374" s="7">
        <v>27.45</v>
      </c>
      <c r="J1374" s="7">
        <v>4.5500000000000007</v>
      </c>
      <c r="K1374" s="7">
        <f t="shared" si="245"/>
        <v>1.8200000000000003</v>
      </c>
      <c r="L1374" s="12">
        <f t="shared" si="243"/>
        <v>2.7300000000000004</v>
      </c>
      <c r="M1374" s="8">
        <v>0.14218750000000002</v>
      </c>
      <c r="N1374" s="8">
        <f t="shared" si="244"/>
        <v>9.9453551912568328E-2</v>
      </c>
      <c r="O1374" s="7">
        <f t="shared" si="238"/>
        <v>2.7300000000000004</v>
      </c>
      <c r="P1374" s="8">
        <v>0.14218750000000002</v>
      </c>
      <c r="Q1374" s="8">
        <f t="shared" si="239"/>
        <v>6.032967032967032</v>
      </c>
      <c r="R1374" s="8">
        <f t="shared" si="240"/>
        <v>0.85781249999999998</v>
      </c>
      <c r="S1374" s="9">
        <f t="shared" si="241"/>
        <v>7.251519540978508E-5</v>
      </c>
      <c r="T1374" s="2" t="s">
        <v>56</v>
      </c>
      <c r="U1374" s="2" t="s">
        <v>31</v>
      </c>
      <c r="V1374" s="2" t="s">
        <v>6101</v>
      </c>
      <c r="W1374" s="2" t="s">
        <v>16</v>
      </c>
      <c r="X1374" s="2">
        <v>55</v>
      </c>
      <c r="Y1374" s="2">
        <v>66</v>
      </c>
      <c r="Z1374" s="2">
        <f t="shared" si="246"/>
        <v>11</v>
      </c>
    </row>
    <row r="1375" spans="1:26" x14ac:dyDescent="0.25">
      <c r="A1375" s="2" t="s">
        <v>4033</v>
      </c>
      <c r="B1375" s="2">
        <v>202281374</v>
      </c>
      <c r="C1375" s="3">
        <v>44851</v>
      </c>
      <c r="D1375" s="2" t="s">
        <v>721</v>
      </c>
      <c r="E1375" s="2" t="s">
        <v>14</v>
      </c>
      <c r="F1375" s="2" t="s">
        <v>4034</v>
      </c>
      <c r="G1375" s="10">
        <f t="shared" si="242"/>
        <v>7.251020190216466E-5</v>
      </c>
      <c r="H1375" s="7">
        <v>16</v>
      </c>
      <c r="I1375" s="7">
        <v>12</v>
      </c>
      <c r="J1375" s="7">
        <v>4</v>
      </c>
      <c r="K1375" s="7">
        <f t="shared" si="245"/>
        <v>1.6</v>
      </c>
      <c r="L1375" s="12">
        <f t="shared" si="243"/>
        <v>2.4</v>
      </c>
      <c r="M1375" s="8">
        <v>0.25</v>
      </c>
      <c r="N1375" s="8">
        <f t="shared" si="244"/>
        <v>0.19999999999999998</v>
      </c>
      <c r="O1375" s="7">
        <f t="shared" si="238"/>
        <v>2.4</v>
      </c>
      <c r="P1375" s="8">
        <v>0.25</v>
      </c>
      <c r="Q1375" s="8">
        <f t="shared" si="239"/>
        <v>3</v>
      </c>
      <c r="R1375" s="8">
        <f t="shared" si="240"/>
        <v>0.75</v>
      </c>
      <c r="S1375" s="9">
        <f t="shared" si="241"/>
        <v>6.3749622338272593E-5</v>
      </c>
      <c r="T1375" s="2" t="s">
        <v>6151</v>
      </c>
      <c r="U1375" s="2" t="s">
        <v>15</v>
      </c>
      <c r="V1375" s="2" t="s">
        <v>6101</v>
      </c>
      <c r="W1375" s="2" t="s">
        <v>329</v>
      </c>
      <c r="X1375" s="2">
        <v>55</v>
      </c>
      <c r="Y1375" s="2">
        <v>66</v>
      </c>
      <c r="Z1375" s="2">
        <f t="shared" si="246"/>
        <v>11</v>
      </c>
    </row>
    <row r="1376" spans="1:26" x14ac:dyDescent="0.25">
      <c r="A1376" s="2" t="s">
        <v>4035</v>
      </c>
      <c r="B1376" s="2">
        <v>202281375</v>
      </c>
      <c r="C1376" s="3">
        <v>44851</v>
      </c>
      <c r="D1376" s="2" t="s">
        <v>785</v>
      </c>
      <c r="E1376" s="2" t="s">
        <v>29</v>
      </c>
      <c r="F1376" s="2" t="s">
        <v>4036</v>
      </c>
      <c r="G1376" s="10">
        <f t="shared" si="242"/>
        <v>9.516963999659112E-5</v>
      </c>
      <c r="H1376" s="7">
        <v>21</v>
      </c>
      <c r="I1376" s="7">
        <v>18.62</v>
      </c>
      <c r="J1376" s="7">
        <v>2.379999999999999</v>
      </c>
      <c r="K1376" s="7">
        <f t="shared" si="245"/>
        <v>0.95199999999999962</v>
      </c>
      <c r="L1376" s="12">
        <f t="shared" si="243"/>
        <v>1.4279999999999995</v>
      </c>
      <c r="M1376" s="8">
        <v>0.11333333333333329</v>
      </c>
      <c r="N1376" s="8">
        <f t="shared" si="244"/>
        <v>7.6691729323308241E-2</v>
      </c>
      <c r="O1376" s="7">
        <f t="shared" si="238"/>
        <v>1.4279999999999995</v>
      </c>
      <c r="P1376" s="8">
        <v>0.11333333333333329</v>
      </c>
      <c r="Q1376" s="8">
        <f t="shared" si="239"/>
        <v>7.8235294117647092</v>
      </c>
      <c r="R1376" s="8">
        <f t="shared" si="240"/>
        <v>0.88666666666666671</v>
      </c>
      <c r="S1376" s="9">
        <f t="shared" si="241"/>
        <v>3.7931025291272176E-5</v>
      </c>
      <c r="T1376" s="2" t="s">
        <v>33</v>
      </c>
      <c r="U1376" s="2" t="s">
        <v>31</v>
      </c>
      <c r="V1376" s="2" t="s">
        <v>6101</v>
      </c>
      <c r="W1376" s="2" t="s">
        <v>627</v>
      </c>
      <c r="X1376" s="2">
        <v>55</v>
      </c>
      <c r="Y1376" s="2">
        <v>66</v>
      </c>
      <c r="Z1376" s="2">
        <f t="shared" si="246"/>
        <v>11</v>
      </c>
    </row>
    <row r="1377" spans="1:26" x14ac:dyDescent="0.25">
      <c r="A1377" s="2" t="s">
        <v>4037</v>
      </c>
      <c r="B1377" s="2">
        <v>202281376</v>
      </c>
      <c r="C1377" s="3">
        <v>44851</v>
      </c>
      <c r="D1377" s="2" t="s">
        <v>867</v>
      </c>
      <c r="E1377" s="2" t="s">
        <v>29</v>
      </c>
      <c r="F1377" s="2" t="s">
        <v>4038</v>
      </c>
      <c r="G1377" s="10">
        <f t="shared" si="242"/>
        <v>3.5801912189193801E-4</v>
      </c>
      <c r="H1377" s="7">
        <v>79</v>
      </c>
      <c r="I1377" s="7">
        <v>66.600000000000009</v>
      </c>
      <c r="J1377" s="7">
        <v>12.399999999999991</v>
      </c>
      <c r="K1377" s="7">
        <f t="shared" si="245"/>
        <v>4.9599999999999973</v>
      </c>
      <c r="L1377" s="12">
        <f t="shared" si="243"/>
        <v>7.4399999999999942</v>
      </c>
      <c r="M1377" s="8">
        <v>0.15696202531645559</v>
      </c>
      <c r="N1377" s="8">
        <f t="shared" si="244"/>
        <v>0.11171171171171161</v>
      </c>
      <c r="O1377" s="7">
        <f t="shared" si="238"/>
        <v>7.4399999999999942</v>
      </c>
      <c r="P1377" s="8">
        <v>0.15696202531645559</v>
      </c>
      <c r="Q1377" s="8">
        <f t="shared" si="239"/>
        <v>5.3709677419354884</v>
      </c>
      <c r="R1377" s="8">
        <f t="shared" si="240"/>
        <v>0.84303797468354447</v>
      </c>
      <c r="S1377" s="9">
        <f t="shared" si="241"/>
        <v>1.9762382924864489E-4</v>
      </c>
      <c r="T1377" s="2" t="s">
        <v>30</v>
      </c>
      <c r="U1377" s="2" t="s">
        <v>31</v>
      </c>
      <c r="V1377" s="2" t="s">
        <v>6101</v>
      </c>
      <c r="W1377" s="2" t="s">
        <v>329</v>
      </c>
      <c r="X1377" s="2">
        <v>55</v>
      </c>
      <c r="Y1377" s="2">
        <v>66</v>
      </c>
      <c r="Z1377" s="2">
        <f t="shared" si="246"/>
        <v>11</v>
      </c>
    </row>
    <row r="1378" spans="1:26" x14ac:dyDescent="0.25">
      <c r="A1378" s="2" t="s">
        <v>4039</v>
      </c>
      <c r="B1378" s="2">
        <v>202281377</v>
      </c>
      <c r="C1378" s="3">
        <v>44851</v>
      </c>
      <c r="D1378" s="2" t="s">
        <v>618</v>
      </c>
      <c r="E1378" s="2" t="s">
        <v>21</v>
      </c>
      <c r="F1378" s="2" t="s">
        <v>4040</v>
      </c>
      <c r="G1378" s="10">
        <f t="shared" si="242"/>
        <v>9.0637752377705825E-5</v>
      </c>
      <c r="H1378" s="7">
        <v>20</v>
      </c>
      <c r="I1378" s="7">
        <v>0</v>
      </c>
      <c r="J1378" s="7">
        <v>20</v>
      </c>
      <c r="K1378" s="7">
        <f t="shared" si="245"/>
        <v>8</v>
      </c>
      <c r="L1378" s="12">
        <f t="shared" si="243"/>
        <v>12</v>
      </c>
      <c r="M1378" s="8">
        <v>1</v>
      </c>
      <c r="N1378" s="8" t="e">
        <f t="shared" si="244"/>
        <v>#DIV/0!</v>
      </c>
      <c r="O1378" s="7">
        <f t="shared" si="238"/>
        <v>12</v>
      </c>
      <c r="P1378" s="8">
        <v>1</v>
      </c>
      <c r="Q1378" s="8">
        <f t="shared" si="239"/>
        <v>0</v>
      </c>
      <c r="R1378" s="8">
        <f t="shared" si="240"/>
        <v>0</v>
      </c>
      <c r="S1378" s="9">
        <f t="shared" si="241"/>
        <v>3.1874811169136296E-4</v>
      </c>
      <c r="T1378" s="2" t="s">
        <v>6150</v>
      </c>
      <c r="U1378" s="2" t="s">
        <v>22</v>
      </c>
      <c r="V1378" s="2" t="s">
        <v>6101</v>
      </c>
      <c r="W1378" s="2" t="s">
        <v>627</v>
      </c>
      <c r="X1378" s="2">
        <v>55</v>
      </c>
      <c r="Y1378" s="2">
        <v>66</v>
      </c>
      <c r="Z1378" s="2">
        <f t="shared" si="246"/>
        <v>11</v>
      </c>
    </row>
    <row r="1379" spans="1:26" x14ac:dyDescent="0.25">
      <c r="A1379" s="2" t="s">
        <v>4041</v>
      </c>
      <c r="B1379" s="2">
        <v>202281378</v>
      </c>
      <c r="C1379" s="3">
        <v>44851</v>
      </c>
      <c r="D1379" s="2" t="s">
        <v>868</v>
      </c>
      <c r="E1379" s="2" t="s">
        <v>29</v>
      </c>
      <c r="F1379" s="2" t="s">
        <v>4042</v>
      </c>
      <c r="G1379" s="10">
        <f t="shared" si="242"/>
        <v>2.4925381903869104E-4</v>
      </c>
      <c r="H1379" s="7">
        <v>55</v>
      </c>
      <c r="I1379" s="7">
        <v>46.25</v>
      </c>
      <c r="J1379" s="7">
        <v>8.75</v>
      </c>
      <c r="K1379" s="7">
        <f t="shared" si="245"/>
        <v>3.5</v>
      </c>
      <c r="L1379" s="12">
        <f t="shared" si="243"/>
        <v>5.25</v>
      </c>
      <c r="M1379" s="8">
        <v>0.15909090909090909</v>
      </c>
      <c r="N1379" s="8">
        <f t="shared" si="244"/>
        <v>0.11351351351351352</v>
      </c>
      <c r="O1379" s="7">
        <f t="shared" si="238"/>
        <v>5.25</v>
      </c>
      <c r="P1379" s="8">
        <v>0.15909090909090909</v>
      </c>
      <c r="Q1379" s="8">
        <f t="shared" si="239"/>
        <v>5.2857142857142856</v>
      </c>
      <c r="R1379" s="8">
        <f t="shared" si="240"/>
        <v>0.84090909090909094</v>
      </c>
      <c r="S1379" s="9">
        <f t="shared" si="241"/>
        <v>1.394522988649713E-4</v>
      </c>
      <c r="T1379" s="2" t="s">
        <v>30</v>
      </c>
      <c r="U1379" s="2" t="s">
        <v>31</v>
      </c>
      <c r="V1379" s="2" t="s">
        <v>6101</v>
      </c>
      <c r="W1379" s="2" t="s">
        <v>627</v>
      </c>
      <c r="X1379" s="2">
        <v>55</v>
      </c>
      <c r="Y1379" s="2">
        <v>66</v>
      </c>
      <c r="Z1379" s="2">
        <f t="shared" si="246"/>
        <v>11</v>
      </c>
    </row>
    <row r="1380" spans="1:26" x14ac:dyDescent="0.25">
      <c r="A1380" s="2" t="s">
        <v>4043</v>
      </c>
      <c r="B1380" s="2">
        <v>202281379</v>
      </c>
      <c r="C1380" s="3">
        <v>44851</v>
      </c>
      <c r="D1380" s="2" t="s">
        <v>869</v>
      </c>
      <c r="E1380" s="2" t="s">
        <v>29</v>
      </c>
      <c r="F1380" s="2" t="s">
        <v>4044</v>
      </c>
      <c r="G1380" s="10">
        <f t="shared" si="242"/>
        <v>4.5318876188852914E-4</v>
      </c>
      <c r="H1380" s="7">
        <v>100</v>
      </c>
      <c r="I1380" s="7">
        <v>40</v>
      </c>
      <c r="J1380" s="7">
        <v>60</v>
      </c>
      <c r="K1380" s="7">
        <f t="shared" si="245"/>
        <v>24</v>
      </c>
      <c r="L1380" s="12">
        <f t="shared" si="243"/>
        <v>36</v>
      </c>
      <c r="M1380" s="8">
        <v>0.6</v>
      </c>
      <c r="N1380" s="8">
        <f t="shared" si="244"/>
        <v>0.9</v>
      </c>
      <c r="O1380" s="7">
        <f t="shared" si="238"/>
        <v>36</v>
      </c>
      <c r="P1380" s="8">
        <v>0.6</v>
      </c>
      <c r="Q1380" s="8">
        <f t="shared" si="239"/>
        <v>0.66666666666666663</v>
      </c>
      <c r="R1380" s="8">
        <f t="shared" si="240"/>
        <v>0.4</v>
      </c>
      <c r="S1380" s="9">
        <f t="shared" si="241"/>
        <v>9.5624433507408889E-4</v>
      </c>
      <c r="T1380" s="2" t="s">
        <v>99</v>
      </c>
      <c r="U1380" s="2" t="s">
        <v>31</v>
      </c>
      <c r="V1380" s="2" t="s">
        <v>6101</v>
      </c>
      <c r="W1380" s="2" t="s">
        <v>627</v>
      </c>
      <c r="X1380" s="2">
        <v>55</v>
      </c>
      <c r="Y1380" s="2">
        <v>66</v>
      </c>
      <c r="Z1380" s="2">
        <f t="shared" si="246"/>
        <v>11</v>
      </c>
    </row>
    <row r="1381" spans="1:26" x14ac:dyDescent="0.25">
      <c r="A1381" s="2" t="s">
        <v>4045</v>
      </c>
      <c r="B1381" s="2">
        <v>202281380</v>
      </c>
      <c r="C1381" s="3">
        <v>44851</v>
      </c>
      <c r="D1381" s="2" t="s">
        <v>870</v>
      </c>
      <c r="E1381" s="2" t="s">
        <v>29</v>
      </c>
      <c r="F1381" s="2" t="s">
        <v>4046</v>
      </c>
      <c r="G1381" s="10">
        <f t="shared" si="242"/>
        <v>9.9701527615476414E-5</v>
      </c>
      <c r="H1381" s="7">
        <v>22</v>
      </c>
      <c r="I1381" s="7">
        <v>18.8</v>
      </c>
      <c r="J1381" s="7">
        <v>3.1999999999999993</v>
      </c>
      <c r="K1381" s="7">
        <f t="shared" si="245"/>
        <v>1.2799999999999998</v>
      </c>
      <c r="L1381" s="12">
        <f t="shared" si="243"/>
        <v>1.9199999999999995</v>
      </c>
      <c r="M1381" s="8">
        <v>0.14545454545454542</v>
      </c>
      <c r="N1381" s="8">
        <f t="shared" si="244"/>
        <v>0.10212765957446805</v>
      </c>
      <c r="O1381" s="7">
        <f t="shared" si="238"/>
        <v>1.9199999999999995</v>
      </c>
      <c r="P1381" s="8">
        <v>0.14545454545454542</v>
      </c>
      <c r="Q1381" s="8">
        <f t="shared" si="239"/>
        <v>5.8750000000000018</v>
      </c>
      <c r="R1381" s="8">
        <f t="shared" si="240"/>
        <v>0.85454545454545461</v>
      </c>
      <c r="S1381" s="9">
        <f t="shared" si="241"/>
        <v>5.0999697870618062E-5</v>
      </c>
      <c r="T1381" s="2" t="s">
        <v>99</v>
      </c>
      <c r="U1381" s="2" t="s">
        <v>31</v>
      </c>
      <c r="V1381" s="2" t="s">
        <v>6101</v>
      </c>
      <c r="W1381" s="2" t="s">
        <v>329</v>
      </c>
      <c r="X1381" s="2">
        <v>55</v>
      </c>
      <c r="Y1381" s="2">
        <v>66</v>
      </c>
      <c r="Z1381" s="2">
        <f t="shared" si="246"/>
        <v>11</v>
      </c>
    </row>
    <row r="1382" spans="1:26" x14ac:dyDescent="0.25">
      <c r="A1382" s="2" t="s">
        <v>4047</v>
      </c>
      <c r="B1382" s="2">
        <v>202281381</v>
      </c>
      <c r="C1382" s="3">
        <v>44851</v>
      </c>
      <c r="D1382" s="2" t="s">
        <v>661</v>
      </c>
      <c r="E1382" s="2" t="s">
        <v>24</v>
      </c>
      <c r="F1382" s="2" t="s">
        <v>4048</v>
      </c>
      <c r="G1382" s="10">
        <f t="shared" si="242"/>
        <v>2.2659438094426457E-4</v>
      </c>
      <c r="H1382" s="7">
        <v>50</v>
      </c>
      <c r="I1382" s="7">
        <v>15</v>
      </c>
      <c r="J1382" s="7">
        <v>35</v>
      </c>
      <c r="K1382" s="7">
        <f t="shared" si="245"/>
        <v>14</v>
      </c>
      <c r="L1382" s="12">
        <f t="shared" si="243"/>
        <v>21</v>
      </c>
      <c r="M1382" s="8">
        <v>0.7</v>
      </c>
      <c r="N1382" s="8">
        <f t="shared" si="244"/>
        <v>1.4</v>
      </c>
      <c r="O1382" s="7">
        <f t="shared" si="238"/>
        <v>21</v>
      </c>
      <c r="P1382" s="8">
        <v>0.7</v>
      </c>
      <c r="Q1382" s="8">
        <f t="shared" si="239"/>
        <v>0.42857142857142855</v>
      </c>
      <c r="R1382" s="8">
        <f t="shared" si="240"/>
        <v>0.3</v>
      </c>
      <c r="S1382" s="9">
        <f t="shared" si="241"/>
        <v>5.5780919545988519E-4</v>
      </c>
      <c r="T1382" s="2" t="s">
        <v>25</v>
      </c>
      <c r="U1382" s="2" t="s">
        <v>26</v>
      </c>
      <c r="V1382" s="2" t="s">
        <v>6101</v>
      </c>
      <c r="W1382" s="2" t="s">
        <v>627</v>
      </c>
      <c r="X1382" s="2">
        <v>55</v>
      </c>
      <c r="Y1382" s="2">
        <v>66</v>
      </c>
      <c r="Z1382" s="2">
        <f t="shared" si="246"/>
        <v>11</v>
      </c>
    </row>
    <row r="1383" spans="1:26" x14ac:dyDescent="0.25">
      <c r="A1383" s="2" t="s">
        <v>4049</v>
      </c>
      <c r="B1383" s="2">
        <v>202281382</v>
      </c>
      <c r="C1383" s="3">
        <v>44851</v>
      </c>
      <c r="D1383" s="2" t="s">
        <v>756</v>
      </c>
      <c r="E1383" s="2" t="s">
        <v>29</v>
      </c>
      <c r="F1383" s="2" t="s">
        <v>4050</v>
      </c>
      <c r="G1383" s="10">
        <f t="shared" si="242"/>
        <v>5.4382651426623495E-5</v>
      </c>
      <c r="H1383" s="7">
        <v>12</v>
      </c>
      <c r="I1383" s="7">
        <v>10</v>
      </c>
      <c r="J1383" s="7">
        <v>2</v>
      </c>
      <c r="K1383" s="7">
        <f t="shared" si="245"/>
        <v>0.8</v>
      </c>
      <c r="L1383" s="12">
        <f t="shared" si="243"/>
        <v>1.2</v>
      </c>
      <c r="M1383" s="8">
        <v>0.16666666666666666</v>
      </c>
      <c r="N1383" s="8">
        <f t="shared" si="244"/>
        <v>0.12</v>
      </c>
      <c r="O1383" s="7">
        <f t="shared" si="238"/>
        <v>1.2</v>
      </c>
      <c r="P1383" s="8">
        <v>0.16666666666666666</v>
      </c>
      <c r="Q1383" s="8">
        <f t="shared" si="239"/>
        <v>5</v>
      </c>
      <c r="R1383" s="8">
        <f t="shared" si="240"/>
        <v>0.83333333333333337</v>
      </c>
      <c r="S1383" s="9">
        <f t="shared" si="241"/>
        <v>3.1874811169136296E-5</v>
      </c>
      <c r="T1383" s="2" t="s">
        <v>33</v>
      </c>
      <c r="U1383" s="2" t="s">
        <v>31</v>
      </c>
      <c r="V1383" s="2" t="s">
        <v>6101</v>
      </c>
      <c r="W1383" s="2" t="s">
        <v>627</v>
      </c>
      <c r="X1383" s="2">
        <v>55</v>
      </c>
      <c r="Y1383" s="2">
        <v>66</v>
      </c>
      <c r="Z1383" s="2">
        <f t="shared" si="246"/>
        <v>11</v>
      </c>
    </row>
    <row r="1384" spans="1:26" x14ac:dyDescent="0.25">
      <c r="A1384" s="2" t="s">
        <v>4051</v>
      </c>
      <c r="B1384" s="2">
        <v>202281383</v>
      </c>
      <c r="C1384" s="3">
        <v>44851</v>
      </c>
      <c r="D1384" s="2" t="s">
        <v>871</v>
      </c>
      <c r="E1384" s="2" t="s">
        <v>14</v>
      </c>
      <c r="F1384" s="2" t="s">
        <v>4052</v>
      </c>
      <c r="G1384" s="10">
        <f t="shared" si="242"/>
        <v>2.7191325713311748E-5</v>
      </c>
      <c r="H1384" s="7">
        <v>6</v>
      </c>
      <c r="I1384" s="7">
        <v>2</v>
      </c>
      <c r="J1384" s="7">
        <v>4</v>
      </c>
      <c r="K1384" s="7">
        <f t="shared" si="245"/>
        <v>1.6</v>
      </c>
      <c r="L1384" s="12">
        <f t="shared" si="243"/>
        <v>2.4</v>
      </c>
      <c r="M1384" s="8">
        <v>0.66666666666666663</v>
      </c>
      <c r="N1384" s="8">
        <f t="shared" si="244"/>
        <v>1.2</v>
      </c>
      <c r="O1384" s="7">
        <f t="shared" si="238"/>
        <v>2.4</v>
      </c>
      <c r="P1384" s="8">
        <v>0.66666666666666663</v>
      </c>
      <c r="Q1384" s="8">
        <f t="shared" si="239"/>
        <v>0.5</v>
      </c>
      <c r="R1384" s="8">
        <f t="shared" si="240"/>
        <v>0.33333333333333331</v>
      </c>
      <c r="S1384" s="9">
        <f t="shared" si="241"/>
        <v>6.3749622338272593E-5</v>
      </c>
      <c r="T1384" s="2" t="s">
        <v>6151</v>
      </c>
      <c r="U1384" s="2" t="s">
        <v>15</v>
      </c>
      <c r="V1384" s="2" t="s">
        <v>6101</v>
      </c>
      <c r="W1384" s="2" t="s">
        <v>16</v>
      </c>
      <c r="X1384" s="2">
        <v>55</v>
      </c>
      <c r="Y1384" s="2">
        <v>66</v>
      </c>
      <c r="Z1384" s="2">
        <f t="shared" si="246"/>
        <v>11</v>
      </c>
    </row>
    <row r="1385" spans="1:26" x14ac:dyDescent="0.25">
      <c r="A1385" s="2" t="s">
        <v>4053</v>
      </c>
      <c r="B1385" s="2">
        <v>202281384</v>
      </c>
      <c r="C1385" s="3">
        <v>44851</v>
      </c>
      <c r="D1385" s="2" t="s">
        <v>872</v>
      </c>
      <c r="E1385" s="2" t="s">
        <v>24</v>
      </c>
      <c r="F1385" s="2" t="s">
        <v>4054</v>
      </c>
      <c r="G1385" s="10">
        <f t="shared" si="242"/>
        <v>2.9457269522754393E-4</v>
      </c>
      <c r="H1385" s="7">
        <v>65</v>
      </c>
      <c r="I1385" s="7">
        <v>45</v>
      </c>
      <c r="J1385" s="7">
        <v>20</v>
      </c>
      <c r="K1385" s="7">
        <f t="shared" si="245"/>
        <v>8</v>
      </c>
      <c r="L1385" s="12">
        <f t="shared" si="243"/>
        <v>12</v>
      </c>
      <c r="M1385" s="8">
        <v>0.30769230769230771</v>
      </c>
      <c r="N1385" s="8">
        <f t="shared" si="244"/>
        <v>0.26666666666666666</v>
      </c>
      <c r="O1385" s="7">
        <f t="shared" si="238"/>
        <v>12</v>
      </c>
      <c r="P1385" s="8">
        <v>0.30769230769230771</v>
      </c>
      <c r="Q1385" s="8">
        <f t="shared" si="239"/>
        <v>2.25</v>
      </c>
      <c r="R1385" s="8">
        <f t="shared" si="240"/>
        <v>0.69230769230769229</v>
      </c>
      <c r="S1385" s="9">
        <f t="shared" si="241"/>
        <v>3.1874811169136296E-4</v>
      </c>
      <c r="T1385" s="2" t="s">
        <v>285</v>
      </c>
      <c r="U1385" s="2" t="s">
        <v>26</v>
      </c>
      <c r="V1385" s="2" t="s">
        <v>6101</v>
      </c>
      <c r="W1385" s="2" t="s">
        <v>329</v>
      </c>
      <c r="X1385" s="2">
        <v>55</v>
      </c>
      <c r="Y1385" s="2">
        <v>66</v>
      </c>
      <c r="Z1385" s="2">
        <f t="shared" si="246"/>
        <v>11</v>
      </c>
    </row>
    <row r="1386" spans="1:26" x14ac:dyDescent="0.25">
      <c r="A1386" s="2" t="s">
        <v>4055</v>
      </c>
      <c r="B1386" s="2">
        <v>202281385</v>
      </c>
      <c r="C1386" s="3">
        <v>44851</v>
      </c>
      <c r="D1386" s="2" t="s">
        <v>873</v>
      </c>
      <c r="E1386" s="2" t="s">
        <v>24</v>
      </c>
      <c r="F1386" s="2" t="s">
        <v>4056</v>
      </c>
      <c r="G1386" s="10">
        <f t="shared" si="242"/>
        <v>2.7191325713311752E-4</v>
      </c>
      <c r="H1386" s="7">
        <v>60</v>
      </c>
      <c r="I1386" s="7">
        <v>10</v>
      </c>
      <c r="J1386" s="7">
        <v>50</v>
      </c>
      <c r="K1386" s="7">
        <f t="shared" si="245"/>
        <v>20</v>
      </c>
      <c r="L1386" s="12">
        <f t="shared" si="243"/>
        <v>30</v>
      </c>
      <c r="M1386" s="8">
        <v>0.83333333333333337</v>
      </c>
      <c r="N1386" s="8">
        <f t="shared" si="244"/>
        <v>3</v>
      </c>
      <c r="O1386" s="7">
        <f t="shared" si="238"/>
        <v>30</v>
      </c>
      <c r="P1386" s="8">
        <v>0.83333333333333337</v>
      </c>
      <c r="Q1386" s="8">
        <f t="shared" si="239"/>
        <v>0.2</v>
      </c>
      <c r="R1386" s="8">
        <f t="shared" si="240"/>
        <v>0.16666666666666666</v>
      </c>
      <c r="S1386" s="9">
        <f t="shared" si="241"/>
        <v>7.9687027922840741E-4</v>
      </c>
      <c r="T1386" s="2" t="s">
        <v>19</v>
      </c>
      <c r="U1386" s="2" t="s">
        <v>26</v>
      </c>
      <c r="V1386" s="2" t="s">
        <v>6101</v>
      </c>
      <c r="W1386" s="2" t="s">
        <v>16</v>
      </c>
      <c r="X1386" s="2">
        <v>55</v>
      </c>
      <c r="Y1386" s="2">
        <v>66</v>
      </c>
      <c r="Z1386" s="2">
        <f t="shared" si="246"/>
        <v>11</v>
      </c>
    </row>
    <row r="1387" spans="1:26" x14ac:dyDescent="0.25">
      <c r="A1387" s="2" t="s">
        <v>4057</v>
      </c>
      <c r="B1387" s="2">
        <v>202281386</v>
      </c>
      <c r="C1387" s="3">
        <v>44851</v>
      </c>
      <c r="D1387" s="2" t="s">
        <v>874</v>
      </c>
      <c r="E1387" s="2" t="s">
        <v>14</v>
      </c>
      <c r="F1387" s="2" t="s">
        <v>4058</v>
      </c>
      <c r="G1387" s="10">
        <f t="shared" si="242"/>
        <v>6.1180482854951434E-4</v>
      </c>
      <c r="H1387" s="7">
        <v>135</v>
      </c>
      <c r="I1387" s="7">
        <v>120</v>
      </c>
      <c r="J1387" s="7">
        <v>15</v>
      </c>
      <c r="K1387" s="7">
        <f t="shared" si="245"/>
        <v>6</v>
      </c>
      <c r="L1387" s="12">
        <f t="shared" si="243"/>
        <v>9</v>
      </c>
      <c r="M1387" s="8">
        <v>0.1111111111111111</v>
      </c>
      <c r="N1387" s="8">
        <f t="shared" si="244"/>
        <v>7.4999999999999997E-2</v>
      </c>
      <c r="O1387" s="7">
        <f t="shared" si="238"/>
        <v>9</v>
      </c>
      <c r="P1387" s="8">
        <v>0.1111111111111111</v>
      </c>
      <c r="Q1387" s="8">
        <f t="shared" si="239"/>
        <v>8</v>
      </c>
      <c r="R1387" s="8">
        <f t="shared" si="240"/>
        <v>0.88888888888888884</v>
      </c>
      <c r="S1387" s="9">
        <f t="shared" si="241"/>
        <v>2.3906108376852222E-4</v>
      </c>
      <c r="T1387" s="2" t="s">
        <v>19</v>
      </c>
      <c r="U1387" s="2" t="s">
        <v>15</v>
      </c>
      <c r="V1387" s="2" t="s">
        <v>6101</v>
      </c>
      <c r="W1387" s="2" t="s">
        <v>16</v>
      </c>
      <c r="X1387" s="2">
        <v>55</v>
      </c>
      <c r="Y1387" s="2">
        <v>66</v>
      </c>
      <c r="Z1387" s="2">
        <f t="shared" si="246"/>
        <v>11</v>
      </c>
    </row>
    <row r="1388" spans="1:26" x14ac:dyDescent="0.25">
      <c r="A1388" s="2" t="s">
        <v>4059</v>
      </c>
      <c r="B1388" s="2">
        <v>202281387</v>
      </c>
      <c r="C1388" s="3">
        <v>44851</v>
      </c>
      <c r="D1388" s="2" t="s">
        <v>875</v>
      </c>
      <c r="E1388" s="2" t="s">
        <v>14</v>
      </c>
      <c r="F1388" s="2" t="s">
        <v>4060</v>
      </c>
      <c r="G1388" s="10">
        <f t="shared" si="242"/>
        <v>1.586160666609852E-4</v>
      </c>
      <c r="H1388" s="7">
        <v>35</v>
      </c>
      <c r="I1388" s="7">
        <v>22</v>
      </c>
      <c r="J1388" s="7">
        <v>13</v>
      </c>
      <c r="K1388" s="7">
        <f t="shared" si="245"/>
        <v>5.2</v>
      </c>
      <c r="L1388" s="12">
        <f t="shared" si="243"/>
        <v>7.8</v>
      </c>
      <c r="M1388" s="8">
        <v>0.37142857142857144</v>
      </c>
      <c r="N1388" s="8">
        <f t="shared" si="244"/>
        <v>0.35454545454545455</v>
      </c>
      <c r="O1388" s="7">
        <f t="shared" si="238"/>
        <v>7.8</v>
      </c>
      <c r="P1388" s="8">
        <v>0.37142857142857144</v>
      </c>
      <c r="Q1388" s="8">
        <f t="shared" si="239"/>
        <v>1.6923076923076923</v>
      </c>
      <c r="R1388" s="8">
        <f t="shared" si="240"/>
        <v>0.62857142857142856</v>
      </c>
      <c r="S1388" s="9">
        <f t="shared" si="241"/>
        <v>2.0718627259938593E-4</v>
      </c>
      <c r="T1388" s="2" t="s">
        <v>6151</v>
      </c>
      <c r="U1388" s="2" t="s">
        <v>15</v>
      </c>
      <c r="V1388" s="2" t="s">
        <v>6101</v>
      </c>
      <c r="W1388" s="2" t="s">
        <v>329</v>
      </c>
      <c r="X1388" s="2">
        <v>55</v>
      </c>
      <c r="Y1388" s="2">
        <v>66</v>
      </c>
      <c r="Z1388" s="2">
        <f t="shared" si="246"/>
        <v>11</v>
      </c>
    </row>
    <row r="1389" spans="1:26" x14ac:dyDescent="0.25">
      <c r="A1389" s="2" t="s">
        <v>4061</v>
      </c>
      <c r="B1389" s="2">
        <v>202281388</v>
      </c>
      <c r="C1389" s="3">
        <v>44851</v>
      </c>
      <c r="D1389" s="2" t="s">
        <v>876</v>
      </c>
      <c r="E1389" s="2" t="s">
        <v>29</v>
      </c>
      <c r="F1389" s="2" t="s">
        <v>4062</v>
      </c>
      <c r="G1389" s="10">
        <f t="shared" si="242"/>
        <v>3.4442345903528218E-4</v>
      </c>
      <c r="H1389" s="7">
        <v>76</v>
      </c>
      <c r="I1389" s="7">
        <v>66.600000000000009</v>
      </c>
      <c r="J1389" s="7">
        <v>9.3999999999999915</v>
      </c>
      <c r="K1389" s="7">
        <f t="shared" si="245"/>
        <v>3.7599999999999967</v>
      </c>
      <c r="L1389" s="12">
        <f t="shared" si="243"/>
        <v>5.6399999999999952</v>
      </c>
      <c r="M1389" s="8">
        <v>0.12368421052631567</v>
      </c>
      <c r="N1389" s="8">
        <f t="shared" si="244"/>
        <v>8.4684684684684597E-2</v>
      </c>
      <c r="O1389" s="7">
        <f t="shared" si="238"/>
        <v>5.6399999999999952</v>
      </c>
      <c r="P1389" s="8">
        <v>0.12368421052631567</v>
      </c>
      <c r="Q1389" s="8">
        <f t="shared" si="239"/>
        <v>7.0851063829787311</v>
      </c>
      <c r="R1389" s="8">
        <f t="shared" si="240"/>
        <v>0.87631578947368427</v>
      </c>
      <c r="S1389" s="9">
        <f t="shared" si="241"/>
        <v>1.4981161249494045E-4</v>
      </c>
      <c r="T1389" s="2" t="s">
        <v>30</v>
      </c>
      <c r="U1389" s="2" t="s">
        <v>31</v>
      </c>
      <c r="V1389" s="2" t="s">
        <v>6101</v>
      </c>
      <c r="W1389" s="2" t="s">
        <v>16</v>
      </c>
      <c r="X1389" s="2">
        <v>55</v>
      </c>
      <c r="Y1389" s="2">
        <v>66</v>
      </c>
      <c r="Z1389" s="2">
        <f t="shared" si="246"/>
        <v>11</v>
      </c>
    </row>
    <row r="1390" spans="1:26" x14ac:dyDescent="0.25">
      <c r="A1390" s="2" t="s">
        <v>4063</v>
      </c>
      <c r="B1390" s="2">
        <v>202281389</v>
      </c>
      <c r="C1390" s="3">
        <v>44851</v>
      </c>
      <c r="D1390" s="2" t="s">
        <v>877</v>
      </c>
      <c r="E1390" s="2" t="s">
        <v>29</v>
      </c>
      <c r="F1390" s="2" t="s">
        <v>4064</v>
      </c>
      <c r="G1390" s="10">
        <f t="shared" si="242"/>
        <v>4.3052932379410272E-4</v>
      </c>
      <c r="H1390" s="7">
        <v>95</v>
      </c>
      <c r="I1390" s="7">
        <v>83.25</v>
      </c>
      <c r="J1390" s="7">
        <v>11.75</v>
      </c>
      <c r="K1390" s="7">
        <f t="shared" si="245"/>
        <v>4.7</v>
      </c>
      <c r="L1390" s="12">
        <f t="shared" si="243"/>
        <v>7.05</v>
      </c>
      <c r="M1390" s="8">
        <v>0.12368421052631579</v>
      </c>
      <c r="N1390" s="8">
        <f t="shared" si="244"/>
        <v>8.468468468468468E-2</v>
      </c>
      <c r="O1390" s="7">
        <f t="shared" si="238"/>
        <v>7.05</v>
      </c>
      <c r="P1390" s="8">
        <v>0.12368421052631579</v>
      </c>
      <c r="Q1390" s="8">
        <f t="shared" si="239"/>
        <v>7.0851063829787231</v>
      </c>
      <c r="R1390" s="8">
        <f t="shared" si="240"/>
        <v>0.87631578947368416</v>
      </c>
      <c r="S1390" s="9">
        <f t="shared" si="241"/>
        <v>1.8726451561867574E-4</v>
      </c>
      <c r="T1390" s="2" t="s">
        <v>30</v>
      </c>
      <c r="U1390" s="2" t="s">
        <v>31</v>
      </c>
      <c r="V1390" s="2" t="s">
        <v>6101</v>
      </c>
      <c r="W1390" s="2" t="s">
        <v>627</v>
      </c>
      <c r="X1390" s="2">
        <v>55</v>
      </c>
      <c r="Y1390" s="2">
        <v>66</v>
      </c>
      <c r="Z1390" s="2">
        <f t="shared" si="246"/>
        <v>11</v>
      </c>
    </row>
    <row r="1391" spans="1:26" x14ac:dyDescent="0.25">
      <c r="A1391" s="2" t="s">
        <v>4065</v>
      </c>
      <c r="B1391" s="2">
        <v>202281390</v>
      </c>
      <c r="C1391" s="3">
        <v>44851</v>
      </c>
      <c r="D1391" s="2" t="s">
        <v>590</v>
      </c>
      <c r="E1391" s="2" t="s">
        <v>47</v>
      </c>
      <c r="F1391" s="2" t="s">
        <v>4066</v>
      </c>
      <c r="G1391" s="10">
        <f t="shared" si="242"/>
        <v>6.7978314283279376E-4</v>
      </c>
      <c r="H1391" s="7">
        <v>150</v>
      </c>
      <c r="I1391" s="7">
        <v>105</v>
      </c>
      <c r="J1391" s="7">
        <v>45</v>
      </c>
      <c r="K1391" s="7">
        <f t="shared" si="245"/>
        <v>18</v>
      </c>
      <c r="L1391" s="12">
        <f t="shared" si="243"/>
        <v>27</v>
      </c>
      <c r="M1391" s="8">
        <v>0.3</v>
      </c>
      <c r="N1391" s="8">
        <f t="shared" si="244"/>
        <v>0.25714285714285712</v>
      </c>
      <c r="O1391" s="7">
        <f t="shared" si="238"/>
        <v>27</v>
      </c>
      <c r="P1391" s="8">
        <v>0.3</v>
      </c>
      <c r="Q1391" s="8">
        <f t="shared" si="239"/>
        <v>2.3333333333333335</v>
      </c>
      <c r="R1391" s="8">
        <f t="shared" si="240"/>
        <v>0.7</v>
      </c>
      <c r="S1391" s="9">
        <f t="shared" si="241"/>
        <v>7.1718325130556667E-4</v>
      </c>
      <c r="T1391" s="2" t="s">
        <v>19</v>
      </c>
      <c r="U1391" s="2" t="s">
        <v>6087</v>
      </c>
      <c r="V1391" s="2" t="s">
        <v>6101</v>
      </c>
      <c r="W1391" s="2" t="s">
        <v>627</v>
      </c>
      <c r="X1391" s="2">
        <v>55</v>
      </c>
      <c r="Y1391" s="2">
        <v>66</v>
      </c>
      <c r="Z1391" s="2">
        <f t="shared" si="246"/>
        <v>11</v>
      </c>
    </row>
    <row r="1392" spans="1:26" x14ac:dyDescent="0.25">
      <c r="A1392" s="2" t="s">
        <v>4067</v>
      </c>
      <c r="B1392" s="2">
        <v>202281391</v>
      </c>
      <c r="C1392" s="3">
        <v>44851</v>
      </c>
      <c r="D1392" s="2" t="s">
        <v>878</v>
      </c>
      <c r="E1392" s="2" t="s">
        <v>29</v>
      </c>
      <c r="F1392" s="2" t="s">
        <v>4068</v>
      </c>
      <c r="G1392" s="10">
        <f t="shared" si="242"/>
        <v>8.112078837804672E-4</v>
      </c>
      <c r="H1392" s="7">
        <v>179</v>
      </c>
      <c r="I1392" s="7">
        <v>84</v>
      </c>
      <c r="J1392" s="7">
        <v>95</v>
      </c>
      <c r="K1392" s="7">
        <f t="shared" si="245"/>
        <v>38</v>
      </c>
      <c r="L1392" s="12">
        <f t="shared" si="243"/>
        <v>57</v>
      </c>
      <c r="M1392" s="8">
        <v>0.53072625698324027</v>
      </c>
      <c r="N1392" s="8">
        <f t="shared" si="244"/>
        <v>0.6785714285714286</v>
      </c>
      <c r="O1392" s="7">
        <f t="shared" si="238"/>
        <v>57</v>
      </c>
      <c r="P1392" s="8">
        <v>0.53072625698324027</v>
      </c>
      <c r="Q1392" s="8">
        <f t="shared" si="239"/>
        <v>0.88421052631578945</v>
      </c>
      <c r="R1392" s="8">
        <f t="shared" si="240"/>
        <v>0.46927374301675978</v>
      </c>
      <c r="S1392" s="9">
        <f t="shared" si="241"/>
        <v>1.514053530533974E-3</v>
      </c>
      <c r="T1392" s="2" t="s">
        <v>30</v>
      </c>
      <c r="U1392" s="2" t="s">
        <v>31</v>
      </c>
      <c r="V1392" s="2" t="s">
        <v>6101</v>
      </c>
      <c r="W1392" s="2" t="s">
        <v>627</v>
      </c>
      <c r="X1392" s="2">
        <v>55</v>
      </c>
      <c r="Y1392" s="2">
        <v>66</v>
      </c>
      <c r="Z1392" s="2">
        <f t="shared" si="246"/>
        <v>11</v>
      </c>
    </row>
    <row r="1393" spans="1:26" x14ac:dyDescent="0.25">
      <c r="A1393" s="2" t="s">
        <v>4069</v>
      </c>
      <c r="B1393" s="2">
        <v>202281392</v>
      </c>
      <c r="C1393" s="3">
        <v>44851</v>
      </c>
      <c r="D1393" s="2" t="s">
        <v>723</v>
      </c>
      <c r="E1393" s="2" t="s">
        <v>29</v>
      </c>
      <c r="F1393" s="2" t="s">
        <v>4070</v>
      </c>
      <c r="G1393" s="10">
        <f t="shared" si="242"/>
        <v>4.7131631236407032E-4</v>
      </c>
      <c r="H1393" s="7">
        <v>104</v>
      </c>
      <c r="I1393" s="7">
        <v>91.5</v>
      </c>
      <c r="J1393" s="7">
        <v>12.5</v>
      </c>
      <c r="K1393" s="7">
        <f t="shared" si="245"/>
        <v>5</v>
      </c>
      <c r="L1393" s="12">
        <f t="shared" si="243"/>
        <v>7.5</v>
      </c>
      <c r="M1393" s="8">
        <v>0.1201923076923077</v>
      </c>
      <c r="N1393" s="8">
        <f t="shared" si="244"/>
        <v>8.1967213114754092E-2</v>
      </c>
      <c r="O1393" s="7">
        <f t="shared" si="238"/>
        <v>7.5</v>
      </c>
      <c r="P1393" s="8">
        <v>0.1201923076923077</v>
      </c>
      <c r="Q1393" s="8">
        <f t="shared" si="239"/>
        <v>7.32</v>
      </c>
      <c r="R1393" s="8">
        <f t="shared" si="240"/>
        <v>0.87980769230769229</v>
      </c>
      <c r="S1393" s="9">
        <f t="shared" si="241"/>
        <v>1.9921756980710185E-4</v>
      </c>
      <c r="T1393" s="2" t="s">
        <v>56</v>
      </c>
      <c r="U1393" s="2" t="s">
        <v>31</v>
      </c>
      <c r="V1393" s="2" t="s">
        <v>6101</v>
      </c>
      <c r="W1393" s="2" t="s">
        <v>627</v>
      </c>
      <c r="X1393" s="2">
        <v>55</v>
      </c>
      <c r="Y1393" s="2">
        <v>66</v>
      </c>
      <c r="Z1393" s="2">
        <f>Y1393-X1393</f>
        <v>11</v>
      </c>
    </row>
    <row r="1394" spans="1:26" x14ac:dyDescent="0.25">
      <c r="A1394" s="2" t="s">
        <v>4071</v>
      </c>
      <c r="B1394" s="2">
        <v>202281393</v>
      </c>
      <c r="C1394" s="3">
        <v>44852</v>
      </c>
      <c r="D1394" s="2" t="s">
        <v>879</v>
      </c>
      <c r="E1394" s="2" t="s">
        <v>24</v>
      </c>
      <c r="F1394" s="2" t="s">
        <v>4072</v>
      </c>
      <c r="G1394" s="10">
        <f t="shared" si="242"/>
        <v>3.1723213332197041E-4</v>
      </c>
      <c r="H1394" s="7">
        <v>70</v>
      </c>
      <c r="I1394" s="7">
        <v>20</v>
      </c>
      <c r="J1394" s="7">
        <v>50</v>
      </c>
      <c r="K1394" s="7">
        <f t="shared" si="245"/>
        <v>20</v>
      </c>
      <c r="L1394" s="12">
        <f t="shared" si="243"/>
        <v>30</v>
      </c>
      <c r="M1394" s="8">
        <v>0.7142857142857143</v>
      </c>
      <c r="N1394" s="8">
        <f t="shared" si="244"/>
        <v>1.5</v>
      </c>
      <c r="O1394" s="7">
        <f t="shared" si="238"/>
        <v>30</v>
      </c>
      <c r="P1394" s="8">
        <v>0.7142857142857143</v>
      </c>
      <c r="Q1394" s="8">
        <f t="shared" si="239"/>
        <v>0.4</v>
      </c>
      <c r="R1394" s="8">
        <f t="shared" si="240"/>
        <v>0.2857142857142857</v>
      </c>
      <c r="S1394" s="9">
        <f t="shared" si="241"/>
        <v>7.9687027922840741E-4</v>
      </c>
      <c r="T1394" s="2" t="s">
        <v>19</v>
      </c>
      <c r="U1394" s="2" t="s">
        <v>26</v>
      </c>
      <c r="V1394" s="2" t="s">
        <v>6101</v>
      </c>
      <c r="W1394" s="2" t="s">
        <v>329</v>
      </c>
      <c r="X1394" s="2">
        <v>46</v>
      </c>
      <c r="Y1394" s="2">
        <v>55</v>
      </c>
      <c r="Z1394" s="2">
        <f>Y1394-X1394</f>
        <v>9</v>
      </c>
    </row>
    <row r="1395" spans="1:26" x14ac:dyDescent="0.25">
      <c r="A1395" s="2" t="s">
        <v>4073</v>
      </c>
      <c r="B1395" s="2">
        <v>202281394</v>
      </c>
      <c r="C1395" s="3">
        <v>44852</v>
      </c>
      <c r="D1395" s="2" t="s">
        <v>691</v>
      </c>
      <c r="E1395" s="2" t="s">
        <v>29</v>
      </c>
      <c r="F1395" s="2" t="s">
        <v>4074</v>
      </c>
      <c r="G1395" s="10">
        <f t="shared" si="242"/>
        <v>4.3052932379410272E-4</v>
      </c>
      <c r="H1395" s="7">
        <v>95</v>
      </c>
      <c r="I1395" s="7">
        <v>80.475000000000009</v>
      </c>
      <c r="J1395" s="7">
        <v>14.524999999999991</v>
      </c>
      <c r="K1395" s="7">
        <f t="shared" si="245"/>
        <v>5.8099999999999969</v>
      </c>
      <c r="L1395" s="12">
        <f t="shared" si="243"/>
        <v>8.7149999999999945</v>
      </c>
      <c r="M1395" s="8">
        <v>0.15289473684210517</v>
      </c>
      <c r="N1395" s="8">
        <f t="shared" si="244"/>
        <v>0.10829450139794959</v>
      </c>
      <c r="O1395" s="7">
        <f t="shared" si="238"/>
        <v>8.7149999999999945</v>
      </c>
      <c r="P1395" s="8">
        <v>0.15289473684210517</v>
      </c>
      <c r="Q1395" s="8">
        <f t="shared" si="239"/>
        <v>5.5404475043029295</v>
      </c>
      <c r="R1395" s="8">
        <f t="shared" si="240"/>
        <v>0.84710526315789481</v>
      </c>
      <c r="S1395" s="9">
        <f t="shared" si="241"/>
        <v>2.3149081611585222E-4</v>
      </c>
      <c r="T1395" s="2" t="s">
        <v>30</v>
      </c>
      <c r="U1395" s="2" t="s">
        <v>31</v>
      </c>
      <c r="V1395" s="2" t="s">
        <v>6101</v>
      </c>
      <c r="W1395" s="2" t="s">
        <v>627</v>
      </c>
      <c r="X1395" s="2">
        <v>46</v>
      </c>
      <c r="Y1395" s="2">
        <v>55</v>
      </c>
      <c r="Z1395" s="2">
        <f t="shared" ref="Z1395:Z1427" si="247">Y1395-X1395</f>
        <v>9</v>
      </c>
    </row>
    <row r="1396" spans="1:26" x14ac:dyDescent="0.25">
      <c r="A1396" s="2" t="s">
        <v>4075</v>
      </c>
      <c r="B1396" s="2">
        <v>202281395</v>
      </c>
      <c r="C1396" s="3">
        <v>44852</v>
      </c>
      <c r="D1396" s="2" t="s">
        <v>764</v>
      </c>
      <c r="E1396" s="2" t="s">
        <v>29</v>
      </c>
      <c r="F1396" s="2" t="s">
        <v>4076</v>
      </c>
      <c r="G1396" s="10">
        <f t="shared" si="242"/>
        <v>2.5378570665757634E-4</v>
      </c>
      <c r="H1396" s="7">
        <v>56</v>
      </c>
      <c r="I1396" s="7">
        <v>47.175000000000004</v>
      </c>
      <c r="J1396" s="7">
        <v>8.8249999999999957</v>
      </c>
      <c r="K1396" s="7">
        <f t="shared" si="245"/>
        <v>3.5299999999999985</v>
      </c>
      <c r="L1396" s="12">
        <f t="shared" si="243"/>
        <v>5.2949999999999973</v>
      </c>
      <c r="M1396" s="8">
        <v>0.15758928571428563</v>
      </c>
      <c r="N1396" s="8">
        <f t="shared" si="244"/>
        <v>0.11224165341812394</v>
      </c>
      <c r="O1396" s="7">
        <f t="shared" si="238"/>
        <v>5.2949999999999973</v>
      </c>
      <c r="P1396" s="8">
        <v>0.15758928571428563</v>
      </c>
      <c r="Q1396" s="8">
        <f t="shared" si="239"/>
        <v>5.3456090651558101</v>
      </c>
      <c r="R1396" s="8">
        <f t="shared" si="240"/>
        <v>0.84241071428571435</v>
      </c>
      <c r="S1396" s="9">
        <f t="shared" si="241"/>
        <v>1.4064760428381383E-4</v>
      </c>
      <c r="T1396" s="2" t="s">
        <v>30</v>
      </c>
      <c r="U1396" s="2" t="s">
        <v>31</v>
      </c>
      <c r="V1396" s="2" t="s">
        <v>6101</v>
      </c>
      <c r="W1396" s="2" t="s">
        <v>627</v>
      </c>
      <c r="X1396" s="2">
        <v>46</v>
      </c>
      <c r="Y1396" s="2">
        <v>55</v>
      </c>
      <c r="Z1396" s="2">
        <f t="shared" si="247"/>
        <v>9</v>
      </c>
    </row>
    <row r="1397" spans="1:26" x14ac:dyDescent="0.25">
      <c r="A1397" s="2" t="s">
        <v>4077</v>
      </c>
      <c r="B1397" s="2">
        <v>202281396</v>
      </c>
      <c r="C1397" s="3">
        <v>44852</v>
      </c>
      <c r="D1397" s="2" t="s">
        <v>880</v>
      </c>
      <c r="E1397" s="2" t="s">
        <v>14</v>
      </c>
      <c r="F1397" s="2" t="s">
        <v>4078</v>
      </c>
      <c r="G1397" s="10">
        <f t="shared" si="242"/>
        <v>1.0423341523436171E-4</v>
      </c>
      <c r="H1397" s="7">
        <v>23</v>
      </c>
      <c r="I1397" s="7">
        <v>10</v>
      </c>
      <c r="J1397" s="7">
        <v>13</v>
      </c>
      <c r="K1397" s="7">
        <f t="shared" si="245"/>
        <v>5.2</v>
      </c>
      <c r="L1397" s="12">
        <f t="shared" si="243"/>
        <v>7.8</v>
      </c>
      <c r="M1397" s="8">
        <v>0.56521739130434778</v>
      </c>
      <c r="N1397" s="8">
        <f t="shared" si="244"/>
        <v>0.78</v>
      </c>
      <c r="O1397" s="7">
        <f t="shared" si="238"/>
        <v>7.8</v>
      </c>
      <c r="P1397" s="8">
        <v>0.56521739130434778</v>
      </c>
      <c r="Q1397" s="8">
        <f t="shared" si="239"/>
        <v>0.76923076923076927</v>
      </c>
      <c r="R1397" s="8">
        <f t="shared" si="240"/>
        <v>0.43478260869565216</v>
      </c>
      <c r="S1397" s="9">
        <f t="shared" si="241"/>
        <v>2.0718627259938593E-4</v>
      </c>
      <c r="T1397" s="2" t="s">
        <v>6152</v>
      </c>
      <c r="U1397" s="2" t="s">
        <v>15</v>
      </c>
      <c r="V1397" s="2" t="s">
        <v>6101</v>
      </c>
      <c r="W1397" s="2" t="s">
        <v>16</v>
      </c>
      <c r="X1397" s="2">
        <v>46</v>
      </c>
      <c r="Y1397" s="2">
        <v>55</v>
      </c>
      <c r="Z1397" s="2">
        <f t="shared" si="247"/>
        <v>9</v>
      </c>
    </row>
    <row r="1398" spans="1:26" x14ac:dyDescent="0.25">
      <c r="A1398" s="2" t="s">
        <v>4079</v>
      </c>
      <c r="B1398" s="2">
        <v>202281397</v>
      </c>
      <c r="C1398" s="3">
        <v>44852</v>
      </c>
      <c r="D1398" s="2" t="s">
        <v>238</v>
      </c>
      <c r="E1398" s="2" t="s">
        <v>14</v>
      </c>
      <c r="F1398" s="2" t="s">
        <v>4080</v>
      </c>
      <c r="G1398" s="10">
        <f t="shared" si="242"/>
        <v>1.0876530285324699E-4</v>
      </c>
      <c r="H1398" s="7">
        <v>24</v>
      </c>
      <c r="I1398" s="7">
        <v>21</v>
      </c>
      <c r="J1398" s="7">
        <v>3</v>
      </c>
      <c r="K1398" s="7">
        <f t="shared" si="245"/>
        <v>1.2000000000000002</v>
      </c>
      <c r="L1398" s="12">
        <f t="shared" si="243"/>
        <v>1.7999999999999998</v>
      </c>
      <c r="M1398" s="8">
        <v>0.125</v>
      </c>
      <c r="N1398" s="8">
        <f t="shared" si="244"/>
        <v>8.5714285714285701E-2</v>
      </c>
      <c r="O1398" s="7">
        <f t="shared" si="238"/>
        <v>1.7999999999999998</v>
      </c>
      <c r="P1398" s="8">
        <v>0.125</v>
      </c>
      <c r="Q1398" s="8">
        <f t="shared" si="239"/>
        <v>7</v>
      </c>
      <c r="R1398" s="8">
        <f t="shared" si="240"/>
        <v>0.875</v>
      </c>
      <c r="S1398" s="9">
        <f t="shared" si="241"/>
        <v>4.7812216753704445E-5</v>
      </c>
      <c r="T1398" s="2" t="s">
        <v>19</v>
      </c>
      <c r="U1398" s="2" t="s">
        <v>15</v>
      </c>
      <c r="V1398" s="2" t="s">
        <v>6101</v>
      </c>
      <c r="W1398" s="2" t="s">
        <v>329</v>
      </c>
      <c r="X1398" s="2">
        <v>46</v>
      </c>
      <c r="Y1398" s="2">
        <v>55</v>
      </c>
      <c r="Z1398" s="2">
        <f t="shared" si="247"/>
        <v>9</v>
      </c>
    </row>
    <row r="1399" spans="1:26" x14ac:dyDescent="0.25">
      <c r="A1399" s="2" t="s">
        <v>4081</v>
      </c>
      <c r="B1399" s="2">
        <v>202281398</v>
      </c>
      <c r="C1399" s="3">
        <v>44852</v>
      </c>
      <c r="D1399" s="2" t="s">
        <v>881</v>
      </c>
      <c r="E1399" s="2" t="s">
        <v>14</v>
      </c>
      <c r="F1399" s="2" t="s">
        <v>4082</v>
      </c>
      <c r="G1399" s="10">
        <f t="shared" si="242"/>
        <v>4.5318876188852913E-5</v>
      </c>
      <c r="H1399" s="7">
        <v>10</v>
      </c>
      <c r="I1399" s="7">
        <v>2</v>
      </c>
      <c r="J1399" s="7">
        <v>8</v>
      </c>
      <c r="K1399" s="7">
        <f t="shared" si="245"/>
        <v>3.2</v>
      </c>
      <c r="L1399" s="12">
        <f t="shared" si="243"/>
        <v>4.8</v>
      </c>
      <c r="M1399" s="8">
        <v>0.8</v>
      </c>
      <c r="N1399" s="8">
        <f t="shared" si="244"/>
        <v>2.4</v>
      </c>
      <c r="O1399" s="7">
        <f t="shared" si="238"/>
        <v>4.8</v>
      </c>
      <c r="P1399" s="8">
        <v>0.8</v>
      </c>
      <c r="Q1399" s="8">
        <f t="shared" si="239"/>
        <v>0.25</v>
      </c>
      <c r="R1399" s="8">
        <f t="shared" si="240"/>
        <v>0.2</v>
      </c>
      <c r="S1399" s="9">
        <f t="shared" si="241"/>
        <v>1.2749924467654519E-4</v>
      </c>
      <c r="T1399" s="2" t="s">
        <v>6151</v>
      </c>
      <c r="U1399" s="2" t="s">
        <v>15</v>
      </c>
      <c r="V1399" s="2" t="s">
        <v>6101</v>
      </c>
      <c r="W1399" s="2" t="s">
        <v>16</v>
      </c>
      <c r="X1399" s="2">
        <v>46</v>
      </c>
      <c r="Y1399" s="2">
        <v>55</v>
      </c>
      <c r="Z1399" s="2">
        <f t="shared" si="247"/>
        <v>9</v>
      </c>
    </row>
    <row r="1400" spans="1:26" x14ac:dyDescent="0.25">
      <c r="A1400" s="2" t="s">
        <v>4083</v>
      </c>
      <c r="B1400" s="2">
        <v>202281399</v>
      </c>
      <c r="C1400" s="3">
        <v>44852</v>
      </c>
      <c r="D1400" s="2" t="s">
        <v>127</v>
      </c>
      <c r="E1400" s="2" t="s">
        <v>14</v>
      </c>
      <c r="F1400" s="2" t="s">
        <v>4084</v>
      </c>
      <c r="G1400" s="10">
        <f t="shared" si="242"/>
        <v>9.0637752377705825E-5</v>
      </c>
      <c r="H1400" s="7">
        <v>20</v>
      </c>
      <c r="I1400" s="7">
        <v>5</v>
      </c>
      <c r="J1400" s="7">
        <v>15</v>
      </c>
      <c r="K1400" s="7">
        <f t="shared" si="245"/>
        <v>6</v>
      </c>
      <c r="L1400" s="12">
        <f t="shared" si="243"/>
        <v>9</v>
      </c>
      <c r="M1400" s="8">
        <v>0.75</v>
      </c>
      <c r="N1400" s="8">
        <f t="shared" si="244"/>
        <v>1.8</v>
      </c>
      <c r="O1400" s="7">
        <f t="shared" si="238"/>
        <v>9</v>
      </c>
      <c r="P1400" s="8">
        <v>0.75</v>
      </c>
      <c r="Q1400" s="8">
        <f t="shared" si="239"/>
        <v>0.33333333333333331</v>
      </c>
      <c r="R1400" s="8">
        <f t="shared" si="240"/>
        <v>0.25</v>
      </c>
      <c r="S1400" s="9">
        <f t="shared" si="241"/>
        <v>2.3906108376852222E-4</v>
      </c>
      <c r="T1400" s="2" t="s">
        <v>6151</v>
      </c>
      <c r="U1400" s="2" t="s">
        <v>15</v>
      </c>
      <c r="V1400" s="2" t="s">
        <v>6101</v>
      </c>
      <c r="W1400" s="2" t="s">
        <v>16</v>
      </c>
      <c r="X1400" s="2">
        <v>46</v>
      </c>
      <c r="Y1400" s="2">
        <v>55</v>
      </c>
      <c r="Z1400" s="2">
        <f t="shared" si="247"/>
        <v>9</v>
      </c>
    </row>
    <row r="1401" spans="1:26" x14ac:dyDescent="0.25">
      <c r="A1401" s="2" t="s">
        <v>4085</v>
      </c>
      <c r="B1401" s="2">
        <v>202281400</v>
      </c>
      <c r="C1401" s="3">
        <v>44852</v>
      </c>
      <c r="D1401" s="2" t="s">
        <v>882</v>
      </c>
      <c r="E1401" s="2" t="s">
        <v>14</v>
      </c>
      <c r="F1401" s="2" t="s">
        <v>4086</v>
      </c>
      <c r="G1401" s="10">
        <f t="shared" si="242"/>
        <v>9.0637752377705825E-5</v>
      </c>
      <c r="H1401" s="7">
        <v>20</v>
      </c>
      <c r="I1401" s="7">
        <v>5</v>
      </c>
      <c r="J1401" s="7">
        <v>15</v>
      </c>
      <c r="K1401" s="7">
        <f t="shared" si="245"/>
        <v>6</v>
      </c>
      <c r="L1401" s="12">
        <f t="shared" si="243"/>
        <v>9</v>
      </c>
      <c r="M1401" s="8">
        <v>0.75</v>
      </c>
      <c r="N1401" s="8">
        <f t="shared" si="244"/>
        <v>1.8</v>
      </c>
      <c r="O1401" s="7">
        <f t="shared" si="238"/>
        <v>9</v>
      </c>
      <c r="P1401" s="8">
        <v>0.75</v>
      </c>
      <c r="Q1401" s="8">
        <f t="shared" si="239"/>
        <v>0.33333333333333331</v>
      </c>
      <c r="R1401" s="8">
        <f t="shared" si="240"/>
        <v>0.25</v>
      </c>
      <c r="S1401" s="9">
        <f t="shared" si="241"/>
        <v>2.3906108376852222E-4</v>
      </c>
      <c r="T1401" s="2" t="s">
        <v>6151</v>
      </c>
      <c r="U1401" s="2" t="s">
        <v>15</v>
      </c>
      <c r="V1401" s="2" t="s">
        <v>6101</v>
      </c>
      <c r="W1401" s="2" t="s">
        <v>329</v>
      </c>
      <c r="X1401" s="2">
        <v>46</v>
      </c>
      <c r="Y1401" s="2">
        <v>55</v>
      </c>
      <c r="Z1401" s="2">
        <f t="shared" si="247"/>
        <v>9</v>
      </c>
    </row>
    <row r="1402" spans="1:26" x14ac:dyDescent="0.25">
      <c r="A1402" s="2" t="s">
        <v>4087</v>
      </c>
      <c r="B1402" s="2">
        <v>202281401</v>
      </c>
      <c r="C1402" s="3">
        <v>44852</v>
      </c>
      <c r="D1402" s="2" t="s">
        <v>883</v>
      </c>
      <c r="E1402" s="2" t="s">
        <v>29</v>
      </c>
      <c r="F1402" s="2" t="s">
        <v>4088</v>
      </c>
      <c r="G1402" s="10">
        <f t="shared" si="242"/>
        <v>1.8127550475541165E-4</v>
      </c>
      <c r="H1402" s="7">
        <v>40</v>
      </c>
      <c r="I1402" s="7">
        <v>31.61</v>
      </c>
      <c r="J1402" s="7">
        <v>8.39</v>
      </c>
      <c r="K1402" s="7">
        <f t="shared" si="245"/>
        <v>3.3560000000000003</v>
      </c>
      <c r="L1402" s="12">
        <f t="shared" si="243"/>
        <v>5.0340000000000007</v>
      </c>
      <c r="M1402" s="8">
        <v>0.20975000000000002</v>
      </c>
      <c r="N1402" s="8">
        <f t="shared" si="244"/>
        <v>0.15925340082252454</v>
      </c>
      <c r="O1402" s="7">
        <f t="shared" si="238"/>
        <v>5.0340000000000007</v>
      </c>
      <c r="P1402" s="8">
        <v>0.20975000000000002</v>
      </c>
      <c r="Q1402" s="8">
        <f t="shared" si="239"/>
        <v>3.7675804529201429</v>
      </c>
      <c r="R1402" s="8">
        <f t="shared" si="240"/>
        <v>0.79025000000000001</v>
      </c>
      <c r="S1402" s="9">
        <f t="shared" si="241"/>
        <v>1.3371483285452677E-4</v>
      </c>
      <c r="T1402" s="2" t="s">
        <v>33</v>
      </c>
      <c r="U1402" s="2" t="s">
        <v>31</v>
      </c>
      <c r="V1402" s="2" t="s">
        <v>6101</v>
      </c>
      <c r="W1402" s="2" t="s">
        <v>16</v>
      </c>
      <c r="X1402" s="2">
        <v>46</v>
      </c>
      <c r="Y1402" s="2">
        <v>55</v>
      </c>
      <c r="Z1402" s="2">
        <f t="shared" si="247"/>
        <v>9</v>
      </c>
    </row>
    <row r="1403" spans="1:26" x14ac:dyDescent="0.25">
      <c r="A1403" s="2" t="s">
        <v>4089</v>
      </c>
      <c r="B1403" s="2">
        <v>202281402</v>
      </c>
      <c r="C1403" s="3">
        <v>44852</v>
      </c>
      <c r="D1403" s="2" t="s">
        <v>884</v>
      </c>
      <c r="E1403" s="2" t="s">
        <v>29</v>
      </c>
      <c r="F1403" s="2" t="s">
        <v>4090</v>
      </c>
      <c r="G1403" s="10">
        <f t="shared" si="242"/>
        <v>2.4925381903869104E-4</v>
      </c>
      <c r="H1403" s="7">
        <v>55</v>
      </c>
      <c r="I1403" s="7">
        <v>47.175000000000004</v>
      </c>
      <c r="J1403" s="7">
        <v>7.8249999999999957</v>
      </c>
      <c r="K1403" s="7">
        <f t="shared" si="245"/>
        <v>3.1299999999999986</v>
      </c>
      <c r="L1403" s="12">
        <f t="shared" si="243"/>
        <v>4.6949999999999967</v>
      </c>
      <c r="M1403" s="8">
        <v>0.14227272727272719</v>
      </c>
      <c r="N1403" s="8">
        <f t="shared" si="244"/>
        <v>9.9523052464228851E-2</v>
      </c>
      <c r="O1403" s="7">
        <f t="shared" si="238"/>
        <v>4.6949999999999967</v>
      </c>
      <c r="P1403" s="8">
        <v>0.14227272727272719</v>
      </c>
      <c r="Q1403" s="8">
        <f t="shared" si="239"/>
        <v>6.0287539936102279</v>
      </c>
      <c r="R1403" s="8">
        <f t="shared" si="240"/>
        <v>0.85772727272727278</v>
      </c>
      <c r="S1403" s="9">
        <f t="shared" si="241"/>
        <v>1.2471019869924569E-4</v>
      </c>
      <c r="T1403" s="2" t="s">
        <v>30</v>
      </c>
      <c r="U1403" s="2" t="s">
        <v>31</v>
      </c>
      <c r="V1403" s="2" t="s">
        <v>6101</v>
      </c>
      <c r="W1403" s="2" t="s">
        <v>627</v>
      </c>
      <c r="X1403" s="2">
        <v>46</v>
      </c>
      <c r="Y1403" s="2">
        <v>55</v>
      </c>
      <c r="Z1403" s="2">
        <f t="shared" si="247"/>
        <v>9</v>
      </c>
    </row>
    <row r="1404" spans="1:26" x14ac:dyDescent="0.25">
      <c r="A1404" s="2" t="s">
        <v>4091</v>
      </c>
      <c r="B1404" s="2">
        <v>202281403</v>
      </c>
      <c r="C1404" s="3">
        <v>44852</v>
      </c>
      <c r="D1404" s="2" t="s">
        <v>885</v>
      </c>
      <c r="E1404" s="2" t="s">
        <v>14</v>
      </c>
      <c r="F1404" s="2" t="s">
        <v>4092</v>
      </c>
      <c r="G1404" s="10">
        <f t="shared" si="242"/>
        <v>2.2659438094426456E-5</v>
      </c>
      <c r="H1404" s="7">
        <v>5</v>
      </c>
      <c r="I1404" s="7">
        <v>2</v>
      </c>
      <c r="J1404" s="7">
        <v>3</v>
      </c>
      <c r="K1404" s="7">
        <f t="shared" si="245"/>
        <v>1.2000000000000002</v>
      </c>
      <c r="L1404" s="12">
        <f t="shared" si="243"/>
        <v>1.7999999999999998</v>
      </c>
      <c r="M1404" s="8">
        <v>0.6</v>
      </c>
      <c r="N1404" s="8">
        <f t="shared" si="244"/>
        <v>0.89999999999999991</v>
      </c>
      <c r="O1404" s="7">
        <f t="shared" si="238"/>
        <v>1.7999999999999998</v>
      </c>
      <c r="P1404" s="8">
        <v>0.6</v>
      </c>
      <c r="Q1404" s="8">
        <f t="shared" si="239"/>
        <v>0.66666666666666663</v>
      </c>
      <c r="R1404" s="8">
        <f t="shared" si="240"/>
        <v>0.4</v>
      </c>
      <c r="S1404" s="9">
        <f t="shared" si="241"/>
        <v>4.7812216753704445E-5</v>
      </c>
      <c r="T1404" s="2" t="s">
        <v>6151</v>
      </c>
      <c r="U1404" s="2" t="s">
        <v>15</v>
      </c>
      <c r="V1404" s="2" t="s">
        <v>6101</v>
      </c>
      <c r="W1404" s="2" t="s">
        <v>627</v>
      </c>
      <c r="X1404" s="2">
        <v>46</v>
      </c>
      <c r="Y1404" s="2">
        <v>55</v>
      </c>
      <c r="Z1404" s="2">
        <f t="shared" si="247"/>
        <v>9</v>
      </c>
    </row>
    <row r="1405" spans="1:26" x14ac:dyDescent="0.25">
      <c r="A1405" s="2" t="s">
        <v>4093</v>
      </c>
      <c r="B1405" s="2">
        <v>202281404</v>
      </c>
      <c r="C1405" s="3">
        <v>44852</v>
      </c>
      <c r="D1405" s="2" t="s">
        <v>886</v>
      </c>
      <c r="E1405" s="2" t="s">
        <v>14</v>
      </c>
      <c r="F1405" s="2" t="s">
        <v>4094</v>
      </c>
      <c r="G1405" s="10">
        <f t="shared" si="242"/>
        <v>6.7978314283279379E-5</v>
      </c>
      <c r="H1405" s="7">
        <v>15</v>
      </c>
      <c r="I1405" s="7">
        <v>3.75</v>
      </c>
      <c r="J1405" s="7">
        <v>11.25</v>
      </c>
      <c r="K1405" s="7">
        <f t="shared" si="245"/>
        <v>4.5</v>
      </c>
      <c r="L1405" s="12">
        <f t="shared" si="243"/>
        <v>6.75</v>
      </c>
      <c r="M1405" s="8">
        <v>0.75</v>
      </c>
      <c r="N1405" s="8">
        <f t="shared" si="244"/>
        <v>1.8</v>
      </c>
      <c r="O1405" s="7">
        <f t="shared" si="238"/>
        <v>6.75</v>
      </c>
      <c r="P1405" s="8">
        <v>0.75</v>
      </c>
      <c r="Q1405" s="8">
        <f t="shared" si="239"/>
        <v>0.33333333333333331</v>
      </c>
      <c r="R1405" s="8">
        <f t="shared" si="240"/>
        <v>0.25</v>
      </c>
      <c r="S1405" s="9">
        <f t="shared" si="241"/>
        <v>1.7929581282639167E-4</v>
      </c>
      <c r="T1405" s="2" t="s">
        <v>6152</v>
      </c>
      <c r="U1405" s="2" t="s">
        <v>15</v>
      </c>
      <c r="V1405" s="2" t="s">
        <v>6101</v>
      </c>
      <c r="W1405" s="2" t="s">
        <v>16</v>
      </c>
      <c r="X1405" s="2">
        <v>46</v>
      </c>
      <c r="Y1405" s="2">
        <v>55</v>
      </c>
      <c r="Z1405" s="2">
        <f t="shared" si="247"/>
        <v>9</v>
      </c>
    </row>
    <row r="1406" spans="1:26" x14ac:dyDescent="0.25">
      <c r="A1406" s="2" t="s">
        <v>4095</v>
      </c>
      <c r="B1406" s="2">
        <v>202281405</v>
      </c>
      <c r="C1406" s="3">
        <v>44852</v>
      </c>
      <c r="D1406" s="2" t="s">
        <v>887</v>
      </c>
      <c r="E1406" s="2" t="s">
        <v>14</v>
      </c>
      <c r="F1406" s="2" t="s">
        <v>4096</v>
      </c>
      <c r="G1406" s="10">
        <f t="shared" si="242"/>
        <v>6.7978314283279379E-5</v>
      </c>
      <c r="H1406" s="7">
        <v>15</v>
      </c>
      <c r="I1406" s="7">
        <v>3</v>
      </c>
      <c r="J1406" s="7">
        <v>12</v>
      </c>
      <c r="K1406" s="7">
        <f t="shared" si="245"/>
        <v>4.8000000000000007</v>
      </c>
      <c r="L1406" s="12">
        <f t="shared" si="243"/>
        <v>7.1999999999999993</v>
      </c>
      <c r="M1406" s="8">
        <v>0.8</v>
      </c>
      <c r="N1406" s="8">
        <f t="shared" si="244"/>
        <v>2.4</v>
      </c>
      <c r="O1406" s="7">
        <f t="shared" si="238"/>
        <v>7.1999999999999993</v>
      </c>
      <c r="P1406" s="8">
        <v>0.8</v>
      </c>
      <c r="Q1406" s="8">
        <f t="shared" si="239"/>
        <v>0.25</v>
      </c>
      <c r="R1406" s="8">
        <f t="shared" si="240"/>
        <v>0.2</v>
      </c>
      <c r="S1406" s="9">
        <f t="shared" si="241"/>
        <v>1.9124886701481778E-4</v>
      </c>
      <c r="T1406" s="2" t="s">
        <v>6152</v>
      </c>
      <c r="U1406" s="2" t="s">
        <v>15</v>
      </c>
      <c r="V1406" s="2" t="s">
        <v>6101</v>
      </c>
      <c r="W1406" s="2" t="s">
        <v>16</v>
      </c>
      <c r="X1406" s="2">
        <v>46</v>
      </c>
      <c r="Y1406" s="2">
        <v>55</v>
      </c>
      <c r="Z1406" s="2">
        <f t="shared" si="247"/>
        <v>9</v>
      </c>
    </row>
    <row r="1407" spans="1:26" x14ac:dyDescent="0.25">
      <c r="A1407" s="2" t="s">
        <v>4097</v>
      </c>
      <c r="B1407" s="2">
        <v>202281406</v>
      </c>
      <c r="C1407" s="3">
        <v>44852</v>
      </c>
      <c r="D1407" s="2" t="s">
        <v>888</v>
      </c>
      <c r="E1407" s="2" t="s">
        <v>29</v>
      </c>
      <c r="F1407" s="2" t="s">
        <v>4098</v>
      </c>
      <c r="G1407" s="10">
        <f t="shared" si="242"/>
        <v>2.4925381903869104E-4</v>
      </c>
      <c r="H1407" s="7">
        <v>55</v>
      </c>
      <c r="I1407" s="7">
        <v>47.175000000000004</v>
      </c>
      <c r="J1407" s="7">
        <v>8</v>
      </c>
      <c r="K1407" s="7">
        <f t="shared" si="245"/>
        <v>3.2</v>
      </c>
      <c r="L1407" s="12">
        <f t="shared" si="243"/>
        <v>4.8</v>
      </c>
      <c r="M1407" s="8">
        <v>0.14545454545454545</v>
      </c>
      <c r="N1407" s="8">
        <f t="shared" si="244"/>
        <v>0.10174880763116056</v>
      </c>
      <c r="O1407" s="7">
        <f t="shared" si="238"/>
        <v>4.8</v>
      </c>
      <c r="P1407" s="8">
        <v>0.14545454545454545</v>
      </c>
      <c r="Q1407" s="8">
        <f t="shared" si="239"/>
        <v>5.8968750000000005</v>
      </c>
      <c r="R1407" s="8">
        <f t="shared" si="240"/>
        <v>0.85772727272727278</v>
      </c>
      <c r="S1407" s="9">
        <f t="shared" si="241"/>
        <v>1.2749924467654519E-4</v>
      </c>
      <c r="T1407" s="2" t="s">
        <v>30</v>
      </c>
      <c r="U1407" s="2" t="s">
        <v>31</v>
      </c>
      <c r="V1407" s="2" t="s">
        <v>6101</v>
      </c>
      <c r="W1407" s="2" t="s">
        <v>329</v>
      </c>
      <c r="X1407" s="2">
        <v>46</v>
      </c>
      <c r="Y1407" s="2">
        <v>55</v>
      </c>
      <c r="Z1407" s="2">
        <f t="shared" si="247"/>
        <v>9</v>
      </c>
    </row>
    <row r="1408" spans="1:26" x14ac:dyDescent="0.25">
      <c r="A1408" s="2" t="s">
        <v>4099</v>
      </c>
      <c r="B1408" s="2">
        <v>202281407</v>
      </c>
      <c r="C1408" s="3">
        <v>44852</v>
      </c>
      <c r="D1408" s="2" t="s">
        <v>440</v>
      </c>
      <c r="E1408" s="2" t="s">
        <v>24</v>
      </c>
      <c r="F1408" s="2" t="s">
        <v>4100</v>
      </c>
      <c r="G1408" s="10">
        <f t="shared" si="242"/>
        <v>8.1573977139935249E-4</v>
      </c>
      <c r="H1408" s="7">
        <v>180</v>
      </c>
      <c r="I1408" s="7">
        <v>105</v>
      </c>
      <c r="J1408" s="7">
        <v>75</v>
      </c>
      <c r="K1408" s="7">
        <f t="shared" si="245"/>
        <v>30</v>
      </c>
      <c r="L1408" s="12">
        <f t="shared" si="243"/>
        <v>45</v>
      </c>
      <c r="M1408" s="8">
        <v>0.41666666666666669</v>
      </c>
      <c r="N1408" s="8">
        <f t="shared" si="244"/>
        <v>0.42857142857142855</v>
      </c>
      <c r="O1408" s="7">
        <f t="shared" si="238"/>
        <v>45</v>
      </c>
      <c r="P1408" s="8">
        <v>0.41666666666666669</v>
      </c>
      <c r="Q1408" s="8">
        <f t="shared" si="239"/>
        <v>1.4</v>
      </c>
      <c r="R1408" s="8">
        <f t="shared" si="240"/>
        <v>0.58333333333333337</v>
      </c>
      <c r="S1408" s="9">
        <f t="shared" si="241"/>
        <v>1.195305418842611E-3</v>
      </c>
      <c r="T1408" s="2" t="s">
        <v>19</v>
      </c>
      <c r="U1408" s="2" t="s">
        <v>26</v>
      </c>
      <c r="V1408" s="2" t="s">
        <v>6101</v>
      </c>
      <c r="W1408" s="2" t="s">
        <v>627</v>
      </c>
      <c r="X1408" s="2">
        <v>46</v>
      </c>
      <c r="Y1408" s="2">
        <v>55</v>
      </c>
      <c r="Z1408" s="2">
        <f t="shared" si="247"/>
        <v>9</v>
      </c>
    </row>
    <row r="1409" spans="1:26" x14ac:dyDescent="0.25">
      <c r="A1409" s="2" t="s">
        <v>4101</v>
      </c>
      <c r="B1409" s="2">
        <v>202281408</v>
      </c>
      <c r="C1409" s="3">
        <v>44852</v>
      </c>
      <c r="D1409" s="2" t="s">
        <v>440</v>
      </c>
      <c r="E1409" s="2" t="s">
        <v>24</v>
      </c>
      <c r="F1409" s="2" t="s">
        <v>4102</v>
      </c>
      <c r="G1409" s="10">
        <f t="shared" si="242"/>
        <v>8.1573977139935249E-4</v>
      </c>
      <c r="H1409" s="7">
        <v>180</v>
      </c>
      <c r="I1409" s="7">
        <v>105</v>
      </c>
      <c r="J1409" s="7">
        <v>75</v>
      </c>
      <c r="K1409" s="7">
        <f t="shared" si="245"/>
        <v>30</v>
      </c>
      <c r="L1409" s="12">
        <f t="shared" si="243"/>
        <v>45</v>
      </c>
      <c r="M1409" s="8">
        <v>0.41666666666666669</v>
      </c>
      <c r="N1409" s="8">
        <f t="shared" si="244"/>
        <v>0.42857142857142855</v>
      </c>
      <c r="O1409" s="7">
        <f t="shared" si="238"/>
        <v>45</v>
      </c>
      <c r="P1409" s="8">
        <v>0.41666666666666669</v>
      </c>
      <c r="Q1409" s="8">
        <f t="shared" si="239"/>
        <v>1.4</v>
      </c>
      <c r="R1409" s="8">
        <f t="shared" si="240"/>
        <v>0.58333333333333337</v>
      </c>
      <c r="S1409" s="9">
        <f t="shared" si="241"/>
        <v>1.195305418842611E-3</v>
      </c>
      <c r="T1409" s="2" t="s">
        <v>19</v>
      </c>
      <c r="U1409" s="2" t="s">
        <v>26</v>
      </c>
      <c r="V1409" s="2" t="s">
        <v>6101</v>
      </c>
      <c r="W1409" s="2" t="s">
        <v>16</v>
      </c>
      <c r="X1409" s="2">
        <v>46</v>
      </c>
      <c r="Y1409" s="2">
        <v>55</v>
      </c>
      <c r="Z1409" s="2">
        <f t="shared" si="247"/>
        <v>9</v>
      </c>
    </row>
    <row r="1410" spans="1:26" x14ac:dyDescent="0.25">
      <c r="A1410" s="2" t="s">
        <v>4103</v>
      </c>
      <c r="B1410" s="2">
        <v>202281409</v>
      </c>
      <c r="C1410" s="3">
        <v>44852</v>
      </c>
      <c r="D1410" s="2" t="s">
        <v>440</v>
      </c>
      <c r="E1410" s="2" t="s">
        <v>24</v>
      </c>
      <c r="F1410" s="2" t="s">
        <v>4104</v>
      </c>
      <c r="G1410" s="10">
        <f t="shared" si="242"/>
        <v>8.1573977139935249E-4</v>
      </c>
      <c r="H1410" s="7">
        <v>180</v>
      </c>
      <c r="I1410" s="7">
        <v>105</v>
      </c>
      <c r="J1410" s="7">
        <v>75</v>
      </c>
      <c r="K1410" s="7">
        <f t="shared" si="245"/>
        <v>30</v>
      </c>
      <c r="L1410" s="12">
        <f t="shared" si="243"/>
        <v>45</v>
      </c>
      <c r="M1410" s="8">
        <v>0.41666666666666669</v>
      </c>
      <c r="N1410" s="8">
        <f t="shared" si="244"/>
        <v>0.42857142857142855</v>
      </c>
      <c r="O1410" s="7">
        <f t="shared" ref="O1410:O1473" si="248">J1410-K1410</f>
        <v>45</v>
      </c>
      <c r="P1410" s="8">
        <v>0.41666666666666669</v>
      </c>
      <c r="Q1410" s="8">
        <f t="shared" ref="Q1410:Q1473" si="249">I1410/J1410</f>
        <v>1.4</v>
      </c>
      <c r="R1410" s="8">
        <f t="shared" ref="R1410:R1473" si="250">I1410/H1410</f>
        <v>0.58333333333333337</v>
      </c>
      <c r="S1410" s="9">
        <f t="shared" ref="S1410:S1473" si="251">J1410/SUM($J$2:$J$2400)</f>
        <v>1.195305418842611E-3</v>
      </c>
      <c r="T1410" s="2" t="s">
        <v>19</v>
      </c>
      <c r="U1410" s="2" t="s">
        <v>26</v>
      </c>
      <c r="V1410" s="2" t="s">
        <v>6101</v>
      </c>
      <c r="W1410" s="2" t="s">
        <v>329</v>
      </c>
      <c r="X1410" s="2">
        <v>46</v>
      </c>
      <c r="Y1410" s="2">
        <v>55</v>
      </c>
      <c r="Z1410" s="2">
        <f t="shared" si="247"/>
        <v>9</v>
      </c>
    </row>
    <row r="1411" spans="1:26" x14ac:dyDescent="0.25">
      <c r="A1411" s="2" t="s">
        <v>4105</v>
      </c>
      <c r="B1411" s="2">
        <v>202281410</v>
      </c>
      <c r="C1411" s="3">
        <v>44852</v>
      </c>
      <c r="D1411" s="2" t="s">
        <v>785</v>
      </c>
      <c r="E1411" s="2" t="s">
        <v>29</v>
      </c>
      <c r="F1411" s="2" t="s">
        <v>4106</v>
      </c>
      <c r="G1411" s="10">
        <f t="shared" ref="G1411:G1474" si="252">H1411/SUM($H$2:$H$2400)</f>
        <v>1.1329719047213228E-4</v>
      </c>
      <c r="H1411" s="7">
        <v>25</v>
      </c>
      <c r="I1411" s="7">
        <v>12.120000000000001</v>
      </c>
      <c r="J1411" s="7">
        <v>13</v>
      </c>
      <c r="K1411" s="7">
        <f t="shared" si="245"/>
        <v>5.2</v>
      </c>
      <c r="L1411" s="12">
        <f t="shared" ref="L1411:L1474" si="253">J1411-K1411</f>
        <v>7.8</v>
      </c>
      <c r="M1411" s="8">
        <v>0.52</v>
      </c>
      <c r="N1411" s="8">
        <f t="shared" ref="N1411:N1474" si="254">L1411/I1411</f>
        <v>0.64356435643564347</v>
      </c>
      <c r="O1411" s="7">
        <f t="shared" si="248"/>
        <v>7.8</v>
      </c>
      <c r="P1411" s="8">
        <v>0.52</v>
      </c>
      <c r="Q1411" s="8">
        <f t="shared" si="249"/>
        <v>0.93230769230769239</v>
      </c>
      <c r="R1411" s="8">
        <f t="shared" si="250"/>
        <v>0.48480000000000006</v>
      </c>
      <c r="S1411" s="9">
        <f t="shared" si="251"/>
        <v>2.0718627259938593E-4</v>
      </c>
      <c r="T1411" s="2" t="s">
        <v>33</v>
      </c>
      <c r="U1411" s="2" t="s">
        <v>31</v>
      </c>
      <c r="V1411" s="2" t="s">
        <v>6101</v>
      </c>
      <c r="W1411" s="2" t="s">
        <v>627</v>
      </c>
      <c r="X1411" s="2">
        <v>46</v>
      </c>
      <c r="Y1411" s="2">
        <v>55</v>
      </c>
      <c r="Z1411" s="2">
        <f t="shared" si="247"/>
        <v>9</v>
      </c>
    </row>
    <row r="1412" spans="1:26" x14ac:dyDescent="0.25">
      <c r="A1412" s="2" t="s">
        <v>4107</v>
      </c>
      <c r="B1412" s="2">
        <v>202281411</v>
      </c>
      <c r="C1412" s="3">
        <v>44852</v>
      </c>
      <c r="D1412" s="2" t="s">
        <v>889</v>
      </c>
      <c r="E1412" s="2" t="s">
        <v>29</v>
      </c>
      <c r="F1412" s="2" t="s">
        <v>4108</v>
      </c>
      <c r="G1412" s="10">
        <f t="shared" si="252"/>
        <v>2.7644514475200276E-4</v>
      </c>
      <c r="H1412" s="7">
        <v>61</v>
      </c>
      <c r="I1412" s="7">
        <v>55.62</v>
      </c>
      <c r="J1412" s="7">
        <v>5.3800000000000026</v>
      </c>
      <c r="K1412" s="7">
        <f t="shared" ref="K1412:K1475" si="255">J1412*0.4</f>
        <v>2.152000000000001</v>
      </c>
      <c r="L1412" s="12">
        <f t="shared" si="253"/>
        <v>3.2280000000000015</v>
      </c>
      <c r="M1412" s="8">
        <v>8.8196721311475448E-2</v>
      </c>
      <c r="N1412" s="8">
        <f t="shared" si="254"/>
        <v>5.803667745415321E-2</v>
      </c>
      <c r="O1412" s="7">
        <f t="shared" si="248"/>
        <v>3.2280000000000015</v>
      </c>
      <c r="P1412" s="8">
        <v>8.8196721311475448E-2</v>
      </c>
      <c r="Q1412" s="8">
        <f t="shared" si="249"/>
        <v>10.338289962825273</v>
      </c>
      <c r="R1412" s="8">
        <f t="shared" si="250"/>
        <v>0.91180327868852451</v>
      </c>
      <c r="S1412" s="9">
        <f t="shared" si="251"/>
        <v>8.5743242044976681E-5</v>
      </c>
      <c r="T1412" s="2" t="s">
        <v>33</v>
      </c>
      <c r="U1412" s="2" t="s">
        <v>31</v>
      </c>
      <c r="V1412" s="2" t="s">
        <v>6101</v>
      </c>
      <c r="W1412" s="2" t="s">
        <v>16</v>
      </c>
      <c r="X1412" s="2">
        <v>46</v>
      </c>
      <c r="Y1412" s="2">
        <v>55</v>
      </c>
      <c r="Z1412" s="2">
        <f t="shared" si="247"/>
        <v>9</v>
      </c>
    </row>
    <row r="1413" spans="1:26" x14ac:dyDescent="0.25">
      <c r="A1413" s="2" t="s">
        <v>4109</v>
      </c>
      <c r="B1413" s="2">
        <v>202281412</v>
      </c>
      <c r="C1413" s="3">
        <v>44852</v>
      </c>
      <c r="D1413" s="2" t="s">
        <v>109</v>
      </c>
      <c r="E1413" s="2" t="s">
        <v>21</v>
      </c>
      <c r="F1413" s="2" t="s">
        <v>4110</v>
      </c>
      <c r="G1413" s="10">
        <f t="shared" si="252"/>
        <v>4.5318876188852913E-5</v>
      </c>
      <c r="H1413" s="7">
        <v>10</v>
      </c>
      <c r="I1413" s="7">
        <v>0</v>
      </c>
      <c r="J1413" s="7">
        <v>10</v>
      </c>
      <c r="K1413" s="7">
        <f t="shared" si="255"/>
        <v>4</v>
      </c>
      <c r="L1413" s="12">
        <f t="shared" si="253"/>
        <v>6</v>
      </c>
      <c r="M1413" s="8">
        <v>1</v>
      </c>
      <c r="N1413" s="8" t="e">
        <f t="shared" si="254"/>
        <v>#DIV/0!</v>
      </c>
      <c r="O1413" s="7">
        <f t="shared" si="248"/>
        <v>6</v>
      </c>
      <c r="P1413" s="8">
        <v>1</v>
      </c>
      <c r="Q1413" s="8">
        <f t="shared" si="249"/>
        <v>0</v>
      </c>
      <c r="R1413" s="8">
        <f t="shared" si="250"/>
        <v>0</v>
      </c>
      <c r="S1413" s="9">
        <f t="shared" si="251"/>
        <v>1.5937405584568148E-4</v>
      </c>
      <c r="T1413" s="2" t="s">
        <v>6150</v>
      </c>
      <c r="U1413" s="2" t="s">
        <v>22</v>
      </c>
      <c r="V1413" s="2" t="s">
        <v>6101</v>
      </c>
      <c r="W1413" s="2" t="s">
        <v>16</v>
      </c>
      <c r="X1413" s="2">
        <v>46</v>
      </c>
      <c r="Y1413" s="2">
        <v>55</v>
      </c>
      <c r="Z1413" s="2">
        <f t="shared" si="247"/>
        <v>9</v>
      </c>
    </row>
    <row r="1414" spans="1:26" x14ac:dyDescent="0.25">
      <c r="A1414" s="2" t="s">
        <v>4111</v>
      </c>
      <c r="B1414" s="2">
        <v>202281413</v>
      </c>
      <c r="C1414" s="3">
        <v>44852</v>
      </c>
      <c r="D1414" s="2" t="s">
        <v>109</v>
      </c>
      <c r="E1414" s="2" t="s">
        <v>21</v>
      </c>
      <c r="F1414" s="2" t="s">
        <v>4112</v>
      </c>
      <c r="G1414" s="10">
        <f t="shared" si="252"/>
        <v>2.2659438094426456E-5</v>
      </c>
      <c r="H1414" s="7">
        <v>5</v>
      </c>
      <c r="I1414" s="7">
        <v>0</v>
      </c>
      <c r="J1414" s="7">
        <v>5</v>
      </c>
      <c r="K1414" s="7">
        <f t="shared" si="255"/>
        <v>2</v>
      </c>
      <c r="L1414" s="12">
        <f t="shared" si="253"/>
        <v>3</v>
      </c>
      <c r="M1414" s="8">
        <v>1</v>
      </c>
      <c r="N1414" s="8" t="e">
        <f t="shared" si="254"/>
        <v>#DIV/0!</v>
      </c>
      <c r="O1414" s="7">
        <f t="shared" si="248"/>
        <v>3</v>
      </c>
      <c r="P1414" s="8">
        <v>1</v>
      </c>
      <c r="Q1414" s="8">
        <f t="shared" si="249"/>
        <v>0</v>
      </c>
      <c r="R1414" s="8">
        <f t="shared" si="250"/>
        <v>0</v>
      </c>
      <c r="S1414" s="9">
        <f t="shared" si="251"/>
        <v>7.9687027922840741E-5</v>
      </c>
      <c r="T1414" s="2" t="s">
        <v>6150</v>
      </c>
      <c r="U1414" s="2" t="s">
        <v>22</v>
      </c>
      <c r="V1414" s="2" t="s">
        <v>6101</v>
      </c>
      <c r="W1414" s="2" t="s">
        <v>627</v>
      </c>
      <c r="X1414" s="2">
        <v>46</v>
      </c>
      <c r="Y1414" s="2">
        <v>55</v>
      </c>
      <c r="Z1414" s="2">
        <f t="shared" si="247"/>
        <v>9</v>
      </c>
    </row>
    <row r="1415" spans="1:26" x14ac:dyDescent="0.25">
      <c r="A1415" s="2" t="s">
        <v>4113</v>
      </c>
      <c r="B1415" s="2">
        <v>202281414</v>
      </c>
      <c r="C1415" s="3">
        <v>44852</v>
      </c>
      <c r="D1415" s="2" t="s">
        <v>890</v>
      </c>
      <c r="E1415" s="2" t="s">
        <v>47</v>
      </c>
      <c r="F1415" s="2" t="s">
        <v>4114</v>
      </c>
      <c r="G1415" s="10">
        <f t="shared" si="252"/>
        <v>3.625510095108233E-4</v>
      </c>
      <c r="H1415" s="7">
        <v>80</v>
      </c>
      <c r="I1415" s="7">
        <v>10</v>
      </c>
      <c r="J1415" s="7">
        <v>70</v>
      </c>
      <c r="K1415" s="7">
        <f t="shared" si="255"/>
        <v>28</v>
      </c>
      <c r="L1415" s="12">
        <f t="shared" si="253"/>
        <v>42</v>
      </c>
      <c r="M1415" s="8">
        <v>0.875</v>
      </c>
      <c r="N1415" s="8">
        <f t="shared" si="254"/>
        <v>4.2</v>
      </c>
      <c r="O1415" s="7">
        <f t="shared" si="248"/>
        <v>42</v>
      </c>
      <c r="P1415" s="8">
        <v>0.875</v>
      </c>
      <c r="Q1415" s="8">
        <f t="shared" si="249"/>
        <v>0.14285714285714285</v>
      </c>
      <c r="R1415" s="8">
        <f t="shared" si="250"/>
        <v>0.125</v>
      </c>
      <c r="S1415" s="9">
        <f t="shared" si="251"/>
        <v>1.1156183909197704E-3</v>
      </c>
      <c r="T1415" s="2" t="s">
        <v>19</v>
      </c>
      <c r="U1415" s="2" t="s">
        <v>6087</v>
      </c>
      <c r="V1415" s="2" t="s">
        <v>6101</v>
      </c>
      <c r="W1415" s="2" t="s">
        <v>16</v>
      </c>
      <c r="X1415" s="2">
        <v>46</v>
      </c>
      <c r="Y1415" s="2">
        <v>55</v>
      </c>
      <c r="Z1415" s="2">
        <f t="shared" si="247"/>
        <v>9</v>
      </c>
    </row>
    <row r="1416" spans="1:26" x14ac:dyDescent="0.25">
      <c r="A1416" s="2" t="s">
        <v>4115</v>
      </c>
      <c r="B1416" s="2">
        <v>202281415</v>
      </c>
      <c r="C1416" s="3">
        <v>44852</v>
      </c>
      <c r="D1416" s="2" t="s">
        <v>385</v>
      </c>
      <c r="E1416" s="2" t="s">
        <v>62</v>
      </c>
      <c r="F1416" s="2" t="s">
        <v>4116</v>
      </c>
      <c r="G1416" s="10">
        <f t="shared" si="252"/>
        <v>8.9731374853928769E-4</v>
      </c>
      <c r="H1416" s="7">
        <v>198</v>
      </c>
      <c r="I1416" s="7">
        <v>142</v>
      </c>
      <c r="J1416" s="7">
        <v>56</v>
      </c>
      <c r="K1416" s="7">
        <f t="shared" si="255"/>
        <v>22.400000000000002</v>
      </c>
      <c r="L1416" s="12">
        <f t="shared" si="253"/>
        <v>33.599999999999994</v>
      </c>
      <c r="M1416" s="8">
        <v>0.28282828282828282</v>
      </c>
      <c r="N1416" s="8">
        <f t="shared" si="254"/>
        <v>0.23661971830985912</v>
      </c>
      <c r="O1416" s="7">
        <f t="shared" si="248"/>
        <v>33.599999999999994</v>
      </c>
      <c r="P1416" s="8">
        <v>0.28282828282828282</v>
      </c>
      <c r="Q1416" s="8">
        <f t="shared" si="249"/>
        <v>2.5357142857142856</v>
      </c>
      <c r="R1416" s="8">
        <f t="shared" si="250"/>
        <v>0.71717171717171713</v>
      </c>
      <c r="S1416" s="9">
        <f t="shared" si="251"/>
        <v>8.924947127358163E-4</v>
      </c>
      <c r="T1416" s="2" t="s">
        <v>63</v>
      </c>
      <c r="U1416" s="2" t="s">
        <v>61</v>
      </c>
      <c r="V1416" s="2" t="s">
        <v>6101</v>
      </c>
      <c r="W1416" s="2" t="s">
        <v>627</v>
      </c>
      <c r="X1416" s="2">
        <v>46</v>
      </c>
      <c r="Y1416" s="2">
        <v>55</v>
      </c>
      <c r="Z1416" s="2">
        <f t="shared" si="247"/>
        <v>9</v>
      </c>
    </row>
    <row r="1417" spans="1:26" x14ac:dyDescent="0.25">
      <c r="A1417" s="2" t="s">
        <v>4117</v>
      </c>
      <c r="B1417" s="2">
        <v>202281416</v>
      </c>
      <c r="C1417" s="3">
        <v>44852</v>
      </c>
      <c r="D1417" s="2" t="s">
        <v>891</v>
      </c>
      <c r="E1417" s="2" t="s">
        <v>47</v>
      </c>
      <c r="F1417" s="2" t="s">
        <v>4118</v>
      </c>
      <c r="G1417" s="10">
        <f t="shared" si="252"/>
        <v>8.1573977139935249E-4</v>
      </c>
      <c r="H1417" s="7">
        <v>180</v>
      </c>
      <c r="I1417" s="7">
        <v>105</v>
      </c>
      <c r="J1417" s="7">
        <v>75</v>
      </c>
      <c r="K1417" s="7">
        <f t="shared" si="255"/>
        <v>30</v>
      </c>
      <c r="L1417" s="12">
        <f t="shared" si="253"/>
        <v>45</v>
      </c>
      <c r="M1417" s="8">
        <v>0.41666666666666669</v>
      </c>
      <c r="N1417" s="8">
        <f t="shared" si="254"/>
        <v>0.42857142857142855</v>
      </c>
      <c r="O1417" s="7">
        <f t="shared" si="248"/>
        <v>45</v>
      </c>
      <c r="P1417" s="8">
        <v>0.41666666666666669</v>
      </c>
      <c r="Q1417" s="8">
        <f t="shared" si="249"/>
        <v>1.4</v>
      </c>
      <c r="R1417" s="8">
        <f t="shared" si="250"/>
        <v>0.58333333333333337</v>
      </c>
      <c r="S1417" s="9">
        <f t="shared" si="251"/>
        <v>1.195305418842611E-3</v>
      </c>
      <c r="T1417" s="2" t="s">
        <v>19</v>
      </c>
      <c r="U1417" s="2" t="s">
        <v>6087</v>
      </c>
      <c r="V1417" s="2" t="s">
        <v>6101</v>
      </c>
      <c r="W1417" s="2" t="s">
        <v>16</v>
      </c>
      <c r="X1417" s="2">
        <v>46</v>
      </c>
      <c r="Y1417" s="2">
        <v>55</v>
      </c>
      <c r="Z1417" s="2">
        <f t="shared" si="247"/>
        <v>9</v>
      </c>
    </row>
    <row r="1418" spans="1:26" x14ac:dyDescent="0.25">
      <c r="A1418" s="2" t="s">
        <v>4119</v>
      </c>
      <c r="B1418" s="2">
        <v>202281417</v>
      </c>
      <c r="C1418" s="3">
        <v>44852</v>
      </c>
      <c r="D1418" s="2" t="s">
        <v>692</v>
      </c>
      <c r="E1418" s="2" t="s">
        <v>29</v>
      </c>
      <c r="F1418" s="2" t="s">
        <v>4120</v>
      </c>
      <c r="G1418" s="10">
        <f t="shared" si="252"/>
        <v>5.4382651426623503E-4</v>
      </c>
      <c r="H1418" s="7">
        <v>120</v>
      </c>
      <c r="I1418" s="7">
        <v>50</v>
      </c>
      <c r="J1418" s="7">
        <v>70</v>
      </c>
      <c r="K1418" s="7">
        <f t="shared" si="255"/>
        <v>28</v>
      </c>
      <c r="L1418" s="12">
        <f t="shared" si="253"/>
        <v>42</v>
      </c>
      <c r="M1418" s="8">
        <v>0.58333333333333337</v>
      </c>
      <c r="N1418" s="8">
        <f t="shared" si="254"/>
        <v>0.84</v>
      </c>
      <c r="O1418" s="7">
        <f t="shared" si="248"/>
        <v>42</v>
      </c>
      <c r="P1418" s="8">
        <v>0.58333333333333337</v>
      </c>
      <c r="Q1418" s="8">
        <f t="shared" si="249"/>
        <v>0.7142857142857143</v>
      </c>
      <c r="R1418" s="8">
        <f t="shared" si="250"/>
        <v>0.41666666666666669</v>
      </c>
      <c r="S1418" s="9">
        <f t="shared" si="251"/>
        <v>1.1156183909197704E-3</v>
      </c>
      <c r="T1418" s="2" t="s">
        <v>33</v>
      </c>
      <c r="U1418" s="2" t="s">
        <v>31</v>
      </c>
      <c r="V1418" s="2" t="s">
        <v>6101</v>
      </c>
      <c r="W1418" s="2" t="s">
        <v>16</v>
      </c>
      <c r="X1418" s="2">
        <v>46</v>
      </c>
      <c r="Y1418" s="2">
        <v>55</v>
      </c>
      <c r="Z1418" s="2">
        <f t="shared" si="247"/>
        <v>9</v>
      </c>
    </row>
    <row r="1419" spans="1:26" x14ac:dyDescent="0.25">
      <c r="A1419" s="2" t="s">
        <v>4121</v>
      </c>
      <c r="B1419" s="2">
        <v>202281418</v>
      </c>
      <c r="C1419" s="3">
        <v>44852</v>
      </c>
      <c r="D1419" s="2" t="s">
        <v>580</v>
      </c>
      <c r="E1419" s="2" t="s">
        <v>29</v>
      </c>
      <c r="F1419" s="2" t="s">
        <v>4122</v>
      </c>
      <c r="G1419" s="10">
        <f t="shared" si="252"/>
        <v>3.9880611046190566E-4</v>
      </c>
      <c r="H1419" s="7">
        <v>88</v>
      </c>
      <c r="I1419" s="7">
        <v>73.72</v>
      </c>
      <c r="J1419" s="7">
        <v>14.280000000000001</v>
      </c>
      <c r="K1419" s="7">
        <f t="shared" si="255"/>
        <v>5.7120000000000006</v>
      </c>
      <c r="L1419" s="12">
        <f t="shared" si="253"/>
        <v>8.5680000000000014</v>
      </c>
      <c r="M1419" s="8">
        <v>0.16227272727272729</v>
      </c>
      <c r="N1419" s="8">
        <f t="shared" si="254"/>
        <v>0.11622354856212699</v>
      </c>
      <c r="O1419" s="7">
        <f t="shared" si="248"/>
        <v>8.5680000000000014</v>
      </c>
      <c r="P1419" s="8">
        <v>0.16227272727272729</v>
      </c>
      <c r="Q1419" s="8">
        <f t="shared" si="249"/>
        <v>5.1624649859943972</v>
      </c>
      <c r="R1419" s="8">
        <f t="shared" si="250"/>
        <v>0.83772727272727276</v>
      </c>
      <c r="S1419" s="9">
        <f t="shared" si="251"/>
        <v>2.2758615174763318E-4</v>
      </c>
      <c r="T1419" s="2" t="s">
        <v>33</v>
      </c>
      <c r="U1419" s="2" t="s">
        <v>31</v>
      </c>
      <c r="V1419" s="2" t="s">
        <v>6101</v>
      </c>
      <c r="W1419" s="2" t="s">
        <v>16</v>
      </c>
      <c r="X1419" s="2">
        <v>46</v>
      </c>
      <c r="Y1419" s="2">
        <v>55</v>
      </c>
      <c r="Z1419" s="2">
        <f t="shared" si="247"/>
        <v>9</v>
      </c>
    </row>
    <row r="1420" spans="1:26" x14ac:dyDescent="0.25">
      <c r="A1420" s="2" t="s">
        <v>4123</v>
      </c>
      <c r="B1420" s="2">
        <v>202281419</v>
      </c>
      <c r="C1420" s="3">
        <v>44852</v>
      </c>
      <c r="D1420" s="2" t="s">
        <v>892</v>
      </c>
      <c r="E1420" s="2" t="s">
        <v>24</v>
      </c>
      <c r="F1420" s="2" t="s">
        <v>4124</v>
      </c>
      <c r="G1420" s="10">
        <f t="shared" si="252"/>
        <v>1.3595662856655876E-4</v>
      </c>
      <c r="H1420" s="7">
        <v>30</v>
      </c>
      <c r="I1420" s="7">
        <v>0</v>
      </c>
      <c r="J1420" s="7">
        <v>30</v>
      </c>
      <c r="K1420" s="7">
        <f t="shared" si="255"/>
        <v>12</v>
      </c>
      <c r="L1420" s="12">
        <f t="shared" si="253"/>
        <v>18</v>
      </c>
      <c r="M1420" s="8">
        <v>1</v>
      </c>
      <c r="N1420" s="8" t="e">
        <f t="shared" si="254"/>
        <v>#DIV/0!</v>
      </c>
      <c r="O1420" s="7">
        <f t="shared" si="248"/>
        <v>18</v>
      </c>
      <c r="P1420" s="8">
        <v>1</v>
      </c>
      <c r="Q1420" s="8">
        <f t="shared" si="249"/>
        <v>0</v>
      </c>
      <c r="R1420" s="8">
        <f t="shared" si="250"/>
        <v>0</v>
      </c>
      <c r="S1420" s="9">
        <f t="shared" si="251"/>
        <v>4.7812216753704445E-4</v>
      </c>
      <c r="T1420" s="2" t="s">
        <v>6150</v>
      </c>
      <c r="U1420" s="2" t="s">
        <v>26</v>
      </c>
      <c r="V1420" s="2" t="s">
        <v>6101</v>
      </c>
      <c r="W1420" s="2" t="s">
        <v>16</v>
      </c>
      <c r="X1420" s="2">
        <v>46</v>
      </c>
      <c r="Y1420" s="2">
        <v>55</v>
      </c>
      <c r="Z1420" s="2">
        <f t="shared" si="247"/>
        <v>9</v>
      </c>
    </row>
    <row r="1421" spans="1:26" x14ac:dyDescent="0.25">
      <c r="A1421" s="2" t="s">
        <v>4125</v>
      </c>
      <c r="B1421" s="2">
        <v>202281420</v>
      </c>
      <c r="C1421" s="3">
        <v>44852</v>
      </c>
      <c r="D1421" s="2" t="s">
        <v>893</v>
      </c>
      <c r="E1421" s="2" t="s">
        <v>14</v>
      </c>
      <c r="F1421" s="2" t="s">
        <v>4126</v>
      </c>
      <c r="G1421" s="10">
        <f t="shared" si="252"/>
        <v>4.5318876188852913E-5</v>
      </c>
      <c r="H1421" s="7">
        <v>10</v>
      </c>
      <c r="I1421" s="7">
        <v>2</v>
      </c>
      <c r="J1421" s="7">
        <v>8</v>
      </c>
      <c r="K1421" s="7">
        <f t="shared" si="255"/>
        <v>3.2</v>
      </c>
      <c r="L1421" s="12">
        <f t="shared" si="253"/>
        <v>4.8</v>
      </c>
      <c r="M1421" s="8">
        <v>0.8</v>
      </c>
      <c r="N1421" s="8">
        <f t="shared" si="254"/>
        <v>2.4</v>
      </c>
      <c r="O1421" s="7">
        <f t="shared" si="248"/>
        <v>4.8</v>
      </c>
      <c r="P1421" s="8">
        <v>0.8</v>
      </c>
      <c r="Q1421" s="8">
        <f t="shared" si="249"/>
        <v>0.25</v>
      </c>
      <c r="R1421" s="8">
        <f t="shared" si="250"/>
        <v>0.2</v>
      </c>
      <c r="S1421" s="9">
        <f t="shared" si="251"/>
        <v>1.2749924467654519E-4</v>
      </c>
      <c r="T1421" s="2" t="s">
        <v>6151</v>
      </c>
      <c r="U1421" s="2" t="s">
        <v>15</v>
      </c>
      <c r="V1421" s="2" t="s">
        <v>6101</v>
      </c>
      <c r="W1421" s="2" t="s">
        <v>627</v>
      </c>
      <c r="X1421" s="2">
        <v>46</v>
      </c>
      <c r="Y1421" s="2">
        <v>55</v>
      </c>
      <c r="Z1421" s="2">
        <f t="shared" si="247"/>
        <v>9</v>
      </c>
    </row>
    <row r="1422" spans="1:26" x14ac:dyDescent="0.25">
      <c r="A1422" s="2" t="s">
        <v>4127</v>
      </c>
      <c r="B1422" s="2">
        <v>202281421</v>
      </c>
      <c r="C1422" s="3">
        <v>44852</v>
      </c>
      <c r="D1422" s="2" t="s">
        <v>894</v>
      </c>
      <c r="E1422" s="2" t="s">
        <v>14</v>
      </c>
      <c r="F1422" s="2" t="s">
        <v>4128</v>
      </c>
      <c r="G1422" s="10">
        <f t="shared" si="252"/>
        <v>9.0637752377705825E-5</v>
      </c>
      <c r="H1422" s="7">
        <v>20</v>
      </c>
      <c r="I1422" s="7">
        <v>11</v>
      </c>
      <c r="J1422" s="7">
        <v>9</v>
      </c>
      <c r="K1422" s="7">
        <f t="shared" si="255"/>
        <v>3.6</v>
      </c>
      <c r="L1422" s="12">
        <f t="shared" si="253"/>
        <v>5.4</v>
      </c>
      <c r="M1422" s="8">
        <v>0.45</v>
      </c>
      <c r="N1422" s="8">
        <f t="shared" si="254"/>
        <v>0.49090909090909096</v>
      </c>
      <c r="O1422" s="7">
        <f t="shared" si="248"/>
        <v>5.4</v>
      </c>
      <c r="P1422" s="8">
        <v>0.45</v>
      </c>
      <c r="Q1422" s="8">
        <f t="shared" si="249"/>
        <v>1.2222222222222223</v>
      </c>
      <c r="R1422" s="8">
        <f t="shared" si="250"/>
        <v>0.55000000000000004</v>
      </c>
      <c r="S1422" s="9">
        <f t="shared" si="251"/>
        <v>1.4343665026111333E-4</v>
      </c>
      <c r="T1422" s="2" t="s">
        <v>6152</v>
      </c>
      <c r="U1422" s="2" t="s">
        <v>15</v>
      </c>
      <c r="V1422" s="2" t="s">
        <v>6101</v>
      </c>
      <c r="W1422" s="2" t="s">
        <v>16</v>
      </c>
      <c r="X1422" s="2">
        <v>46</v>
      </c>
      <c r="Y1422" s="2">
        <v>55</v>
      </c>
      <c r="Z1422" s="2">
        <f t="shared" si="247"/>
        <v>9</v>
      </c>
    </row>
    <row r="1423" spans="1:26" x14ac:dyDescent="0.25">
      <c r="A1423" s="2" t="s">
        <v>4129</v>
      </c>
      <c r="B1423" s="2">
        <v>202281422</v>
      </c>
      <c r="C1423" s="3">
        <v>44852</v>
      </c>
      <c r="D1423" s="2" t="s">
        <v>895</v>
      </c>
      <c r="E1423" s="2" t="s">
        <v>29</v>
      </c>
      <c r="F1423" s="2" t="s">
        <v>4130</v>
      </c>
      <c r="G1423" s="10">
        <f t="shared" si="252"/>
        <v>6.9791069330833494E-4</v>
      </c>
      <c r="H1423" s="7">
        <v>154</v>
      </c>
      <c r="I1423" s="7">
        <v>127.65</v>
      </c>
      <c r="J1423" s="7">
        <v>26.349999999999994</v>
      </c>
      <c r="K1423" s="7">
        <f t="shared" si="255"/>
        <v>10.54</v>
      </c>
      <c r="L1423" s="12">
        <f t="shared" si="253"/>
        <v>15.809999999999995</v>
      </c>
      <c r="M1423" s="8">
        <v>0.17110389610389606</v>
      </c>
      <c r="N1423" s="8">
        <f t="shared" si="254"/>
        <v>0.12385428907168033</v>
      </c>
      <c r="O1423" s="7">
        <f t="shared" si="248"/>
        <v>15.809999999999995</v>
      </c>
      <c r="P1423" s="8">
        <v>0.17110389610389606</v>
      </c>
      <c r="Q1423" s="8">
        <f t="shared" si="249"/>
        <v>4.8444022770398494</v>
      </c>
      <c r="R1423" s="8">
        <f t="shared" si="250"/>
        <v>0.82889610389610391</v>
      </c>
      <c r="S1423" s="9">
        <f t="shared" si="251"/>
        <v>4.1995063715337063E-4</v>
      </c>
      <c r="T1423" s="2" t="s">
        <v>30</v>
      </c>
      <c r="U1423" s="2" t="s">
        <v>31</v>
      </c>
      <c r="V1423" s="2" t="s">
        <v>6101</v>
      </c>
      <c r="W1423" s="2" t="s">
        <v>16</v>
      </c>
      <c r="X1423" s="2">
        <v>46</v>
      </c>
      <c r="Y1423" s="2">
        <v>55</v>
      </c>
      <c r="Z1423" s="2">
        <f t="shared" si="247"/>
        <v>9</v>
      </c>
    </row>
    <row r="1424" spans="1:26" x14ac:dyDescent="0.25">
      <c r="A1424" s="2" t="s">
        <v>4131</v>
      </c>
      <c r="B1424" s="2">
        <v>202281423</v>
      </c>
      <c r="C1424" s="3">
        <v>44852</v>
      </c>
      <c r="D1424" s="2" t="s">
        <v>614</v>
      </c>
      <c r="E1424" s="2" t="s">
        <v>29</v>
      </c>
      <c r="F1424" s="2" t="s">
        <v>4132</v>
      </c>
      <c r="G1424" s="10">
        <f t="shared" si="252"/>
        <v>3.9880611046190566E-4</v>
      </c>
      <c r="H1424" s="7">
        <v>88</v>
      </c>
      <c r="I1424" s="7">
        <v>73.62</v>
      </c>
      <c r="J1424" s="7">
        <v>14.379999999999995</v>
      </c>
      <c r="K1424" s="7">
        <f t="shared" si="255"/>
        <v>5.7519999999999989</v>
      </c>
      <c r="L1424" s="12">
        <f t="shared" si="253"/>
        <v>8.6279999999999966</v>
      </c>
      <c r="M1424" s="8">
        <v>0.16340909090909086</v>
      </c>
      <c r="N1424" s="8">
        <f t="shared" si="254"/>
        <v>0.11719641401792985</v>
      </c>
      <c r="O1424" s="7">
        <f t="shared" si="248"/>
        <v>8.6279999999999966</v>
      </c>
      <c r="P1424" s="8">
        <v>0.16340909090909086</v>
      </c>
      <c r="Q1424" s="8">
        <f t="shared" si="249"/>
        <v>5.1196105702364418</v>
      </c>
      <c r="R1424" s="8">
        <f t="shared" si="250"/>
        <v>0.83659090909090916</v>
      </c>
      <c r="S1424" s="9">
        <f t="shared" si="251"/>
        <v>2.2917989230608989E-4</v>
      </c>
      <c r="T1424" s="2" t="s">
        <v>33</v>
      </c>
      <c r="U1424" s="2" t="s">
        <v>31</v>
      </c>
      <c r="V1424" s="2" t="s">
        <v>6101</v>
      </c>
      <c r="W1424" s="2" t="s">
        <v>329</v>
      </c>
      <c r="X1424" s="2">
        <v>46</v>
      </c>
      <c r="Y1424" s="2">
        <v>55</v>
      </c>
      <c r="Z1424" s="2">
        <f t="shared" si="247"/>
        <v>9</v>
      </c>
    </row>
    <row r="1425" spans="1:26" x14ac:dyDescent="0.25">
      <c r="A1425" s="2" t="s">
        <v>4133</v>
      </c>
      <c r="B1425" s="2">
        <v>202281424</v>
      </c>
      <c r="C1425" s="3">
        <v>44852</v>
      </c>
      <c r="D1425" s="2" t="s">
        <v>702</v>
      </c>
      <c r="E1425" s="2" t="s">
        <v>29</v>
      </c>
      <c r="F1425" s="2" t="s">
        <v>4134</v>
      </c>
      <c r="G1425" s="10">
        <f t="shared" si="252"/>
        <v>1.1329719047213228E-4</v>
      </c>
      <c r="H1425" s="7">
        <v>25</v>
      </c>
      <c r="I1425" s="7">
        <v>21.62</v>
      </c>
      <c r="J1425" s="7">
        <v>3.379999999999999</v>
      </c>
      <c r="K1425" s="7">
        <f t="shared" si="255"/>
        <v>1.3519999999999996</v>
      </c>
      <c r="L1425" s="12">
        <f t="shared" si="253"/>
        <v>2.0279999999999996</v>
      </c>
      <c r="M1425" s="8">
        <v>0.13519999999999996</v>
      </c>
      <c r="N1425" s="8">
        <f t="shared" si="254"/>
        <v>9.3802035152636423E-2</v>
      </c>
      <c r="O1425" s="7">
        <f t="shared" si="248"/>
        <v>2.0279999999999996</v>
      </c>
      <c r="P1425" s="8">
        <v>0.13519999999999996</v>
      </c>
      <c r="Q1425" s="8">
        <f t="shared" si="249"/>
        <v>6.3964497041420136</v>
      </c>
      <c r="R1425" s="8">
        <f t="shared" si="250"/>
        <v>0.86480000000000001</v>
      </c>
      <c r="S1425" s="9">
        <f t="shared" si="251"/>
        <v>5.3868430875840324E-5</v>
      </c>
      <c r="T1425" s="2" t="s">
        <v>33</v>
      </c>
      <c r="U1425" s="2" t="s">
        <v>31</v>
      </c>
      <c r="V1425" s="2" t="s">
        <v>6101</v>
      </c>
      <c r="W1425" s="2" t="s">
        <v>627</v>
      </c>
      <c r="X1425" s="2">
        <v>46</v>
      </c>
      <c r="Y1425" s="2">
        <v>55</v>
      </c>
      <c r="Z1425" s="2">
        <f t="shared" si="247"/>
        <v>9</v>
      </c>
    </row>
    <row r="1426" spans="1:26" x14ac:dyDescent="0.25">
      <c r="A1426" s="2" t="s">
        <v>4135</v>
      </c>
      <c r="B1426" s="2">
        <v>202281425</v>
      </c>
      <c r="C1426" s="3">
        <v>44852</v>
      </c>
      <c r="D1426" s="2" t="s">
        <v>618</v>
      </c>
      <c r="E1426" s="2" t="s">
        <v>21</v>
      </c>
      <c r="F1426" s="2" t="s">
        <v>4136</v>
      </c>
      <c r="G1426" s="10">
        <f t="shared" si="252"/>
        <v>9.0637752377705825E-5</v>
      </c>
      <c r="H1426" s="7">
        <v>20</v>
      </c>
      <c r="I1426" s="7">
        <v>0</v>
      </c>
      <c r="J1426" s="7">
        <v>20</v>
      </c>
      <c r="K1426" s="7">
        <f t="shared" si="255"/>
        <v>8</v>
      </c>
      <c r="L1426" s="12">
        <f t="shared" si="253"/>
        <v>12</v>
      </c>
      <c r="M1426" s="8">
        <v>1</v>
      </c>
      <c r="N1426" s="8" t="e">
        <f t="shared" si="254"/>
        <v>#DIV/0!</v>
      </c>
      <c r="O1426" s="7">
        <f t="shared" si="248"/>
        <v>12</v>
      </c>
      <c r="P1426" s="8">
        <v>1</v>
      </c>
      <c r="Q1426" s="8">
        <f t="shared" si="249"/>
        <v>0</v>
      </c>
      <c r="R1426" s="8">
        <f t="shared" si="250"/>
        <v>0</v>
      </c>
      <c r="S1426" s="9">
        <f t="shared" si="251"/>
        <v>3.1874811169136296E-4</v>
      </c>
      <c r="T1426" s="2" t="s">
        <v>6150</v>
      </c>
      <c r="U1426" s="2" t="s">
        <v>22</v>
      </c>
      <c r="V1426" s="2" t="s">
        <v>6101</v>
      </c>
      <c r="W1426" s="2" t="s">
        <v>16</v>
      </c>
      <c r="X1426" s="2">
        <v>46</v>
      </c>
      <c r="Y1426" s="2">
        <v>55</v>
      </c>
      <c r="Z1426" s="2">
        <f t="shared" si="247"/>
        <v>9</v>
      </c>
    </row>
    <row r="1427" spans="1:26" x14ac:dyDescent="0.25">
      <c r="A1427" s="2" t="s">
        <v>4137</v>
      </c>
      <c r="B1427" s="2">
        <v>202281426</v>
      </c>
      <c r="C1427" s="3">
        <v>44853</v>
      </c>
      <c r="D1427" s="2" t="s">
        <v>851</v>
      </c>
      <c r="E1427" s="2" t="s">
        <v>29</v>
      </c>
      <c r="F1427" s="2" t="s">
        <v>4138</v>
      </c>
      <c r="G1427" s="10">
        <f t="shared" si="252"/>
        <v>2.8550891998977335E-4</v>
      </c>
      <c r="H1427" s="7">
        <v>63</v>
      </c>
      <c r="I1427" s="7">
        <v>47.52</v>
      </c>
      <c r="J1427" s="7">
        <v>15.479999999999997</v>
      </c>
      <c r="K1427" s="7">
        <f t="shared" si="255"/>
        <v>6.1919999999999993</v>
      </c>
      <c r="L1427" s="12">
        <f t="shared" si="253"/>
        <v>9.2879999999999967</v>
      </c>
      <c r="M1427" s="8">
        <v>0.24571428571428566</v>
      </c>
      <c r="N1427" s="8">
        <f t="shared" si="254"/>
        <v>0.19545454545454538</v>
      </c>
      <c r="O1427" s="7">
        <f t="shared" si="248"/>
        <v>9.2879999999999967</v>
      </c>
      <c r="P1427" s="8">
        <v>0.24571428571428566</v>
      </c>
      <c r="Q1427" s="8">
        <f t="shared" si="249"/>
        <v>3.0697674418604661</v>
      </c>
      <c r="R1427" s="8">
        <f t="shared" si="250"/>
        <v>0.75428571428571434</v>
      </c>
      <c r="S1427" s="9">
        <f t="shared" si="251"/>
        <v>2.4671103844911487E-4</v>
      </c>
      <c r="T1427" s="2" t="s">
        <v>33</v>
      </c>
      <c r="U1427" s="2" t="s">
        <v>31</v>
      </c>
      <c r="V1427" s="2" t="s">
        <v>6101</v>
      </c>
      <c r="W1427" s="2" t="s">
        <v>329</v>
      </c>
      <c r="X1427" s="2">
        <v>43</v>
      </c>
      <c r="Y1427" s="2">
        <v>54</v>
      </c>
      <c r="Z1427" s="2">
        <f t="shared" si="247"/>
        <v>11</v>
      </c>
    </row>
    <row r="1428" spans="1:26" x14ac:dyDescent="0.25">
      <c r="A1428" s="2" t="s">
        <v>4139</v>
      </c>
      <c r="B1428" s="2">
        <v>202281427</v>
      </c>
      <c r="C1428" s="3">
        <v>44853</v>
      </c>
      <c r="D1428" s="2" t="s">
        <v>896</v>
      </c>
      <c r="E1428" s="2" t="s">
        <v>24</v>
      </c>
      <c r="F1428" s="2" t="s">
        <v>4140</v>
      </c>
      <c r="G1428" s="10">
        <f t="shared" si="252"/>
        <v>4.0786988569967625E-4</v>
      </c>
      <c r="H1428" s="7">
        <v>90</v>
      </c>
      <c r="I1428" s="7">
        <v>40</v>
      </c>
      <c r="J1428" s="7">
        <v>50</v>
      </c>
      <c r="K1428" s="7">
        <f t="shared" si="255"/>
        <v>20</v>
      </c>
      <c r="L1428" s="12">
        <f t="shared" si="253"/>
        <v>30</v>
      </c>
      <c r="M1428" s="8">
        <v>0.55555555555555558</v>
      </c>
      <c r="N1428" s="8">
        <f t="shared" si="254"/>
        <v>0.75</v>
      </c>
      <c r="O1428" s="7">
        <f t="shared" si="248"/>
        <v>30</v>
      </c>
      <c r="P1428" s="8">
        <v>0.55555555555555558</v>
      </c>
      <c r="Q1428" s="8">
        <f t="shared" si="249"/>
        <v>0.8</v>
      </c>
      <c r="R1428" s="8">
        <f t="shared" si="250"/>
        <v>0.44444444444444442</v>
      </c>
      <c r="S1428" s="9">
        <f t="shared" si="251"/>
        <v>7.9687027922840741E-4</v>
      </c>
      <c r="T1428" s="2" t="s">
        <v>19</v>
      </c>
      <c r="U1428" s="2" t="s">
        <v>26</v>
      </c>
      <c r="V1428" s="2" t="s">
        <v>6101</v>
      </c>
      <c r="W1428" s="2" t="s">
        <v>627</v>
      </c>
      <c r="X1428" s="2">
        <v>43</v>
      </c>
      <c r="Y1428" s="2">
        <v>54</v>
      </c>
      <c r="Z1428" s="2">
        <f t="shared" ref="Z1428:Z1449" si="256">Y1428-X1428</f>
        <v>11</v>
      </c>
    </row>
    <row r="1429" spans="1:26" x14ac:dyDescent="0.25">
      <c r="A1429" s="2" t="s">
        <v>4141</v>
      </c>
      <c r="B1429" s="2">
        <v>202281428</v>
      </c>
      <c r="C1429" s="3">
        <v>44853</v>
      </c>
      <c r="D1429" s="2" t="s">
        <v>768</v>
      </c>
      <c r="E1429" s="2" t="s">
        <v>29</v>
      </c>
      <c r="F1429" s="2" t="s">
        <v>4142</v>
      </c>
      <c r="G1429" s="10">
        <f t="shared" si="252"/>
        <v>1.1329719047213228E-4</v>
      </c>
      <c r="H1429" s="7">
        <v>25</v>
      </c>
      <c r="I1429" s="7">
        <v>20.350000000000001</v>
      </c>
      <c r="J1429" s="7">
        <v>4.6499999999999986</v>
      </c>
      <c r="K1429" s="7">
        <f t="shared" si="255"/>
        <v>1.8599999999999994</v>
      </c>
      <c r="L1429" s="12">
        <f t="shared" si="253"/>
        <v>2.7899999999999991</v>
      </c>
      <c r="M1429" s="8">
        <v>0.18599999999999994</v>
      </c>
      <c r="N1429" s="8">
        <f t="shared" si="254"/>
        <v>0.13710073710073706</v>
      </c>
      <c r="O1429" s="7">
        <f t="shared" si="248"/>
        <v>2.7899999999999991</v>
      </c>
      <c r="P1429" s="8">
        <v>0.18599999999999994</v>
      </c>
      <c r="Q1429" s="8">
        <f t="shared" si="249"/>
        <v>4.3763440860215068</v>
      </c>
      <c r="R1429" s="8">
        <f t="shared" si="250"/>
        <v>0.81400000000000006</v>
      </c>
      <c r="S1429" s="9">
        <f t="shared" si="251"/>
        <v>7.4108935968241865E-5</v>
      </c>
      <c r="T1429" s="2" t="s">
        <v>30</v>
      </c>
      <c r="U1429" s="2" t="s">
        <v>31</v>
      </c>
      <c r="V1429" s="2" t="s">
        <v>6101</v>
      </c>
      <c r="W1429" s="2" t="s">
        <v>16</v>
      </c>
      <c r="X1429" s="2">
        <v>43</v>
      </c>
      <c r="Y1429" s="2">
        <v>54</v>
      </c>
      <c r="Z1429" s="2">
        <f t="shared" si="256"/>
        <v>11</v>
      </c>
    </row>
    <row r="1430" spans="1:26" x14ac:dyDescent="0.25">
      <c r="A1430" s="2" t="s">
        <v>4143</v>
      </c>
      <c r="B1430" s="2">
        <v>202281429</v>
      </c>
      <c r="C1430" s="3">
        <v>44853</v>
      </c>
      <c r="D1430" s="2" t="s">
        <v>392</v>
      </c>
      <c r="E1430" s="2" t="s">
        <v>29</v>
      </c>
      <c r="F1430" s="2" t="s">
        <v>4144</v>
      </c>
      <c r="G1430" s="10">
        <f t="shared" si="252"/>
        <v>1.586160666609852E-4</v>
      </c>
      <c r="H1430" s="7">
        <v>35</v>
      </c>
      <c r="I1430" s="7">
        <v>19.12</v>
      </c>
      <c r="J1430" s="7">
        <v>15.879999999999999</v>
      </c>
      <c r="K1430" s="7">
        <f t="shared" si="255"/>
        <v>6.3520000000000003</v>
      </c>
      <c r="L1430" s="12">
        <f t="shared" si="253"/>
        <v>9.5279999999999987</v>
      </c>
      <c r="M1430" s="8">
        <v>0.45371428571428568</v>
      </c>
      <c r="N1430" s="8">
        <f t="shared" si="254"/>
        <v>0.4983263598326359</v>
      </c>
      <c r="O1430" s="7">
        <f t="shared" si="248"/>
        <v>9.5279999999999987</v>
      </c>
      <c r="P1430" s="8">
        <v>0.45371428571428568</v>
      </c>
      <c r="Q1430" s="8">
        <f t="shared" si="249"/>
        <v>1.2040302267002521</v>
      </c>
      <c r="R1430" s="8">
        <f t="shared" si="250"/>
        <v>0.54628571428571426</v>
      </c>
      <c r="S1430" s="9">
        <f t="shared" si="251"/>
        <v>2.5308600068294217E-4</v>
      </c>
      <c r="T1430" s="2" t="s">
        <v>33</v>
      </c>
      <c r="U1430" s="2" t="s">
        <v>31</v>
      </c>
      <c r="V1430" s="2" t="s">
        <v>6101</v>
      </c>
      <c r="W1430" s="2" t="s">
        <v>16</v>
      </c>
      <c r="X1430" s="2">
        <v>43</v>
      </c>
      <c r="Y1430" s="2">
        <v>54</v>
      </c>
      <c r="Z1430" s="2">
        <f t="shared" si="256"/>
        <v>11</v>
      </c>
    </row>
    <row r="1431" spans="1:26" x14ac:dyDescent="0.25">
      <c r="A1431" s="2" t="s">
        <v>4145</v>
      </c>
      <c r="B1431" s="2">
        <v>202281430</v>
      </c>
      <c r="C1431" s="3">
        <v>44853</v>
      </c>
      <c r="D1431" s="2" t="s">
        <v>897</v>
      </c>
      <c r="E1431" s="2" t="s">
        <v>14</v>
      </c>
      <c r="F1431" s="2" t="s">
        <v>4146</v>
      </c>
      <c r="G1431" s="10">
        <f t="shared" si="252"/>
        <v>4.5318876188852913E-5</v>
      </c>
      <c r="H1431" s="7">
        <v>10</v>
      </c>
      <c r="I1431" s="7">
        <v>2</v>
      </c>
      <c r="J1431" s="7">
        <v>8</v>
      </c>
      <c r="K1431" s="7">
        <f t="shared" si="255"/>
        <v>3.2</v>
      </c>
      <c r="L1431" s="12">
        <f t="shared" si="253"/>
        <v>4.8</v>
      </c>
      <c r="M1431" s="8">
        <v>0.8</v>
      </c>
      <c r="N1431" s="8">
        <f t="shared" si="254"/>
        <v>2.4</v>
      </c>
      <c r="O1431" s="7">
        <f t="shared" si="248"/>
        <v>4.8</v>
      </c>
      <c r="P1431" s="8">
        <v>0.8</v>
      </c>
      <c r="Q1431" s="8">
        <f t="shared" si="249"/>
        <v>0.25</v>
      </c>
      <c r="R1431" s="8">
        <f t="shared" si="250"/>
        <v>0.2</v>
      </c>
      <c r="S1431" s="9">
        <f t="shared" si="251"/>
        <v>1.2749924467654519E-4</v>
      </c>
      <c r="T1431" s="2" t="s">
        <v>6151</v>
      </c>
      <c r="U1431" s="2" t="s">
        <v>15</v>
      </c>
      <c r="V1431" s="2" t="s">
        <v>6101</v>
      </c>
      <c r="W1431" s="2" t="s">
        <v>627</v>
      </c>
      <c r="X1431" s="2">
        <v>43</v>
      </c>
      <c r="Y1431" s="2">
        <v>54</v>
      </c>
      <c r="Z1431" s="2">
        <f t="shared" si="256"/>
        <v>11</v>
      </c>
    </row>
    <row r="1432" spans="1:26" x14ac:dyDescent="0.25">
      <c r="A1432" s="2" t="s">
        <v>4147</v>
      </c>
      <c r="B1432" s="2">
        <v>202281431</v>
      </c>
      <c r="C1432" s="3">
        <v>44853</v>
      </c>
      <c r="D1432" s="2" t="s">
        <v>898</v>
      </c>
      <c r="E1432" s="2" t="s">
        <v>47</v>
      </c>
      <c r="F1432" s="2" t="s">
        <v>4148</v>
      </c>
      <c r="G1432" s="10">
        <f t="shared" si="252"/>
        <v>6.7978314283279376E-4</v>
      </c>
      <c r="H1432" s="7">
        <v>150</v>
      </c>
      <c r="I1432" s="7">
        <v>100</v>
      </c>
      <c r="J1432" s="7">
        <v>50</v>
      </c>
      <c r="K1432" s="7">
        <f t="shared" si="255"/>
        <v>20</v>
      </c>
      <c r="L1432" s="12">
        <f t="shared" si="253"/>
        <v>30</v>
      </c>
      <c r="M1432" s="8">
        <v>0.33333333333333331</v>
      </c>
      <c r="N1432" s="8">
        <f t="shared" si="254"/>
        <v>0.3</v>
      </c>
      <c r="O1432" s="7">
        <f t="shared" si="248"/>
        <v>30</v>
      </c>
      <c r="P1432" s="8">
        <v>0.33333333333333331</v>
      </c>
      <c r="Q1432" s="8">
        <f t="shared" si="249"/>
        <v>2</v>
      </c>
      <c r="R1432" s="8">
        <f t="shared" si="250"/>
        <v>0.66666666666666663</v>
      </c>
      <c r="S1432" s="9">
        <f t="shared" si="251"/>
        <v>7.9687027922840741E-4</v>
      </c>
      <c r="T1432" s="2" t="s">
        <v>19</v>
      </c>
      <c r="U1432" s="2" t="s">
        <v>6087</v>
      </c>
      <c r="V1432" s="2" t="s">
        <v>6101</v>
      </c>
      <c r="W1432" s="2" t="s">
        <v>16</v>
      </c>
      <c r="X1432" s="2">
        <v>43</v>
      </c>
      <c r="Y1432" s="2">
        <v>54</v>
      </c>
      <c r="Z1432" s="2">
        <f t="shared" si="256"/>
        <v>11</v>
      </c>
    </row>
    <row r="1433" spans="1:26" x14ac:dyDescent="0.25">
      <c r="A1433" s="2" t="s">
        <v>4149</v>
      </c>
      <c r="B1433" s="2">
        <v>202281432</v>
      </c>
      <c r="C1433" s="3">
        <v>44853</v>
      </c>
      <c r="D1433" s="2" t="s">
        <v>837</v>
      </c>
      <c r="E1433" s="2" t="s">
        <v>29</v>
      </c>
      <c r="F1433" s="2" t="s">
        <v>4150</v>
      </c>
      <c r="G1433" s="10">
        <f t="shared" si="252"/>
        <v>1.4048851618544403E-4</v>
      </c>
      <c r="H1433" s="7">
        <v>31</v>
      </c>
      <c r="I1433" s="7">
        <v>26.52</v>
      </c>
      <c r="J1433" s="7">
        <v>4.4800000000000004</v>
      </c>
      <c r="K1433" s="7">
        <f t="shared" si="255"/>
        <v>1.7920000000000003</v>
      </c>
      <c r="L1433" s="12">
        <f t="shared" si="253"/>
        <v>2.6880000000000002</v>
      </c>
      <c r="M1433" s="8">
        <v>0.14451612903225808</v>
      </c>
      <c r="N1433" s="8">
        <f t="shared" si="254"/>
        <v>0.10135746606334843</v>
      </c>
      <c r="O1433" s="7">
        <f t="shared" si="248"/>
        <v>2.6880000000000002</v>
      </c>
      <c r="P1433" s="8">
        <v>0.14451612903225808</v>
      </c>
      <c r="Q1433" s="8">
        <f t="shared" si="249"/>
        <v>5.9196428571428568</v>
      </c>
      <c r="R1433" s="8">
        <f t="shared" si="250"/>
        <v>0.85548387096774192</v>
      </c>
      <c r="S1433" s="9">
        <f t="shared" si="251"/>
        <v>7.1399577018865304E-5</v>
      </c>
      <c r="T1433" s="2" t="s">
        <v>33</v>
      </c>
      <c r="U1433" s="2" t="s">
        <v>31</v>
      </c>
      <c r="V1433" s="2" t="s">
        <v>6101</v>
      </c>
      <c r="W1433" s="2" t="s">
        <v>329</v>
      </c>
      <c r="X1433" s="2">
        <v>43</v>
      </c>
      <c r="Y1433" s="2">
        <v>54</v>
      </c>
      <c r="Z1433" s="2">
        <f t="shared" si="256"/>
        <v>11</v>
      </c>
    </row>
    <row r="1434" spans="1:26" x14ac:dyDescent="0.25">
      <c r="A1434" s="2" t="s">
        <v>4151</v>
      </c>
      <c r="B1434" s="2">
        <v>202281433</v>
      </c>
      <c r="C1434" s="3">
        <v>44853</v>
      </c>
      <c r="D1434" s="2" t="s">
        <v>899</v>
      </c>
      <c r="E1434" s="2" t="s">
        <v>43</v>
      </c>
      <c r="F1434" s="2" t="s">
        <v>4152</v>
      </c>
      <c r="G1434" s="10">
        <f t="shared" si="252"/>
        <v>3.8521044760524976E-3</v>
      </c>
      <c r="H1434" s="7">
        <v>850</v>
      </c>
      <c r="I1434" s="7">
        <v>733</v>
      </c>
      <c r="J1434" s="7">
        <v>117</v>
      </c>
      <c r="K1434" s="7">
        <f t="shared" si="255"/>
        <v>46.800000000000004</v>
      </c>
      <c r="L1434" s="12">
        <f t="shared" si="253"/>
        <v>70.199999999999989</v>
      </c>
      <c r="M1434" s="8">
        <v>0.1376470588235294</v>
      </c>
      <c r="N1434" s="8">
        <f t="shared" si="254"/>
        <v>9.577080491132331E-2</v>
      </c>
      <c r="O1434" s="7">
        <f t="shared" si="248"/>
        <v>70.199999999999989</v>
      </c>
      <c r="P1434" s="8">
        <v>0.1376470588235294</v>
      </c>
      <c r="Q1434" s="8">
        <f t="shared" si="249"/>
        <v>6.2649572649572649</v>
      </c>
      <c r="R1434" s="8">
        <f t="shared" si="250"/>
        <v>0.86235294117647054</v>
      </c>
      <c r="S1434" s="9">
        <f t="shared" si="251"/>
        <v>1.8646764533944732E-3</v>
      </c>
      <c r="T1434" s="2" t="s">
        <v>19</v>
      </c>
      <c r="U1434" s="2" t="s">
        <v>44</v>
      </c>
      <c r="V1434" s="2" t="s">
        <v>6101</v>
      </c>
      <c r="W1434" s="2" t="s">
        <v>627</v>
      </c>
      <c r="X1434" s="2">
        <v>43</v>
      </c>
      <c r="Y1434" s="2">
        <v>54</v>
      </c>
      <c r="Z1434" s="2">
        <f t="shared" si="256"/>
        <v>11</v>
      </c>
    </row>
    <row r="1435" spans="1:26" x14ac:dyDescent="0.25">
      <c r="A1435" s="2" t="s">
        <v>4153</v>
      </c>
      <c r="B1435" s="2">
        <v>202281434</v>
      </c>
      <c r="C1435" s="3">
        <v>44853</v>
      </c>
      <c r="D1435" s="2" t="s">
        <v>79</v>
      </c>
      <c r="E1435" s="2" t="s">
        <v>14</v>
      </c>
      <c r="F1435" s="2" t="s">
        <v>4154</v>
      </c>
      <c r="G1435" s="10">
        <f t="shared" si="252"/>
        <v>4.5318876188852913E-5</v>
      </c>
      <c r="H1435" s="7">
        <v>10</v>
      </c>
      <c r="I1435" s="7">
        <v>6</v>
      </c>
      <c r="J1435" s="7">
        <v>4</v>
      </c>
      <c r="K1435" s="7">
        <f t="shared" si="255"/>
        <v>1.6</v>
      </c>
      <c r="L1435" s="12">
        <f t="shared" si="253"/>
        <v>2.4</v>
      </c>
      <c r="M1435" s="8">
        <v>0.4</v>
      </c>
      <c r="N1435" s="8">
        <f t="shared" si="254"/>
        <v>0.39999999999999997</v>
      </c>
      <c r="O1435" s="7">
        <f t="shared" si="248"/>
        <v>2.4</v>
      </c>
      <c r="P1435" s="8">
        <v>0.4</v>
      </c>
      <c r="Q1435" s="8">
        <f t="shared" si="249"/>
        <v>1.5</v>
      </c>
      <c r="R1435" s="8">
        <f t="shared" si="250"/>
        <v>0.6</v>
      </c>
      <c r="S1435" s="9">
        <f t="shared" si="251"/>
        <v>6.3749622338272593E-5</v>
      </c>
      <c r="T1435" s="2" t="s">
        <v>6152</v>
      </c>
      <c r="U1435" s="2" t="s">
        <v>15</v>
      </c>
      <c r="V1435" s="2" t="s">
        <v>6101</v>
      </c>
      <c r="W1435" s="2" t="s">
        <v>329</v>
      </c>
      <c r="X1435" s="2">
        <v>43</v>
      </c>
      <c r="Y1435" s="2">
        <v>54</v>
      </c>
      <c r="Z1435" s="2">
        <f t="shared" si="256"/>
        <v>11</v>
      </c>
    </row>
    <row r="1436" spans="1:26" x14ac:dyDescent="0.25">
      <c r="A1436" s="2" t="s">
        <v>4155</v>
      </c>
      <c r="B1436" s="2">
        <v>202281435</v>
      </c>
      <c r="C1436" s="3">
        <v>44853</v>
      </c>
      <c r="D1436" s="2" t="s">
        <v>900</v>
      </c>
      <c r="E1436" s="2" t="s">
        <v>14</v>
      </c>
      <c r="F1436" s="2" t="s">
        <v>4156</v>
      </c>
      <c r="G1436" s="10">
        <f t="shared" si="252"/>
        <v>4.5318876188852913E-5</v>
      </c>
      <c r="H1436" s="7">
        <v>10</v>
      </c>
      <c r="I1436" s="7">
        <v>2</v>
      </c>
      <c r="J1436" s="7">
        <v>8</v>
      </c>
      <c r="K1436" s="7">
        <f t="shared" si="255"/>
        <v>3.2</v>
      </c>
      <c r="L1436" s="12">
        <f t="shared" si="253"/>
        <v>4.8</v>
      </c>
      <c r="M1436" s="8">
        <v>0.8</v>
      </c>
      <c r="N1436" s="8">
        <f t="shared" si="254"/>
        <v>2.4</v>
      </c>
      <c r="O1436" s="7">
        <f t="shared" si="248"/>
        <v>4.8</v>
      </c>
      <c r="P1436" s="8">
        <v>0.8</v>
      </c>
      <c r="Q1436" s="8">
        <f t="shared" si="249"/>
        <v>0.25</v>
      </c>
      <c r="R1436" s="8">
        <f t="shared" si="250"/>
        <v>0.2</v>
      </c>
      <c r="S1436" s="9">
        <f t="shared" si="251"/>
        <v>1.2749924467654519E-4</v>
      </c>
      <c r="T1436" s="2" t="s">
        <v>6152</v>
      </c>
      <c r="U1436" s="2" t="s">
        <v>15</v>
      </c>
      <c r="V1436" s="2" t="s">
        <v>6101</v>
      </c>
      <c r="W1436" s="2" t="s">
        <v>16</v>
      </c>
      <c r="X1436" s="2">
        <v>43</v>
      </c>
      <c r="Y1436" s="2">
        <v>54</v>
      </c>
      <c r="Z1436" s="2">
        <f t="shared" si="256"/>
        <v>11</v>
      </c>
    </row>
    <row r="1437" spans="1:26" x14ac:dyDescent="0.25">
      <c r="A1437" s="2" t="s">
        <v>4157</v>
      </c>
      <c r="B1437" s="2">
        <v>202281436</v>
      </c>
      <c r="C1437" s="3">
        <v>44853</v>
      </c>
      <c r="D1437" s="2" t="s">
        <v>901</v>
      </c>
      <c r="E1437" s="2" t="s">
        <v>29</v>
      </c>
      <c r="F1437" s="2" t="s">
        <v>4158</v>
      </c>
      <c r="G1437" s="10">
        <f t="shared" si="252"/>
        <v>3.5801912189193801E-4</v>
      </c>
      <c r="H1437" s="7">
        <v>79</v>
      </c>
      <c r="I1437" s="7">
        <v>66.600000000000009</v>
      </c>
      <c r="J1437" s="7">
        <v>12.399999999999991</v>
      </c>
      <c r="K1437" s="7">
        <f t="shared" si="255"/>
        <v>4.9599999999999973</v>
      </c>
      <c r="L1437" s="12">
        <f t="shared" si="253"/>
        <v>7.4399999999999942</v>
      </c>
      <c r="M1437" s="8">
        <v>0.15696202531645559</v>
      </c>
      <c r="N1437" s="8">
        <f t="shared" si="254"/>
        <v>0.11171171171171161</v>
      </c>
      <c r="O1437" s="7">
        <f t="shared" si="248"/>
        <v>7.4399999999999942</v>
      </c>
      <c r="P1437" s="8">
        <v>0.15696202531645559</v>
      </c>
      <c r="Q1437" s="8">
        <f t="shared" si="249"/>
        <v>5.3709677419354884</v>
      </c>
      <c r="R1437" s="8">
        <f t="shared" si="250"/>
        <v>0.84303797468354447</v>
      </c>
      <c r="S1437" s="9">
        <f t="shared" si="251"/>
        <v>1.9762382924864489E-4</v>
      </c>
      <c r="T1437" s="2" t="s">
        <v>30</v>
      </c>
      <c r="U1437" s="2" t="s">
        <v>31</v>
      </c>
      <c r="V1437" s="2" t="s">
        <v>6101</v>
      </c>
      <c r="W1437" s="2" t="s">
        <v>16</v>
      </c>
      <c r="X1437" s="2">
        <v>43</v>
      </c>
      <c r="Y1437" s="2">
        <v>54</v>
      </c>
      <c r="Z1437" s="2">
        <f t="shared" si="256"/>
        <v>11</v>
      </c>
    </row>
    <row r="1438" spans="1:26" x14ac:dyDescent="0.25">
      <c r="A1438" s="2" t="s">
        <v>4159</v>
      </c>
      <c r="B1438" s="2">
        <v>202281437</v>
      </c>
      <c r="C1438" s="3">
        <v>44853</v>
      </c>
      <c r="D1438" s="2" t="s">
        <v>902</v>
      </c>
      <c r="E1438" s="2" t="s">
        <v>29</v>
      </c>
      <c r="F1438" s="2" t="s">
        <v>4160</v>
      </c>
      <c r="G1438" s="10">
        <f t="shared" si="252"/>
        <v>2.5378570665757634E-4</v>
      </c>
      <c r="H1438" s="7">
        <v>56</v>
      </c>
      <c r="I1438" s="7">
        <v>47.175000000000004</v>
      </c>
      <c r="J1438" s="7">
        <v>8.8249999999999957</v>
      </c>
      <c r="K1438" s="7">
        <f t="shared" si="255"/>
        <v>3.5299999999999985</v>
      </c>
      <c r="L1438" s="12">
        <f t="shared" si="253"/>
        <v>5.2949999999999973</v>
      </c>
      <c r="M1438" s="8">
        <v>0.15758928571428563</v>
      </c>
      <c r="N1438" s="8">
        <f t="shared" si="254"/>
        <v>0.11224165341812394</v>
      </c>
      <c r="O1438" s="7">
        <f t="shared" si="248"/>
        <v>5.2949999999999973</v>
      </c>
      <c r="P1438" s="8">
        <v>0.15758928571428563</v>
      </c>
      <c r="Q1438" s="8">
        <f t="shared" si="249"/>
        <v>5.3456090651558101</v>
      </c>
      <c r="R1438" s="8">
        <f t="shared" si="250"/>
        <v>0.84241071428571435</v>
      </c>
      <c r="S1438" s="9">
        <f t="shared" si="251"/>
        <v>1.4064760428381383E-4</v>
      </c>
      <c r="T1438" s="2" t="s">
        <v>30</v>
      </c>
      <c r="U1438" s="2" t="s">
        <v>31</v>
      </c>
      <c r="V1438" s="2" t="s">
        <v>6101</v>
      </c>
      <c r="W1438" s="2" t="s">
        <v>329</v>
      </c>
      <c r="X1438" s="2">
        <v>43</v>
      </c>
      <c r="Y1438" s="2">
        <v>54</v>
      </c>
      <c r="Z1438" s="2">
        <f t="shared" si="256"/>
        <v>11</v>
      </c>
    </row>
    <row r="1439" spans="1:26" x14ac:dyDescent="0.25">
      <c r="A1439" s="2" t="s">
        <v>4161</v>
      </c>
      <c r="B1439" s="2">
        <v>202281438</v>
      </c>
      <c r="C1439" s="3">
        <v>44853</v>
      </c>
      <c r="D1439" s="2" t="s">
        <v>856</v>
      </c>
      <c r="E1439" s="2" t="s">
        <v>21</v>
      </c>
      <c r="F1439" s="2" t="s">
        <v>4162</v>
      </c>
      <c r="G1439" s="10">
        <f t="shared" si="252"/>
        <v>4.5318876188852913E-5</v>
      </c>
      <c r="H1439" s="7">
        <v>10</v>
      </c>
      <c r="I1439" s="7">
        <v>0</v>
      </c>
      <c r="J1439" s="7">
        <v>10</v>
      </c>
      <c r="K1439" s="7">
        <f t="shared" si="255"/>
        <v>4</v>
      </c>
      <c r="L1439" s="12">
        <f t="shared" si="253"/>
        <v>6</v>
      </c>
      <c r="M1439" s="8">
        <v>1</v>
      </c>
      <c r="N1439" s="8" t="e">
        <f t="shared" si="254"/>
        <v>#DIV/0!</v>
      </c>
      <c r="O1439" s="7">
        <f t="shared" si="248"/>
        <v>6</v>
      </c>
      <c r="P1439" s="8">
        <v>1</v>
      </c>
      <c r="Q1439" s="8">
        <f t="shared" si="249"/>
        <v>0</v>
      </c>
      <c r="R1439" s="8">
        <f t="shared" si="250"/>
        <v>0</v>
      </c>
      <c r="S1439" s="9">
        <f t="shared" si="251"/>
        <v>1.5937405584568148E-4</v>
      </c>
      <c r="T1439" s="2" t="s">
        <v>6150</v>
      </c>
      <c r="U1439" s="2" t="s">
        <v>22</v>
      </c>
      <c r="V1439" s="2" t="s">
        <v>6101</v>
      </c>
      <c r="W1439" s="2" t="s">
        <v>627</v>
      </c>
      <c r="X1439" s="2">
        <v>43</v>
      </c>
      <c r="Y1439" s="2">
        <v>54</v>
      </c>
      <c r="Z1439" s="2">
        <f t="shared" si="256"/>
        <v>11</v>
      </c>
    </row>
    <row r="1440" spans="1:26" x14ac:dyDescent="0.25">
      <c r="A1440" s="2" t="s">
        <v>4163</v>
      </c>
      <c r="B1440" s="2">
        <v>202281439</v>
      </c>
      <c r="C1440" s="3">
        <v>44853</v>
      </c>
      <c r="D1440" s="2" t="s">
        <v>680</v>
      </c>
      <c r="E1440" s="2" t="s">
        <v>29</v>
      </c>
      <c r="F1440" s="2" t="s">
        <v>4164</v>
      </c>
      <c r="G1440" s="10">
        <f t="shared" si="252"/>
        <v>4.3506121141298796E-4</v>
      </c>
      <c r="H1440" s="7">
        <v>96</v>
      </c>
      <c r="I1440" s="7">
        <v>86.4</v>
      </c>
      <c r="J1440" s="7">
        <v>9.5999999999999943</v>
      </c>
      <c r="K1440" s="7">
        <f t="shared" si="255"/>
        <v>3.8399999999999981</v>
      </c>
      <c r="L1440" s="12">
        <f t="shared" si="253"/>
        <v>5.7599999999999962</v>
      </c>
      <c r="M1440" s="8">
        <v>9.9999999999999936E-2</v>
      </c>
      <c r="N1440" s="8">
        <f t="shared" si="254"/>
        <v>6.6666666666666624E-2</v>
      </c>
      <c r="O1440" s="7">
        <f t="shared" si="248"/>
        <v>5.7599999999999962</v>
      </c>
      <c r="P1440" s="8">
        <v>9.9999999999999936E-2</v>
      </c>
      <c r="Q1440" s="8">
        <f t="shared" si="249"/>
        <v>9.0000000000000053</v>
      </c>
      <c r="R1440" s="8">
        <f t="shared" si="250"/>
        <v>0.9</v>
      </c>
      <c r="S1440" s="9">
        <f t="shared" si="251"/>
        <v>1.5299909361185413E-4</v>
      </c>
      <c r="T1440" s="2" t="s">
        <v>99</v>
      </c>
      <c r="U1440" s="2" t="s">
        <v>31</v>
      </c>
      <c r="V1440" s="2" t="s">
        <v>6101</v>
      </c>
      <c r="W1440" s="2" t="s">
        <v>627</v>
      </c>
      <c r="X1440" s="2">
        <v>43</v>
      </c>
      <c r="Y1440" s="2">
        <v>54</v>
      </c>
      <c r="Z1440" s="2">
        <f t="shared" si="256"/>
        <v>11</v>
      </c>
    </row>
    <row r="1441" spans="1:26" x14ac:dyDescent="0.25">
      <c r="A1441" s="2" t="s">
        <v>4165</v>
      </c>
      <c r="B1441" s="2">
        <v>202281440</v>
      </c>
      <c r="C1441" s="3">
        <v>44853</v>
      </c>
      <c r="D1441" s="2" t="s">
        <v>109</v>
      </c>
      <c r="E1441" s="2" t="s">
        <v>21</v>
      </c>
      <c r="F1441" s="2" t="s">
        <v>4166</v>
      </c>
      <c r="G1441" s="10">
        <f t="shared" si="252"/>
        <v>2.2659438094426456E-5</v>
      </c>
      <c r="H1441" s="7">
        <v>5</v>
      </c>
      <c r="I1441" s="7">
        <v>0</v>
      </c>
      <c r="J1441" s="7">
        <v>5</v>
      </c>
      <c r="K1441" s="7">
        <f t="shared" si="255"/>
        <v>2</v>
      </c>
      <c r="L1441" s="12">
        <f t="shared" si="253"/>
        <v>3</v>
      </c>
      <c r="M1441" s="8">
        <v>1</v>
      </c>
      <c r="N1441" s="8" t="e">
        <f t="shared" si="254"/>
        <v>#DIV/0!</v>
      </c>
      <c r="O1441" s="7">
        <f t="shared" si="248"/>
        <v>3</v>
      </c>
      <c r="P1441" s="8">
        <v>1</v>
      </c>
      <c r="Q1441" s="8">
        <f t="shared" si="249"/>
        <v>0</v>
      </c>
      <c r="R1441" s="8">
        <f t="shared" si="250"/>
        <v>0</v>
      </c>
      <c r="S1441" s="9">
        <f t="shared" si="251"/>
        <v>7.9687027922840741E-5</v>
      </c>
      <c r="T1441" s="2" t="s">
        <v>6150</v>
      </c>
      <c r="U1441" s="2" t="s">
        <v>22</v>
      </c>
      <c r="V1441" s="2" t="s">
        <v>6101</v>
      </c>
      <c r="W1441" s="2" t="s">
        <v>16</v>
      </c>
      <c r="X1441" s="2">
        <v>43</v>
      </c>
      <c r="Y1441" s="2">
        <v>54</v>
      </c>
      <c r="Z1441" s="2">
        <f t="shared" si="256"/>
        <v>11</v>
      </c>
    </row>
    <row r="1442" spans="1:26" x14ac:dyDescent="0.25">
      <c r="A1442" s="2" t="s">
        <v>4167</v>
      </c>
      <c r="B1442" s="2">
        <v>202281441</v>
      </c>
      <c r="C1442" s="3">
        <v>44853</v>
      </c>
      <c r="D1442" s="2" t="s">
        <v>903</v>
      </c>
      <c r="E1442" s="2" t="s">
        <v>29</v>
      </c>
      <c r="F1442" s="2" t="s">
        <v>4168</v>
      </c>
      <c r="G1442" s="10">
        <f t="shared" si="252"/>
        <v>5.4382651426623503E-4</v>
      </c>
      <c r="H1442" s="7">
        <v>120</v>
      </c>
      <c r="I1442" s="7">
        <v>66.52</v>
      </c>
      <c r="J1442" s="7">
        <v>53.480000000000004</v>
      </c>
      <c r="K1442" s="7">
        <f t="shared" si="255"/>
        <v>21.392000000000003</v>
      </c>
      <c r="L1442" s="12">
        <f t="shared" si="253"/>
        <v>32.088000000000001</v>
      </c>
      <c r="M1442" s="8">
        <v>0.44566666666666671</v>
      </c>
      <c r="N1442" s="8">
        <f t="shared" si="254"/>
        <v>0.48238123872519545</v>
      </c>
      <c r="O1442" s="7">
        <f t="shared" si="248"/>
        <v>32.088000000000001</v>
      </c>
      <c r="P1442" s="8">
        <v>0.44566666666666671</v>
      </c>
      <c r="Q1442" s="8">
        <f t="shared" si="249"/>
        <v>1.2438294689603588</v>
      </c>
      <c r="R1442" s="8">
        <f t="shared" si="250"/>
        <v>0.55433333333333334</v>
      </c>
      <c r="S1442" s="9">
        <f t="shared" si="251"/>
        <v>8.5233245066270466E-4</v>
      </c>
      <c r="T1442" s="2" t="s">
        <v>33</v>
      </c>
      <c r="U1442" s="2" t="s">
        <v>31</v>
      </c>
      <c r="V1442" s="2" t="s">
        <v>6101</v>
      </c>
      <c r="W1442" s="2" t="s">
        <v>329</v>
      </c>
      <c r="X1442" s="2">
        <v>43</v>
      </c>
      <c r="Y1442" s="2">
        <v>54</v>
      </c>
      <c r="Z1442" s="2">
        <f t="shared" si="256"/>
        <v>11</v>
      </c>
    </row>
    <row r="1443" spans="1:26" x14ac:dyDescent="0.25">
      <c r="A1443" s="2" t="s">
        <v>4169</v>
      </c>
      <c r="B1443" s="2">
        <v>202281442</v>
      </c>
      <c r="C1443" s="3">
        <v>44853</v>
      </c>
      <c r="D1443" s="2" t="s">
        <v>618</v>
      </c>
      <c r="E1443" s="2" t="s">
        <v>21</v>
      </c>
      <c r="F1443" s="2" t="s">
        <v>4170</v>
      </c>
      <c r="G1443" s="10">
        <f t="shared" si="252"/>
        <v>9.0637752377705825E-5</v>
      </c>
      <c r="H1443" s="7">
        <v>20</v>
      </c>
      <c r="I1443" s="7">
        <v>5</v>
      </c>
      <c r="J1443" s="7">
        <v>15</v>
      </c>
      <c r="K1443" s="7">
        <f t="shared" si="255"/>
        <v>6</v>
      </c>
      <c r="L1443" s="12">
        <f t="shared" si="253"/>
        <v>9</v>
      </c>
      <c r="M1443" s="8">
        <v>0.75</v>
      </c>
      <c r="N1443" s="8">
        <f t="shared" si="254"/>
        <v>1.8</v>
      </c>
      <c r="O1443" s="7">
        <f t="shared" si="248"/>
        <v>9</v>
      </c>
      <c r="P1443" s="8">
        <v>0.75</v>
      </c>
      <c r="Q1443" s="8">
        <f t="shared" si="249"/>
        <v>0.33333333333333331</v>
      </c>
      <c r="R1443" s="8">
        <f t="shared" si="250"/>
        <v>0.25</v>
      </c>
      <c r="S1443" s="9">
        <f t="shared" si="251"/>
        <v>2.3906108376852222E-4</v>
      </c>
      <c r="T1443" s="2" t="s">
        <v>6150</v>
      </c>
      <c r="U1443" s="2" t="s">
        <v>22</v>
      </c>
      <c r="V1443" s="2" t="s">
        <v>6101</v>
      </c>
      <c r="W1443" s="2" t="s">
        <v>16</v>
      </c>
      <c r="X1443" s="2">
        <v>43</v>
      </c>
      <c r="Y1443" s="2">
        <v>54</v>
      </c>
      <c r="Z1443" s="2">
        <f t="shared" si="256"/>
        <v>11</v>
      </c>
    </row>
    <row r="1444" spans="1:26" x14ac:dyDescent="0.25">
      <c r="A1444" s="2" t="s">
        <v>4171</v>
      </c>
      <c r="B1444" s="2">
        <v>202281443</v>
      </c>
      <c r="C1444" s="3">
        <v>44853</v>
      </c>
      <c r="D1444" s="2" t="s">
        <v>904</v>
      </c>
      <c r="E1444" s="2" t="s">
        <v>47</v>
      </c>
      <c r="F1444" s="2" t="s">
        <v>4172</v>
      </c>
      <c r="G1444" s="10">
        <f t="shared" si="252"/>
        <v>9.9701527615476417E-4</v>
      </c>
      <c r="H1444" s="7">
        <v>220</v>
      </c>
      <c r="I1444" s="7">
        <v>122</v>
      </c>
      <c r="J1444" s="7">
        <v>98</v>
      </c>
      <c r="K1444" s="7">
        <f t="shared" si="255"/>
        <v>39.200000000000003</v>
      </c>
      <c r="L1444" s="12">
        <f t="shared" si="253"/>
        <v>58.8</v>
      </c>
      <c r="M1444" s="8">
        <v>0.44545454545454544</v>
      </c>
      <c r="N1444" s="8">
        <f t="shared" si="254"/>
        <v>0.4819672131147541</v>
      </c>
      <c r="O1444" s="7">
        <f t="shared" si="248"/>
        <v>58.8</v>
      </c>
      <c r="P1444" s="8">
        <v>0.44545454545454544</v>
      </c>
      <c r="Q1444" s="8">
        <f t="shared" si="249"/>
        <v>1.2448979591836735</v>
      </c>
      <c r="R1444" s="8">
        <f t="shared" si="250"/>
        <v>0.55454545454545456</v>
      </c>
      <c r="S1444" s="9">
        <f t="shared" si="251"/>
        <v>1.5618657472876785E-3</v>
      </c>
      <c r="T1444" s="2" t="s">
        <v>19</v>
      </c>
      <c r="U1444" s="2" t="s">
        <v>6087</v>
      </c>
      <c r="V1444" s="2" t="s">
        <v>6101</v>
      </c>
      <c r="W1444" s="2" t="s">
        <v>16</v>
      </c>
      <c r="X1444" s="2">
        <v>43</v>
      </c>
      <c r="Y1444" s="2">
        <v>54</v>
      </c>
      <c r="Z1444" s="2">
        <f t="shared" si="256"/>
        <v>11</v>
      </c>
    </row>
    <row r="1445" spans="1:26" x14ac:dyDescent="0.25">
      <c r="A1445" s="2" t="s">
        <v>4173</v>
      </c>
      <c r="B1445" s="2">
        <v>202281444</v>
      </c>
      <c r="C1445" s="3">
        <v>44853</v>
      </c>
      <c r="D1445" s="2" t="s">
        <v>905</v>
      </c>
      <c r="E1445" s="2" t="s">
        <v>29</v>
      </c>
      <c r="F1445" s="2" t="s">
        <v>4174</v>
      </c>
      <c r="G1445" s="10">
        <f t="shared" si="252"/>
        <v>7.7042089521049955E-5</v>
      </c>
      <c r="H1445" s="7">
        <v>17</v>
      </c>
      <c r="I1445" s="7">
        <v>6.4</v>
      </c>
      <c r="J1445" s="7">
        <v>10.6</v>
      </c>
      <c r="K1445" s="7">
        <f t="shared" si="255"/>
        <v>4.24</v>
      </c>
      <c r="L1445" s="12">
        <f t="shared" si="253"/>
        <v>6.3599999999999994</v>
      </c>
      <c r="M1445" s="8">
        <v>0.62352941176470589</v>
      </c>
      <c r="N1445" s="8">
        <f t="shared" si="254"/>
        <v>0.99374999999999991</v>
      </c>
      <c r="O1445" s="7">
        <f t="shared" si="248"/>
        <v>6.3599999999999994</v>
      </c>
      <c r="P1445" s="8">
        <v>0.62352941176470589</v>
      </c>
      <c r="Q1445" s="8">
        <f t="shared" si="249"/>
        <v>0.60377358490566047</v>
      </c>
      <c r="R1445" s="8">
        <f t="shared" si="250"/>
        <v>0.37647058823529411</v>
      </c>
      <c r="S1445" s="9">
        <f t="shared" si="251"/>
        <v>1.6893649919642235E-4</v>
      </c>
      <c r="T1445" s="2" t="s">
        <v>99</v>
      </c>
      <c r="U1445" s="2" t="s">
        <v>31</v>
      </c>
      <c r="V1445" s="2" t="s">
        <v>6101</v>
      </c>
      <c r="W1445" s="2" t="s">
        <v>329</v>
      </c>
      <c r="X1445" s="2">
        <v>43</v>
      </c>
      <c r="Y1445" s="2">
        <v>54</v>
      </c>
      <c r="Z1445" s="2">
        <f t="shared" si="256"/>
        <v>11</v>
      </c>
    </row>
    <row r="1446" spans="1:26" x14ac:dyDescent="0.25">
      <c r="A1446" s="2" t="s">
        <v>4175</v>
      </c>
      <c r="B1446" s="2">
        <v>202281445</v>
      </c>
      <c r="C1446" s="3">
        <v>44853</v>
      </c>
      <c r="D1446" s="2" t="s">
        <v>906</v>
      </c>
      <c r="E1446" s="2" t="s">
        <v>24</v>
      </c>
      <c r="F1446" s="2" t="s">
        <v>4176</v>
      </c>
      <c r="G1446" s="10">
        <f t="shared" si="252"/>
        <v>1.586160666609852E-4</v>
      </c>
      <c r="H1446" s="7">
        <v>35</v>
      </c>
      <c r="I1446" s="7">
        <v>10</v>
      </c>
      <c r="J1446" s="7">
        <v>25</v>
      </c>
      <c r="K1446" s="7">
        <f t="shared" si="255"/>
        <v>10</v>
      </c>
      <c r="L1446" s="12">
        <f t="shared" si="253"/>
        <v>15</v>
      </c>
      <c r="M1446" s="8">
        <v>0.7142857142857143</v>
      </c>
      <c r="N1446" s="8">
        <f t="shared" si="254"/>
        <v>1.5</v>
      </c>
      <c r="O1446" s="7">
        <f t="shared" si="248"/>
        <v>15</v>
      </c>
      <c r="P1446" s="8">
        <v>0.7142857142857143</v>
      </c>
      <c r="Q1446" s="8">
        <f t="shared" si="249"/>
        <v>0.4</v>
      </c>
      <c r="R1446" s="8">
        <f t="shared" si="250"/>
        <v>0.2857142857142857</v>
      </c>
      <c r="S1446" s="9">
        <f t="shared" si="251"/>
        <v>3.9843513961420371E-4</v>
      </c>
      <c r="T1446" s="2" t="s">
        <v>25</v>
      </c>
      <c r="U1446" s="2" t="s">
        <v>26</v>
      </c>
      <c r="V1446" s="2" t="s">
        <v>6101</v>
      </c>
      <c r="W1446" s="2" t="s">
        <v>16</v>
      </c>
      <c r="X1446" s="2">
        <v>43</v>
      </c>
      <c r="Y1446" s="2">
        <v>54</v>
      </c>
      <c r="Z1446" s="2">
        <f t="shared" si="256"/>
        <v>11</v>
      </c>
    </row>
    <row r="1447" spans="1:26" x14ac:dyDescent="0.25">
      <c r="A1447" s="2" t="s">
        <v>4177</v>
      </c>
      <c r="B1447" s="2">
        <v>202281446</v>
      </c>
      <c r="C1447" s="3">
        <v>44853</v>
      </c>
      <c r="D1447" s="2" t="s">
        <v>907</v>
      </c>
      <c r="E1447" s="2" t="s">
        <v>24</v>
      </c>
      <c r="F1447" s="2" t="s">
        <v>4178</v>
      </c>
      <c r="G1447" s="10">
        <f t="shared" si="252"/>
        <v>4.0786988569967625E-4</v>
      </c>
      <c r="H1447" s="7">
        <v>90</v>
      </c>
      <c r="I1447" s="7">
        <v>40</v>
      </c>
      <c r="J1447" s="7">
        <v>50</v>
      </c>
      <c r="K1447" s="7">
        <f t="shared" si="255"/>
        <v>20</v>
      </c>
      <c r="L1447" s="12">
        <f t="shared" si="253"/>
        <v>30</v>
      </c>
      <c r="M1447" s="8">
        <v>0.55555555555555558</v>
      </c>
      <c r="N1447" s="8">
        <f t="shared" si="254"/>
        <v>0.75</v>
      </c>
      <c r="O1447" s="7">
        <f t="shared" si="248"/>
        <v>30</v>
      </c>
      <c r="P1447" s="8">
        <v>0.55555555555555558</v>
      </c>
      <c r="Q1447" s="8">
        <f t="shared" si="249"/>
        <v>0.8</v>
      </c>
      <c r="R1447" s="8">
        <f t="shared" si="250"/>
        <v>0.44444444444444442</v>
      </c>
      <c r="S1447" s="9">
        <f t="shared" si="251"/>
        <v>7.9687027922840741E-4</v>
      </c>
      <c r="T1447" s="2" t="s">
        <v>25</v>
      </c>
      <c r="U1447" s="2" t="s">
        <v>26</v>
      </c>
      <c r="V1447" s="2" t="s">
        <v>6101</v>
      </c>
      <c r="W1447" s="2" t="s">
        <v>627</v>
      </c>
      <c r="X1447" s="2">
        <v>43</v>
      </c>
      <c r="Y1447" s="2">
        <v>54</v>
      </c>
      <c r="Z1447" s="2">
        <f t="shared" si="256"/>
        <v>11</v>
      </c>
    </row>
    <row r="1448" spans="1:26" x14ac:dyDescent="0.25">
      <c r="A1448" s="2" t="s">
        <v>4179</v>
      </c>
      <c r="B1448" s="2">
        <v>202281447</v>
      </c>
      <c r="C1448" s="3">
        <v>44853</v>
      </c>
      <c r="D1448" s="2" t="s">
        <v>79</v>
      </c>
      <c r="E1448" s="2" t="s">
        <v>14</v>
      </c>
      <c r="F1448" s="2" t="s">
        <v>4180</v>
      </c>
      <c r="G1448" s="10">
        <f t="shared" si="252"/>
        <v>2.2659438094426456E-5</v>
      </c>
      <c r="H1448" s="7">
        <v>5</v>
      </c>
      <c r="I1448" s="7">
        <v>2</v>
      </c>
      <c r="J1448" s="7">
        <v>3</v>
      </c>
      <c r="K1448" s="7">
        <f t="shared" si="255"/>
        <v>1.2000000000000002</v>
      </c>
      <c r="L1448" s="12">
        <f t="shared" si="253"/>
        <v>1.7999999999999998</v>
      </c>
      <c r="M1448" s="8">
        <v>0.6</v>
      </c>
      <c r="N1448" s="8">
        <f t="shared" si="254"/>
        <v>0.89999999999999991</v>
      </c>
      <c r="O1448" s="7">
        <f t="shared" si="248"/>
        <v>1.7999999999999998</v>
      </c>
      <c r="P1448" s="8">
        <v>0.6</v>
      </c>
      <c r="Q1448" s="8">
        <f t="shared" si="249"/>
        <v>0.66666666666666663</v>
      </c>
      <c r="R1448" s="8">
        <f t="shared" si="250"/>
        <v>0.4</v>
      </c>
      <c r="S1448" s="9">
        <f t="shared" si="251"/>
        <v>4.7812216753704445E-5</v>
      </c>
      <c r="T1448" s="2" t="s">
        <v>6151</v>
      </c>
      <c r="U1448" s="2" t="s">
        <v>15</v>
      </c>
      <c r="V1448" s="2" t="s">
        <v>6101</v>
      </c>
      <c r="W1448" s="2" t="s">
        <v>329</v>
      </c>
      <c r="X1448" s="2">
        <v>43</v>
      </c>
      <c r="Y1448" s="2">
        <v>54</v>
      </c>
      <c r="Z1448" s="2">
        <f t="shared" si="256"/>
        <v>11</v>
      </c>
    </row>
    <row r="1449" spans="1:26" x14ac:dyDescent="0.25">
      <c r="A1449" s="2" t="s">
        <v>4181</v>
      </c>
      <c r="B1449" s="2">
        <v>202281448</v>
      </c>
      <c r="C1449" s="3">
        <v>44854</v>
      </c>
      <c r="D1449" s="2" t="s">
        <v>908</v>
      </c>
      <c r="E1449" s="2" t="s">
        <v>29</v>
      </c>
      <c r="F1449" s="2" t="s">
        <v>4182</v>
      </c>
      <c r="G1449" s="10">
        <f t="shared" si="252"/>
        <v>1.1329719047213228E-4</v>
      </c>
      <c r="H1449" s="7">
        <v>25</v>
      </c>
      <c r="I1449" s="7">
        <v>22.33</v>
      </c>
      <c r="J1449" s="7">
        <v>2.6700000000000017</v>
      </c>
      <c r="K1449" s="7">
        <f t="shared" si="255"/>
        <v>1.0680000000000007</v>
      </c>
      <c r="L1449" s="12">
        <f t="shared" si="253"/>
        <v>1.602000000000001</v>
      </c>
      <c r="M1449" s="8">
        <v>0.10680000000000006</v>
      </c>
      <c r="N1449" s="8">
        <f t="shared" si="254"/>
        <v>7.1742051052395936E-2</v>
      </c>
      <c r="O1449" s="7">
        <f t="shared" si="248"/>
        <v>1.602000000000001</v>
      </c>
      <c r="P1449" s="8">
        <v>0.10680000000000006</v>
      </c>
      <c r="Q1449" s="8">
        <f t="shared" si="249"/>
        <v>8.3632958801498063</v>
      </c>
      <c r="R1449" s="8">
        <f t="shared" si="250"/>
        <v>0.89319999999999988</v>
      </c>
      <c r="S1449" s="9">
        <f t="shared" si="251"/>
        <v>4.2552872910796985E-5</v>
      </c>
      <c r="T1449" s="2" t="s">
        <v>33</v>
      </c>
      <c r="U1449" s="2" t="s">
        <v>31</v>
      </c>
      <c r="V1449" s="2" t="s">
        <v>6101</v>
      </c>
      <c r="W1449" s="2" t="s">
        <v>16</v>
      </c>
      <c r="X1449" s="2">
        <v>45</v>
      </c>
      <c r="Y1449" s="2">
        <v>57</v>
      </c>
      <c r="Z1449" s="2">
        <f t="shared" si="256"/>
        <v>12</v>
      </c>
    </row>
    <row r="1450" spans="1:26" x14ac:dyDescent="0.25">
      <c r="A1450" s="2" t="s">
        <v>4183</v>
      </c>
      <c r="B1450" s="2">
        <v>202281449</v>
      </c>
      <c r="C1450" s="3">
        <v>44854</v>
      </c>
      <c r="D1450" s="2" t="s">
        <v>618</v>
      </c>
      <c r="E1450" s="2" t="s">
        <v>21</v>
      </c>
      <c r="F1450" s="2" t="s">
        <v>4184</v>
      </c>
      <c r="G1450" s="10">
        <f t="shared" si="252"/>
        <v>4.5318876188852913E-5</v>
      </c>
      <c r="H1450" s="7">
        <v>10</v>
      </c>
      <c r="I1450" s="7">
        <v>0</v>
      </c>
      <c r="J1450" s="7">
        <v>10</v>
      </c>
      <c r="K1450" s="7">
        <f t="shared" si="255"/>
        <v>4</v>
      </c>
      <c r="L1450" s="12">
        <f t="shared" si="253"/>
        <v>6</v>
      </c>
      <c r="M1450" s="8">
        <v>1</v>
      </c>
      <c r="N1450" s="8" t="e">
        <f t="shared" si="254"/>
        <v>#DIV/0!</v>
      </c>
      <c r="O1450" s="7">
        <f t="shared" si="248"/>
        <v>6</v>
      </c>
      <c r="P1450" s="8">
        <v>1</v>
      </c>
      <c r="Q1450" s="8">
        <f t="shared" si="249"/>
        <v>0</v>
      </c>
      <c r="R1450" s="8">
        <f t="shared" si="250"/>
        <v>0</v>
      </c>
      <c r="S1450" s="9">
        <f t="shared" si="251"/>
        <v>1.5937405584568148E-4</v>
      </c>
      <c r="T1450" s="2" t="s">
        <v>6150</v>
      </c>
      <c r="U1450" s="2" t="s">
        <v>22</v>
      </c>
      <c r="V1450" s="2" t="s">
        <v>6101</v>
      </c>
      <c r="W1450" s="2" t="s">
        <v>329</v>
      </c>
      <c r="X1450" s="2">
        <v>45</v>
      </c>
      <c r="Y1450" s="2">
        <v>57</v>
      </c>
      <c r="Z1450" s="2">
        <f t="shared" ref="Z1450:Z1470" si="257">Y1450-X1450</f>
        <v>12</v>
      </c>
    </row>
    <row r="1451" spans="1:26" x14ac:dyDescent="0.25">
      <c r="A1451" s="2" t="s">
        <v>4185</v>
      </c>
      <c r="B1451" s="2">
        <v>202281450</v>
      </c>
      <c r="C1451" s="3">
        <v>44854</v>
      </c>
      <c r="D1451" s="2" t="s">
        <v>909</v>
      </c>
      <c r="E1451" s="2" t="s">
        <v>29</v>
      </c>
      <c r="F1451" s="2" t="s">
        <v>4186</v>
      </c>
      <c r="G1451" s="10">
        <f t="shared" si="252"/>
        <v>4.0786988569967625E-4</v>
      </c>
      <c r="H1451" s="7">
        <v>90</v>
      </c>
      <c r="I1451" s="7">
        <v>16.370000000000005</v>
      </c>
      <c r="J1451" s="7">
        <v>73.63</v>
      </c>
      <c r="K1451" s="7">
        <f t="shared" si="255"/>
        <v>29.451999999999998</v>
      </c>
      <c r="L1451" s="12">
        <f t="shared" si="253"/>
        <v>44.177999999999997</v>
      </c>
      <c r="M1451" s="8">
        <v>0.81811111111111101</v>
      </c>
      <c r="N1451" s="8">
        <f t="shared" si="254"/>
        <v>2.6987171655467308</v>
      </c>
      <c r="O1451" s="7">
        <f t="shared" si="248"/>
        <v>44.177999999999997</v>
      </c>
      <c r="P1451" s="8">
        <v>0.81811111111111101</v>
      </c>
      <c r="Q1451" s="8">
        <f t="shared" si="249"/>
        <v>0.22232785549368472</v>
      </c>
      <c r="R1451" s="8">
        <f t="shared" si="250"/>
        <v>0.18188888888888893</v>
      </c>
      <c r="S1451" s="9">
        <f t="shared" si="251"/>
        <v>1.1734711731917528E-3</v>
      </c>
      <c r="T1451" s="2" t="s">
        <v>426</v>
      </c>
      <c r="U1451" s="2" t="s">
        <v>31</v>
      </c>
      <c r="V1451" s="2" t="s">
        <v>6101</v>
      </c>
      <c r="W1451" s="2" t="s">
        <v>627</v>
      </c>
      <c r="X1451" s="2">
        <v>45</v>
      </c>
      <c r="Y1451" s="2">
        <v>57</v>
      </c>
      <c r="Z1451" s="2">
        <f t="shared" si="257"/>
        <v>12</v>
      </c>
    </row>
    <row r="1452" spans="1:26" x14ac:dyDescent="0.25">
      <c r="A1452" s="2" t="s">
        <v>4187</v>
      </c>
      <c r="B1452" s="2">
        <v>202281451</v>
      </c>
      <c r="C1452" s="3">
        <v>44854</v>
      </c>
      <c r="D1452" s="2" t="s">
        <v>909</v>
      </c>
      <c r="E1452" s="2" t="s">
        <v>29</v>
      </c>
      <c r="F1452" s="2" t="s">
        <v>4188</v>
      </c>
      <c r="G1452" s="10">
        <f t="shared" si="252"/>
        <v>4.0786988569967625E-4</v>
      </c>
      <c r="H1452" s="7">
        <v>90</v>
      </c>
      <c r="I1452" s="7">
        <v>16.370000000000005</v>
      </c>
      <c r="J1452" s="7">
        <v>73.63</v>
      </c>
      <c r="K1452" s="7">
        <f t="shared" si="255"/>
        <v>29.451999999999998</v>
      </c>
      <c r="L1452" s="12">
        <f t="shared" si="253"/>
        <v>44.177999999999997</v>
      </c>
      <c r="M1452" s="8">
        <v>0.81811111111111101</v>
      </c>
      <c r="N1452" s="8">
        <f t="shared" si="254"/>
        <v>2.6987171655467308</v>
      </c>
      <c r="O1452" s="7">
        <f t="shared" si="248"/>
        <v>44.177999999999997</v>
      </c>
      <c r="P1452" s="8">
        <v>0.81811111111111101</v>
      </c>
      <c r="Q1452" s="8">
        <f t="shared" si="249"/>
        <v>0.22232785549368472</v>
      </c>
      <c r="R1452" s="8">
        <f t="shared" si="250"/>
        <v>0.18188888888888893</v>
      </c>
      <c r="S1452" s="9">
        <f t="shared" si="251"/>
        <v>1.1734711731917528E-3</v>
      </c>
      <c r="T1452" s="2" t="s">
        <v>426</v>
      </c>
      <c r="U1452" s="2" t="s">
        <v>31</v>
      </c>
      <c r="V1452" s="2" t="s">
        <v>6101</v>
      </c>
      <c r="W1452" s="2" t="s">
        <v>329</v>
      </c>
      <c r="X1452" s="2">
        <v>45</v>
      </c>
      <c r="Y1452" s="2">
        <v>57</v>
      </c>
      <c r="Z1452" s="2">
        <f t="shared" si="257"/>
        <v>12</v>
      </c>
    </row>
    <row r="1453" spans="1:26" x14ac:dyDescent="0.25">
      <c r="A1453" s="2" t="s">
        <v>4189</v>
      </c>
      <c r="B1453" s="2">
        <v>202281452</v>
      </c>
      <c r="C1453" s="3">
        <v>44854</v>
      </c>
      <c r="D1453" s="2" t="s">
        <v>910</v>
      </c>
      <c r="E1453" s="2" t="s">
        <v>14</v>
      </c>
      <c r="F1453" s="2" t="s">
        <v>4190</v>
      </c>
      <c r="G1453" s="10">
        <f t="shared" si="252"/>
        <v>2.7191325713311748E-5</v>
      </c>
      <c r="H1453" s="7">
        <v>6</v>
      </c>
      <c r="I1453" s="7">
        <v>2</v>
      </c>
      <c r="J1453" s="7">
        <v>4</v>
      </c>
      <c r="K1453" s="7">
        <f t="shared" si="255"/>
        <v>1.6</v>
      </c>
      <c r="L1453" s="12">
        <f t="shared" si="253"/>
        <v>2.4</v>
      </c>
      <c r="M1453" s="8">
        <v>0.66666666666666663</v>
      </c>
      <c r="N1453" s="8">
        <f t="shared" si="254"/>
        <v>1.2</v>
      </c>
      <c r="O1453" s="7">
        <f t="shared" si="248"/>
        <v>2.4</v>
      </c>
      <c r="P1453" s="8">
        <v>0.66666666666666663</v>
      </c>
      <c r="Q1453" s="8">
        <f t="shared" si="249"/>
        <v>0.5</v>
      </c>
      <c r="R1453" s="8">
        <f t="shared" si="250"/>
        <v>0.33333333333333331</v>
      </c>
      <c r="S1453" s="9">
        <f t="shared" si="251"/>
        <v>6.3749622338272593E-5</v>
      </c>
      <c r="T1453" s="2" t="s">
        <v>6151</v>
      </c>
      <c r="U1453" s="2" t="s">
        <v>15</v>
      </c>
      <c r="V1453" s="2" t="s">
        <v>6101</v>
      </c>
      <c r="W1453" s="2" t="s">
        <v>16</v>
      </c>
      <c r="X1453" s="2">
        <v>45</v>
      </c>
      <c r="Y1453" s="2">
        <v>57</v>
      </c>
      <c r="Z1453" s="2">
        <f t="shared" si="257"/>
        <v>12</v>
      </c>
    </row>
    <row r="1454" spans="1:26" x14ac:dyDescent="0.25">
      <c r="A1454" s="2" t="s">
        <v>4191</v>
      </c>
      <c r="B1454" s="2">
        <v>202281453</v>
      </c>
      <c r="C1454" s="3">
        <v>44854</v>
      </c>
      <c r="D1454" s="2" t="s">
        <v>911</v>
      </c>
      <c r="E1454" s="2" t="s">
        <v>29</v>
      </c>
      <c r="F1454" s="2" t="s">
        <v>4192</v>
      </c>
      <c r="G1454" s="10">
        <f t="shared" si="252"/>
        <v>2.3112626856314986E-4</v>
      </c>
      <c r="H1454" s="7">
        <v>51</v>
      </c>
      <c r="I1454" s="7">
        <v>46.45</v>
      </c>
      <c r="J1454" s="7">
        <v>4.5499999999999972</v>
      </c>
      <c r="K1454" s="7">
        <f t="shared" si="255"/>
        <v>1.819999999999999</v>
      </c>
      <c r="L1454" s="12">
        <f t="shared" si="253"/>
        <v>2.7299999999999982</v>
      </c>
      <c r="M1454" s="8">
        <v>8.9215686274509751E-2</v>
      </c>
      <c r="N1454" s="8">
        <f t="shared" si="254"/>
        <v>5.8772874058126978E-2</v>
      </c>
      <c r="O1454" s="7">
        <f t="shared" si="248"/>
        <v>2.7299999999999982</v>
      </c>
      <c r="P1454" s="8">
        <v>8.9215686274509751E-2</v>
      </c>
      <c r="Q1454" s="8">
        <f t="shared" si="249"/>
        <v>10.208791208791215</v>
      </c>
      <c r="R1454" s="8">
        <f t="shared" si="250"/>
        <v>0.91078431372549029</v>
      </c>
      <c r="S1454" s="9">
        <f t="shared" si="251"/>
        <v>7.2515195409785026E-5</v>
      </c>
      <c r="T1454" s="2" t="s">
        <v>33</v>
      </c>
      <c r="U1454" s="2" t="s">
        <v>31</v>
      </c>
      <c r="V1454" s="2" t="s">
        <v>6101</v>
      </c>
      <c r="W1454" s="2" t="s">
        <v>329</v>
      </c>
      <c r="X1454" s="2">
        <v>45</v>
      </c>
      <c r="Y1454" s="2">
        <v>57</v>
      </c>
      <c r="Z1454" s="2">
        <f t="shared" si="257"/>
        <v>12</v>
      </c>
    </row>
    <row r="1455" spans="1:26" x14ac:dyDescent="0.25">
      <c r="A1455" s="2" t="s">
        <v>4193</v>
      </c>
      <c r="B1455" s="2">
        <v>202281454</v>
      </c>
      <c r="C1455" s="3">
        <v>44854</v>
      </c>
      <c r="D1455" s="2" t="s">
        <v>912</v>
      </c>
      <c r="E1455" s="2" t="s">
        <v>14</v>
      </c>
      <c r="F1455" s="2" t="s">
        <v>4194</v>
      </c>
      <c r="G1455" s="10">
        <f t="shared" si="252"/>
        <v>1.8127550475541165E-4</v>
      </c>
      <c r="H1455" s="7">
        <v>40</v>
      </c>
      <c r="I1455" s="7">
        <v>20</v>
      </c>
      <c r="J1455" s="7">
        <v>20</v>
      </c>
      <c r="K1455" s="7">
        <f t="shared" si="255"/>
        <v>8</v>
      </c>
      <c r="L1455" s="12">
        <f t="shared" si="253"/>
        <v>12</v>
      </c>
      <c r="M1455" s="8">
        <v>0.5</v>
      </c>
      <c r="N1455" s="8">
        <f t="shared" si="254"/>
        <v>0.6</v>
      </c>
      <c r="O1455" s="7">
        <f t="shared" si="248"/>
        <v>12</v>
      </c>
      <c r="P1455" s="8">
        <v>0.5</v>
      </c>
      <c r="Q1455" s="8">
        <f t="shared" si="249"/>
        <v>1</v>
      </c>
      <c r="R1455" s="8">
        <f t="shared" si="250"/>
        <v>0.5</v>
      </c>
      <c r="S1455" s="9">
        <f t="shared" si="251"/>
        <v>3.1874811169136296E-4</v>
      </c>
      <c r="T1455" s="2" t="s">
        <v>6151</v>
      </c>
      <c r="U1455" s="2" t="s">
        <v>15</v>
      </c>
      <c r="V1455" s="2" t="s">
        <v>6101</v>
      </c>
      <c r="W1455" s="2" t="s">
        <v>627</v>
      </c>
      <c r="X1455" s="2">
        <v>45</v>
      </c>
      <c r="Y1455" s="2">
        <v>57</v>
      </c>
      <c r="Z1455" s="2">
        <f t="shared" si="257"/>
        <v>12</v>
      </c>
    </row>
    <row r="1456" spans="1:26" x14ac:dyDescent="0.25">
      <c r="A1456" s="2" t="s">
        <v>4195</v>
      </c>
      <c r="B1456" s="2">
        <v>202281455</v>
      </c>
      <c r="C1456" s="3">
        <v>44854</v>
      </c>
      <c r="D1456" s="2" t="s">
        <v>913</v>
      </c>
      <c r="E1456" s="2" t="s">
        <v>29</v>
      </c>
      <c r="F1456" s="2" t="s">
        <v>4196</v>
      </c>
      <c r="G1456" s="10">
        <f t="shared" si="252"/>
        <v>2.4925381903869104E-4</v>
      </c>
      <c r="H1456" s="7">
        <v>55</v>
      </c>
      <c r="I1456" s="7">
        <v>46.25</v>
      </c>
      <c r="J1456" s="7">
        <v>8.75</v>
      </c>
      <c r="K1456" s="7">
        <f t="shared" si="255"/>
        <v>3.5</v>
      </c>
      <c r="L1456" s="12">
        <f t="shared" si="253"/>
        <v>5.25</v>
      </c>
      <c r="M1456" s="8">
        <v>0.15909090909090909</v>
      </c>
      <c r="N1456" s="8">
        <f t="shared" si="254"/>
        <v>0.11351351351351352</v>
      </c>
      <c r="O1456" s="7">
        <f t="shared" si="248"/>
        <v>5.25</v>
      </c>
      <c r="P1456" s="8">
        <v>0.15909090909090909</v>
      </c>
      <c r="Q1456" s="8">
        <f t="shared" si="249"/>
        <v>5.2857142857142856</v>
      </c>
      <c r="R1456" s="8">
        <f t="shared" si="250"/>
        <v>0.84090909090909094</v>
      </c>
      <c r="S1456" s="9">
        <f t="shared" si="251"/>
        <v>1.394522988649713E-4</v>
      </c>
      <c r="T1456" s="2" t="s">
        <v>30</v>
      </c>
      <c r="U1456" s="2" t="s">
        <v>31</v>
      </c>
      <c r="V1456" s="2" t="s">
        <v>6101</v>
      </c>
      <c r="W1456" s="2" t="s">
        <v>627</v>
      </c>
      <c r="X1456" s="2">
        <v>45</v>
      </c>
      <c r="Y1456" s="2">
        <v>57</v>
      </c>
      <c r="Z1456" s="2">
        <f t="shared" si="257"/>
        <v>12</v>
      </c>
    </row>
    <row r="1457" spans="1:26" x14ac:dyDescent="0.25">
      <c r="A1457" s="2" t="s">
        <v>4197</v>
      </c>
      <c r="B1457" s="2">
        <v>202281456</v>
      </c>
      <c r="C1457" s="3">
        <v>44854</v>
      </c>
      <c r="D1457" s="2" t="s">
        <v>914</v>
      </c>
      <c r="E1457" s="2" t="s">
        <v>29</v>
      </c>
      <c r="F1457" s="2" t="s">
        <v>4198</v>
      </c>
      <c r="G1457" s="10">
        <f t="shared" si="252"/>
        <v>7.7042089521049955E-5</v>
      </c>
      <c r="H1457" s="7">
        <v>17</v>
      </c>
      <c r="I1457" s="7">
        <v>3.7699999999999996</v>
      </c>
      <c r="J1457" s="7">
        <v>13.23</v>
      </c>
      <c r="K1457" s="7">
        <f t="shared" si="255"/>
        <v>5.2920000000000007</v>
      </c>
      <c r="L1457" s="12">
        <f t="shared" si="253"/>
        <v>7.9379999999999997</v>
      </c>
      <c r="M1457" s="8">
        <v>0.77823529411764714</v>
      </c>
      <c r="N1457" s="8">
        <f t="shared" si="254"/>
        <v>2.1055702917771884</v>
      </c>
      <c r="O1457" s="7">
        <f t="shared" si="248"/>
        <v>7.9379999999999997</v>
      </c>
      <c r="P1457" s="8">
        <v>0.77823529411764714</v>
      </c>
      <c r="Q1457" s="8">
        <f t="shared" si="249"/>
        <v>0.28495842781557063</v>
      </c>
      <c r="R1457" s="8">
        <f t="shared" si="250"/>
        <v>0.22176470588235292</v>
      </c>
      <c r="S1457" s="9">
        <f t="shared" si="251"/>
        <v>2.1085187588383661E-4</v>
      </c>
      <c r="T1457" s="2" t="s">
        <v>426</v>
      </c>
      <c r="U1457" s="2" t="s">
        <v>31</v>
      </c>
      <c r="V1457" s="2" t="s">
        <v>6101</v>
      </c>
      <c r="W1457" s="2" t="s">
        <v>16</v>
      </c>
      <c r="X1457" s="2">
        <v>45</v>
      </c>
      <c r="Y1457" s="2">
        <v>57</v>
      </c>
      <c r="Z1457" s="2">
        <f t="shared" si="257"/>
        <v>12</v>
      </c>
    </row>
    <row r="1458" spans="1:26" x14ac:dyDescent="0.25">
      <c r="A1458" s="2" t="s">
        <v>4199</v>
      </c>
      <c r="B1458" s="2">
        <v>202281457</v>
      </c>
      <c r="C1458" s="3">
        <v>44854</v>
      </c>
      <c r="D1458" s="2" t="s">
        <v>915</v>
      </c>
      <c r="E1458" s="2" t="s">
        <v>29</v>
      </c>
      <c r="F1458" s="2" t="s">
        <v>4200</v>
      </c>
      <c r="G1458" s="10">
        <f t="shared" si="252"/>
        <v>1.0876530285324699E-4</v>
      </c>
      <c r="H1458" s="7">
        <v>24</v>
      </c>
      <c r="I1458" s="7">
        <v>9.27</v>
      </c>
      <c r="J1458" s="7">
        <v>14.73</v>
      </c>
      <c r="K1458" s="7">
        <f t="shared" si="255"/>
        <v>5.8920000000000003</v>
      </c>
      <c r="L1458" s="12">
        <f t="shared" si="253"/>
        <v>8.838000000000001</v>
      </c>
      <c r="M1458" s="8">
        <v>0.61375000000000002</v>
      </c>
      <c r="N1458" s="8">
        <f t="shared" si="254"/>
        <v>0.95339805825242729</v>
      </c>
      <c r="O1458" s="7">
        <f t="shared" si="248"/>
        <v>8.838000000000001</v>
      </c>
      <c r="P1458" s="8">
        <v>0.61375000000000002</v>
      </c>
      <c r="Q1458" s="8">
        <f t="shared" si="249"/>
        <v>0.62932790224032586</v>
      </c>
      <c r="R1458" s="8">
        <f t="shared" si="250"/>
        <v>0.38624999999999998</v>
      </c>
      <c r="S1458" s="9">
        <f t="shared" si="251"/>
        <v>2.3475798426068884E-4</v>
      </c>
      <c r="T1458" s="2" t="s">
        <v>426</v>
      </c>
      <c r="U1458" s="2" t="s">
        <v>31</v>
      </c>
      <c r="V1458" s="2" t="s">
        <v>6101</v>
      </c>
      <c r="W1458" s="2" t="s">
        <v>329</v>
      </c>
      <c r="X1458" s="2">
        <v>45</v>
      </c>
      <c r="Y1458" s="2">
        <v>57</v>
      </c>
      <c r="Z1458" s="2">
        <f t="shared" si="257"/>
        <v>12</v>
      </c>
    </row>
    <row r="1459" spans="1:26" x14ac:dyDescent="0.25">
      <c r="A1459" s="2" t="s">
        <v>4201</v>
      </c>
      <c r="B1459" s="2">
        <v>202281458</v>
      </c>
      <c r="C1459" s="3">
        <v>44854</v>
      </c>
      <c r="D1459" s="2" t="s">
        <v>916</v>
      </c>
      <c r="E1459" s="2" t="s">
        <v>29</v>
      </c>
      <c r="F1459" s="2" t="s">
        <v>4202</v>
      </c>
      <c r="G1459" s="10">
        <f t="shared" si="252"/>
        <v>5.4382651426623495E-5</v>
      </c>
      <c r="H1459" s="7">
        <v>12</v>
      </c>
      <c r="I1459" s="7">
        <v>3.7699999999999996</v>
      </c>
      <c r="J1459" s="7">
        <v>8.23</v>
      </c>
      <c r="K1459" s="7">
        <f t="shared" si="255"/>
        <v>3.2920000000000003</v>
      </c>
      <c r="L1459" s="12">
        <f t="shared" si="253"/>
        <v>4.9380000000000006</v>
      </c>
      <c r="M1459" s="8">
        <v>0.68583333333333341</v>
      </c>
      <c r="N1459" s="8">
        <f t="shared" si="254"/>
        <v>1.3098143236074273</v>
      </c>
      <c r="O1459" s="7">
        <f t="shared" si="248"/>
        <v>4.9380000000000006</v>
      </c>
      <c r="P1459" s="8">
        <v>0.68583333333333341</v>
      </c>
      <c r="Q1459" s="8">
        <f t="shared" si="249"/>
        <v>0.45808019441069253</v>
      </c>
      <c r="R1459" s="8">
        <f t="shared" si="250"/>
        <v>0.31416666666666665</v>
      </c>
      <c r="S1459" s="9">
        <f t="shared" si="251"/>
        <v>1.3116484796099587E-4</v>
      </c>
      <c r="T1459" s="2" t="s">
        <v>426</v>
      </c>
      <c r="U1459" s="2" t="s">
        <v>31</v>
      </c>
      <c r="V1459" s="2" t="s">
        <v>6101</v>
      </c>
      <c r="W1459" s="2" t="s">
        <v>16</v>
      </c>
      <c r="X1459" s="2">
        <v>45</v>
      </c>
      <c r="Y1459" s="2">
        <v>57</v>
      </c>
      <c r="Z1459" s="2">
        <f t="shared" si="257"/>
        <v>12</v>
      </c>
    </row>
    <row r="1460" spans="1:26" x14ac:dyDescent="0.25">
      <c r="A1460" s="2" t="s">
        <v>4203</v>
      </c>
      <c r="B1460" s="2">
        <v>202281459</v>
      </c>
      <c r="C1460" s="3">
        <v>44854</v>
      </c>
      <c r="D1460" s="2" t="s">
        <v>917</v>
      </c>
      <c r="E1460" s="2" t="s">
        <v>14</v>
      </c>
      <c r="F1460" s="2" t="s">
        <v>4204</v>
      </c>
      <c r="G1460" s="10">
        <f t="shared" si="252"/>
        <v>1.3595662856655876E-4</v>
      </c>
      <c r="H1460" s="7">
        <v>30</v>
      </c>
      <c r="I1460" s="7">
        <v>10</v>
      </c>
      <c r="J1460" s="7">
        <v>20</v>
      </c>
      <c r="K1460" s="7">
        <f t="shared" si="255"/>
        <v>8</v>
      </c>
      <c r="L1460" s="12">
        <f t="shared" si="253"/>
        <v>12</v>
      </c>
      <c r="M1460" s="8">
        <v>0.66666666666666663</v>
      </c>
      <c r="N1460" s="8">
        <f t="shared" si="254"/>
        <v>1.2</v>
      </c>
      <c r="O1460" s="7">
        <f t="shared" si="248"/>
        <v>12</v>
      </c>
      <c r="P1460" s="8">
        <v>0.66666666666666663</v>
      </c>
      <c r="Q1460" s="8">
        <f t="shared" si="249"/>
        <v>0.5</v>
      </c>
      <c r="R1460" s="8">
        <f t="shared" si="250"/>
        <v>0.33333333333333331</v>
      </c>
      <c r="S1460" s="9">
        <f t="shared" si="251"/>
        <v>3.1874811169136296E-4</v>
      </c>
      <c r="T1460" s="2" t="s">
        <v>6152</v>
      </c>
      <c r="U1460" s="2" t="s">
        <v>15</v>
      </c>
      <c r="V1460" s="2" t="s">
        <v>6101</v>
      </c>
      <c r="W1460" s="2" t="s">
        <v>16</v>
      </c>
      <c r="X1460" s="2">
        <v>45</v>
      </c>
      <c r="Y1460" s="2">
        <v>57</v>
      </c>
      <c r="Z1460" s="2">
        <f t="shared" si="257"/>
        <v>12</v>
      </c>
    </row>
    <row r="1461" spans="1:26" x14ac:dyDescent="0.25">
      <c r="A1461" s="2" t="s">
        <v>4205</v>
      </c>
      <c r="B1461" s="2">
        <v>202281460</v>
      </c>
      <c r="C1461" s="3">
        <v>44854</v>
      </c>
      <c r="D1461" s="2" t="s">
        <v>798</v>
      </c>
      <c r="E1461" s="2" t="s">
        <v>21</v>
      </c>
      <c r="F1461" s="2" t="s">
        <v>4206</v>
      </c>
      <c r="G1461" s="10">
        <f t="shared" si="252"/>
        <v>9.0637752377705825E-5</v>
      </c>
      <c r="H1461" s="7">
        <v>20</v>
      </c>
      <c r="I1461" s="7">
        <v>0</v>
      </c>
      <c r="J1461" s="7">
        <v>20</v>
      </c>
      <c r="K1461" s="7">
        <f t="shared" si="255"/>
        <v>8</v>
      </c>
      <c r="L1461" s="12">
        <f t="shared" si="253"/>
        <v>12</v>
      </c>
      <c r="M1461" s="8">
        <v>1</v>
      </c>
      <c r="N1461" s="8" t="e">
        <f t="shared" si="254"/>
        <v>#DIV/0!</v>
      </c>
      <c r="O1461" s="7">
        <f t="shared" si="248"/>
        <v>12</v>
      </c>
      <c r="P1461" s="8">
        <v>1</v>
      </c>
      <c r="Q1461" s="8">
        <f t="shared" si="249"/>
        <v>0</v>
      </c>
      <c r="R1461" s="8">
        <f t="shared" si="250"/>
        <v>0</v>
      </c>
      <c r="S1461" s="9">
        <f t="shared" si="251"/>
        <v>3.1874811169136296E-4</v>
      </c>
      <c r="T1461" s="2" t="s">
        <v>6150</v>
      </c>
      <c r="U1461" s="2" t="s">
        <v>22</v>
      </c>
      <c r="V1461" s="2" t="s">
        <v>6101</v>
      </c>
      <c r="W1461" s="2" t="s">
        <v>329</v>
      </c>
      <c r="X1461" s="2">
        <v>45</v>
      </c>
      <c r="Y1461" s="2">
        <v>57</v>
      </c>
      <c r="Z1461" s="2">
        <f t="shared" si="257"/>
        <v>12</v>
      </c>
    </row>
    <row r="1462" spans="1:26" x14ac:dyDescent="0.25">
      <c r="A1462" s="2" t="s">
        <v>4207</v>
      </c>
      <c r="B1462" s="2">
        <v>202281461</v>
      </c>
      <c r="C1462" s="3">
        <v>44854</v>
      </c>
      <c r="D1462" s="2" t="s">
        <v>234</v>
      </c>
      <c r="E1462" s="2" t="s">
        <v>43</v>
      </c>
      <c r="F1462" s="2" t="s">
        <v>4208</v>
      </c>
      <c r="G1462" s="10">
        <f t="shared" si="252"/>
        <v>3.26295908559741E-3</v>
      </c>
      <c r="H1462" s="7">
        <v>720</v>
      </c>
      <c r="I1462" s="7">
        <v>684</v>
      </c>
      <c r="J1462" s="7">
        <v>36</v>
      </c>
      <c r="K1462" s="7">
        <f t="shared" si="255"/>
        <v>14.4</v>
      </c>
      <c r="L1462" s="12">
        <f t="shared" si="253"/>
        <v>21.6</v>
      </c>
      <c r="M1462" s="8">
        <v>0.05</v>
      </c>
      <c r="N1462" s="8">
        <f t="shared" si="254"/>
        <v>3.1578947368421054E-2</v>
      </c>
      <c r="O1462" s="7">
        <f t="shared" si="248"/>
        <v>21.6</v>
      </c>
      <c r="P1462" s="8">
        <v>0.05</v>
      </c>
      <c r="Q1462" s="8">
        <f t="shared" si="249"/>
        <v>19</v>
      </c>
      <c r="R1462" s="8">
        <f t="shared" si="250"/>
        <v>0.95</v>
      </c>
      <c r="S1462" s="9">
        <f t="shared" si="251"/>
        <v>5.7374660104445334E-4</v>
      </c>
      <c r="T1462" s="2" t="s">
        <v>19</v>
      </c>
      <c r="U1462" s="2" t="s">
        <v>44</v>
      </c>
      <c r="V1462" s="2" t="s">
        <v>6101</v>
      </c>
      <c r="W1462" s="2" t="s">
        <v>16</v>
      </c>
      <c r="X1462" s="2">
        <v>45</v>
      </c>
      <c r="Y1462" s="2">
        <v>57</v>
      </c>
      <c r="Z1462" s="2">
        <f t="shared" si="257"/>
        <v>12</v>
      </c>
    </row>
    <row r="1463" spans="1:26" x14ac:dyDescent="0.25">
      <c r="A1463" s="2" t="s">
        <v>4209</v>
      </c>
      <c r="B1463" s="2">
        <v>202281462</v>
      </c>
      <c r="C1463" s="3">
        <v>44854</v>
      </c>
      <c r="D1463" s="2" t="s">
        <v>13</v>
      </c>
      <c r="E1463" s="2" t="s">
        <v>14</v>
      </c>
      <c r="F1463" s="2" t="s">
        <v>4210</v>
      </c>
      <c r="G1463" s="10">
        <f t="shared" si="252"/>
        <v>4.5318876188852913E-5</v>
      </c>
      <c r="H1463" s="7">
        <v>10</v>
      </c>
      <c r="I1463" s="7">
        <v>2</v>
      </c>
      <c r="J1463" s="7">
        <v>8</v>
      </c>
      <c r="K1463" s="7">
        <f t="shared" si="255"/>
        <v>3.2</v>
      </c>
      <c r="L1463" s="12">
        <f t="shared" si="253"/>
        <v>4.8</v>
      </c>
      <c r="M1463" s="8">
        <v>0.8</v>
      </c>
      <c r="N1463" s="8">
        <f t="shared" si="254"/>
        <v>2.4</v>
      </c>
      <c r="O1463" s="7">
        <f t="shared" si="248"/>
        <v>4.8</v>
      </c>
      <c r="P1463" s="8">
        <v>0.8</v>
      </c>
      <c r="Q1463" s="8">
        <f t="shared" si="249"/>
        <v>0.25</v>
      </c>
      <c r="R1463" s="8">
        <f t="shared" si="250"/>
        <v>0.2</v>
      </c>
      <c r="S1463" s="9">
        <f t="shared" si="251"/>
        <v>1.2749924467654519E-4</v>
      </c>
      <c r="T1463" s="2" t="s">
        <v>6152</v>
      </c>
      <c r="U1463" s="2" t="s">
        <v>15</v>
      </c>
      <c r="V1463" s="2" t="s">
        <v>6101</v>
      </c>
      <c r="W1463" s="2" t="s">
        <v>627</v>
      </c>
      <c r="X1463" s="2">
        <v>45</v>
      </c>
      <c r="Y1463" s="2">
        <v>57</v>
      </c>
      <c r="Z1463" s="2">
        <f t="shared" si="257"/>
        <v>12</v>
      </c>
    </row>
    <row r="1464" spans="1:26" x14ac:dyDescent="0.25">
      <c r="A1464" s="2" t="s">
        <v>4211</v>
      </c>
      <c r="B1464" s="2">
        <v>202281463</v>
      </c>
      <c r="C1464" s="3">
        <v>44854</v>
      </c>
      <c r="D1464" s="2" t="s">
        <v>918</v>
      </c>
      <c r="E1464" s="2" t="s">
        <v>14</v>
      </c>
      <c r="F1464" s="2" t="s">
        <v>4212</v>
      </c>
      <c r="G1464" s="10">
        <f t="shared" si="252"/>
        <v>4.5318876188852913E-5</v>
      </c>
      <c r="H1464" s="7">
        <v>10</v>
      </c>
      <c r="I1464" s="7">
        <v>3</v>
      </c>
      <c r="J1464" s="7">
        <v>7</v>
      </c>
      <c r="K1464" s="7">
        <f t="shared" si="255"/>
        <v>2.8000000000000003</v>
      </c>
      <c r="L1464" s="12">
        <f t="shared" si="253"/>
        <v>4.1999999999999993</v>
      </c>
      <c r="M1464" s="8">
        <v>0.7</v>
      </c>
      <c r="N1464" s="8">
        <f t="shared" si="254"/>
        <v>1.3999999999999997</v>
      </c>
      <c r="O1464" s="7">
        <f t="shared" si="248"/>
        <v>4.1999999999999993</v>
      </c>
      <c r="P1464" s="8">
        <v>0.7</v>
      </c>
      <c r="Q1464" s="8">
        <f t="shared" si="249"/>
        <v>0.42857142857142855</v>
      </c>
      <c r="R1464" s="8">
        <f t="shared" si="250"/>
        <v>0.3</v>
      </c>
      <c r="S1464" s="9">
        <f t="shared" si="251"/>
        <v>1.1156183909197704E-4</v>
      </c>
      <c r="T1464" s="2" t="s">
        <v>6151</v>
      </c>
      <c r="U1464" s="2" t="s">
        <v>15</v>
      </c>
      <c r="V1464" s="2" t="s">
        <v>6101</v>
      </c>
      <c r="W1464" s="2" t="s">
        <v>16</v>
      </c>
      <c r="X1464" s="2">
        <v>45</v>
      </c>
      <c r="Y1464" s="2">
        <v>57</v>
      </c>
      <c r="Z1464" s="2">
        <f t="shared" si="257"/>
        <v>12</v>
      </c>
    </row>
    <row r="1465" spans="1:26" x14ac:dyDescent="0.25">
      <c r="A1465" s="2" t="s">
        <v>4213</v>
      </c>
      <c r="B1465" s="2">
        <v>202281464</v>
      </c>
      <c r="C1465" s="3">
        <v>44854</v>
      </c>
      <c r="D1465" s="2" t="s">
        <v>919</v>
      </c>
      <c r="E1465" s="2" t="s">
        <v>29</v>
      </c>
      <c r="F1465" s="2" t="s">
        <v>4214</v>
      </c>
      <c r="G1465" s="10">
        <f t="shared" si="252"/>
        <v>5.3023085140957915E-4</v>
      </c>
      <c r="H1465" s="7">
        <v>117</v>
      </c>
      <c r="I1465" s="7">
        <v>100.38</v>
      </c>
      <c r="J1465" s="7">
        <v>16.620000000000005</v>
      </c>
      <c r="K1465" s="7">
        <f t="shared" si="255"/>
        <v>6.6480000000000024</v>
      </c>
      <c r="L1465" s="12">
        <f t="shared" si="253"/>
        <v>9.9720000000000013</v>
      </c>
      <c r="M1465" s="8">
        <v>0.14205128205128209</v>
      </c>
      <c r="N1465" s="8">
        <f t="shared" si="254"/>
        <v>9.9342498505678445E-2</v>
      </c>
      <c r="O1465" s="7">
        <f t="shared" si="248"/>
        <v>9.9720000000000013</v>
      </c>
      <c r="P1465" s="8">
        <v>0.14205128205128209</v>
      </c>
      <c r="Q1465" s="8">
        <f t="shared" si="249"/>
        <v>6.039711191335738</v>
      </c>
      <c r="R1465" s="8">
        <f t="shared" si="250"/>
        <v>0.85794871794871796</v>
      </c>
      <c r="S1465" s="9">
        <f t="shared" si="251"/>
        <v>2.648796808155227E-4</v>
      </c>
      <c r="T1465" s="2" t="s">
        <v>33</v>
      </c>
      <c r="U1465" s="2" t="s">
        <v>31</v>
      </c>
      <c r="V1465" s="2" t="s">
        <v>6101</v>
      </c>
      <c r="W1465" s="2" t="s">
        <v>329</v>
      </c>
      <c r="X1465" s="2">
        <v>45</v>
      </c>
      <c r="Y1465" s="2">
        <v>57</v>
      </c>
      <c r="Z1465" s="2">
        <f t="shared" si="257"/>
        <v>12</v>
      </c>
    </row>
    <row r="1466" spans="1:26" x14ac:dyDescent="0.25">
      <c r="A1466" s="2" t="s">
        <v>4215</v>
      </c>
      <c r="B1466" s="2">
        <v>202281465</v>
      </c>
      <c r="C1466" s="3">
        <v>44854</v>
      </c>
      <c r="D1466" s="2" t="s">
        <v>920</v>
      </c>
      <c r="E1466" s="2" t="s">
        <v>14</v>
      </c>
      <c r="F1466" s="2" t="s">
        <v>4216</v>
      </c>
      <c r="G1466" s="10">
        <f t="shared" si="252"/>
        <v>4.5318876188852913E-5</v>
      </c>
      <c r="H1466" s="7">
        <v>10</v>
      </c>
      <c r="I1466" s="7">
        <v>2</v>
      </c>
      <c r="J1466" s="7">
        <v>8</v>
      </c>
      <c r="K1466" s="7">
        <f t="shared" si="255"/>
        <v>3.2</v>
      </c>
      <c r="L1466" s="12">
        <f t="shared" si="253"/>
        <v>4.8</v>
      </c>
      <c r="M1466" s="8">
        <v>0.8</v>
      </c>
      <c r="N1466" s="8">
        <f t="shared" si="254"/>
        <v>2.4</v>
      </c>
      <c r="O1466" s="7">
        <f t="shared" si="248"/>
        <v>4.8</v>
      </c>
      <c r="P1466" s="8">
        <v>0.8</v>
      </c>
      <c r="Q1466" s="8">
        <f t="shared" si="249"/>
        <v>0.25</v>
      </c>
      <c r="R1466" s="8">
        <f t="shared" si="250"/>
        <v>0.2</v>
      </c>
      <c r="S1466" s="9">
        <f t="shared" si="251"/>
        <v>1.2749924467654519E-4</v>
      </c>
      <c r="T1466" s="2" t="s">
        <v>6151</v>
      </c>
      <c r="U1466" s="2" t="s">
        <v>15</v>
      </c>
      <c r="V1466" s="2" t="s">
        <v>6101</v>
      </c>
      <c r="W1466" s="2" t="s">
        <v>627</v>
      </c>
      <c r="X1466" s="2">
        <v>45</v>
      </c>
      <c r="Y1466" s="2">
        <v>57</v>
      </c>
      <c r="Z1466" s="2">
        <f t="shared" si="257"/>
        <v>12</v>
      </c>
    </row>
    <row r="1467" spans="1:26" x14ac:dyDescent="0.25">
      <c r="A1467" s="2" t="s">
        <v>4217</v>
      </c>
      <c r="B1467" s="2">
        <v>202281466</v>
      </c>
      <c r="C1467" s="3">
        <v>44854</v>
      </c>
      <c r="D1467" s="2" t="s">
        <v>618</v>
      </c>
      <c r="E1467" s="2" t="s">
        <v>21</v>
      </c>
      <c r="F1467" s="2" t="s">
        <v>4218</v>
      </c>
      <c r="G1467" s="10">
        <f t="shared" si="252"/>
        <v>1.3595662856655876E-4</v>
      </c>
      <c r="H1467" s="7">
        <v>30</v>
      </c>
      <c r="I1467" s="7">
        <v>0</v>
      </c>
      <c r="J1467" s="7">
        <v>30</v>
      </c>
      <c r="K1467" s="7">
        <f t="shared" si="255"/>
        <v>12</v>
      </c>
      <c r="L1467" s="12">
        <f t="shared" si="253"/>
        <v>18</v>
      </c>
      <c r="M1467" s="8">
        <v>1</v>
      </c>
      <c r="N1467" s="8" t="e">
        <f t="shared" si="254"/>
        <v>#DIV/0!</v>
      </c>
      <c r="O1467" s="7">
        <f t="shared" si="248"/>
        <v>18</v>
      </c>
      <c r="P1467" s="8">
        <v>1</v>
      </c>
      <c r="Q1467" s="8">
        <f t="shared" si="249"/>
        <v>0</v>
      </c>
      <c r="R1467" s="8">
        <f t="shared" si="250"/>
        <v>0</v>
      </c>
      <c r="S1467" s="9">
        <f t="shared" si="251"/>
        <v>4.7812216753704445E-4</v>
      </c>
      <c r="T1467" s="2" t="s">
        <v>6150</v>
      </c>
      <c r="U1467" s="2" t="s">
        <v>22</v>
      </c>
      <c r="V1467" s="2" t="s">
        <v>6101</v>
      </c>
      <c r="W1467" s="2" t="s">
        <v>627</v>
      </c>
      <c r="X1467" s="2">
        <v>45</v>
      </c>
      <c r="Y1467" s="2">
        <v>57</v>
      </c>
      <c r="Z1467" s="2">
        <f t="shared" si="257"/>
        <v>12</v>
      </c>
    </row>
    <row r="1468" spans="1:26" x14ac:dyDescent="0.25">
      <c r="A1468" s="2" t="s">
        <v>4219</v>
      </c>
      <c r="B1468" s="2">
        <v>202281467</v>
      </c>
      <c r="C1468" s="3">
        <v>44854</v>
      </c>
      <c r="D1468" s="2" t="s">
        <v>921</v>
      </c>
      <c r="E1468" s="2" t="s">
        <v>14</v>
      </c>
      <c r="F1468" s="2" t="s">
        <v>4220</v>
      </c>
      <c r="G1468" s="10">
        <f t="shared" si="252"/>
        <v>1.1329719047213228E-4</v>
      </c>
      <c r="H1468" s="7">
        <v>25</v>
      </c>
      <c r="I1468" s="7">
        <v>9</v>
      </c>
      <c r="J1468" s="7">
        <v>16</v>
      </c>
      <c r="K1468" s="7">
        <f t="shared" si="255"/>
        <v>6.4</v>
      </c>
      <c r="L1468" s="12">
        <f t="shared" si="253"/>
        <v>9.6</v>
      </c>
      <c r="M1468" s="8">
        <v>0.64</v>
      </c>
      <c r="N1468" s="8">
        <f t="shared" si="254"/>
        <v>1.0666666666666667</v>
      </c>
      <c r="O1468" s="7">
        <f t="shared" si="248"/>
        <v>9.6</v>
      </c>
      <c r="P1468" s="8">
        <v>0.64</v>
      </c>
      <c r="Q1468" s="8">
        <f t="shared" si="249"/>
        <v>0.5625</v>
      </c>
      <c r="R1468" s="8">
        <f t="shared" si="250"/>
        <v>0.36</v>
      </c>
      <c r="S1468" s="9">
        <f t="shared" si="251"/>
        <v>2.5499848935309037E-4</v>
      </c>
      <c r="T1468" s="2" t="s">
        <v>6152</v>
      </c>
      <c r="U1468" s="2" t="s">
        <v>15</v>
      </c>
      <c r="V1468" s="2" t="s">
        <v>6101</v>
      </c>
      <c r="W1468" s="2" t="s">
        <v>627</v>
      </c>
      <c r="X1468" s="2">
        <v>45</v>
      </c>
      <c r="Y1468" s="2">
        <v>57</v>
      </c>
      <c r="Z1468" s="2">
        <f t="shared" si="257"/>
        <v>12</v>
      </c>
    </row>
    <row r="1469" spans="1:26" x14ac:dyDescent="0.25">
      <c r="A1469" s="2" t="s">
        <v>4221</v>
      </c>
      <c r="B1469" s="2">
        <v>202281468</v>
      </c>
      <c r="C1469" s="3">
        <v>44854</v>
      </c>
      <c r="D1469" s="2" t="s">
        <v>922</v>
      </c>
      <c r="E1469" s="2" t="s">
        <v>24</v>
      </c>
      <c r="F1469" s="2" t="s">
        <v>4222</v>
      </c>
      <c r="G1469" s="10">
        <f t="shared" si="252"/>
        <v>2.7191325713311752E-4</v>
      </c>
      <c r="H1469" s="7">
        <v>60</v>
      </c>
      <c r="I1469" s="7">
        <v>0</v>
      </c>
      <c r="J1469" s="7">
        <v>60</v>
      </c>
      <c r="K1469" s="7">
        <f t="shared" si="255"/>
        <v>24</v>
      </c>
      <c r="L1469" s="12">
        <f t="shared" si="253"/>
        <v>36</v>
      </c>
      <c r="M1469" s="8">
        <v>1</v>
      </c>
      <c r="N1469" s="8" t="e">
        <f t="shared" si="254"/>
        <v>#DIV/0!</v>
      </c>
      <c r="O1469" s="7">
        <f t="shared" si="248"/>
        <v>36</v>
      </c>
      <c r="P1469" s="8">
        <v>1</v>
      </c>
      <c r="Q1469" s="8">
        <f t="shared" si="249"/>
        <v>0</v>
      </c>
      <c r="R1469" s="8">
        <f t="shared" si="250"/>
        <v>0</v>
      </c>
      <c r="S1469" s="9">
        <f t="shared" si="251"/>
        <v>9.5624433507408889E-4</v>
      </c>
      <c r="T1469" s="2" t="s">
        <v>6150</v>
      </c>
      <c r="U1469" s="2" t="s">
        <v>26</v>
      </c>
      <c r="V1469" s="2" t="s">
        <v>6101</v>
      </c>
      <c r="W1469" s="2" t="s">
        <v>16</v>
      </c>
      <c r="X1469" s="2">
        <v>45</v>
      </c>
      <c r="Y1469" s="2">
        <v>57</v>
      </c>
      <c r="Z1469" s="2">
        <f t="shared" si="257"/>
        <v>12</v>
      </c>
    </row>
    <row r="1470" spans="1:26" x14ac:dyDescent="0.25">
      <c r="A1470" s="2" t="s">
        <v>4223</v>
      </c>
      <c r="B1470" s="2">
        <v>202281469</v>
      </c>
      <c r="C1470" s="3">
        <v>44855</v>
      </c>
      <c r="D1470" s="2" t="s">
        <v>923</v>
      </c>
      <c r="E1470" s="2" t="s">
        <v>24</v>
      </c>
      <c r="F1470" s="2" t="s">
        <v>4224</v>
      </c>
      <c r="G1470" s="10">
        <f t="shared" si="252"/>
        <v>1.8127550475541165E-4</v>
      </c>
      <c r="H1470" s="7">
        <v>40</v>
      </c>
      <c r="J1470" s="7">
        <v>40</v>
      </c>
      <c r="K1470" s="7">
        <f t="shared" si="255"/>
        <v>16</v>
      </c>
      <c r="L1470" s="12">
        <f t="shared" si="253"/>
        <v>24</v>
      </c>
      <c r="M1470" s="8">
        <v>1</v>
      </c>
      <c r="N1470" s="8" t="e">
        <f t="shared" si="254"/>
        <v>#DIV/0!</v>
      </c>
      <c r="O1470" s="7">
        <f t="shared" si="248"/>
        <v>24</v>
      </c>
      <c r="P1470" s="8">
        <v>1</v>
      </c>
      <c r="Q1470" s="8">
        <f t="shared" si="249"/>
        <v>0</v>
      </c>
      <c r="R1470" s="8">
        <f t="shared" si="250"/>
        <v>0</v>
      </c>
      <c r="S1470" s="9">
        <f t="shared" si="251"/>
        <v>6.3749622338272593E-4</v>
      </c>
      <c r="T1470" s="2" t="s">
        <v>25</v>
      </c>
      <c r="U1470" s="2" t="s">
        <v>26</v>
      </c>
      <c r="V1470" s="2" t="s">
        <v>6101</v>
      </c>
      <c r="W1470" s="2" t="s">
        <v>329</v>
      </c>
      <c r="X1470" s="2">
        <v>46</v>
      </c>
      <c r="Y1470" s="2">
        <v>63</v>
      </c>
      <c r="Z1470" s="2">
        <f t="shared" si="257"/>
        <v>17</v>
      </c>
    </row>
    <row r="1471" spans="1:26" x14ac:dyDescent="0.25">
      <c r="A1471" s="2" t="s">
        <v>4225</v>
      </c>
      <c r="B1471" s="2">
        <v>202281470</v>
      </c>
      <c r="C1471" s="3">
        <v>44855</v>
      </c>
      <c r="D1471" s="2" t="s">
        <v>924</v>
      </c>
      <c r="E1471" s="2" t="s">
        <v>21</v>
      </c>
      <c r="F1471" s="2" t="s">
        <v>4226</v>
      </c>
      <c r="G1471" s="10">
        <f t="shared" si="252"/>
        <v>2.2659438094426456E-5</v>
      </c>
      <c r="H1471" s="7">
        <v>5</v>
      </c>
      <c r="I1471" s="7">
        <v>0</v>
      </c>
      <c r="J1471" s="7">
        <v>5</v>
      </c>
      <c r="K1471" s="7">
        <f t="shared" si="255"/>
        <v>2</v>
      </c>
      <c r="L1471" s="12">
        <f t="shared" si="253"/>
        <v>3</v>
      </c>
      <c r="M1471" s="8">
        <v>1</v>
      </c>
      <c r="N1471" s="8" t="e">
        <f t="shared" si="254"/>
        <v>#DIV/0!</v>
      </c>
      <c r="O1471" s="7">
        <f t="shared" si="248"/>
        <v>3</v>
      </c>
      <c r="P1471" s="8">
        <v>1</v>
      </c>
      <c r="Q1471" s="8">
        <f t="shared" si="249"/>
        <v>0</v>
      </c>
      <c r="R1471" s="8">
        <f t="shared" si="250"/>
        <v>0</v>
      </c>
      <c r="S1471" s="9">
        <f t="shared" si="251"/>
        <v>7.9687027922840741E-5</v>
      </c>
      <c r="T1471" s="2" t="s">
        <v>6150</v>
      </c>
      <c r="U1471" s="2" t="s">
        <v>22</v>
      </c>
      <c r="V1471" s="2" t="s">
        <v>6101</v>
      </c>
      <c r="W1471" s="2" t="s">
        <v>16</v>
      </c>
      <c r="X1471" s="2">
        <v>46</v>
      </c>
      <c r="Y1471" s="2">
        <v>63</v>
      </c>
      <c r="Z1471" s="2">
        <f t="shared" ref="Z1471:Z1487" si="258">Y1471-X1471</f>
        <v>17</v>
      </c>
    </row>
    <row r="1472" spans="1:26" x14ac:dyDescent="0.25">
      <c r="A1472" s="2" t="s">
        <v>4227</v>
      </c>
      <c r="B1472" s="2">
        <v>202281471</v>
      </c>
      <c r="C1472" s="3">
        <v>44855</v>
      </c>
      <c r="D1472" s="2" t="s">
        <v>925</v>
      </c>
      <c r="E1472" s="2" t="s">
        <v>47</v>
      </c>
      <c r="F1472" s="2" t="s">
        <v>4228</v>
      </c>
      <c r="G1472" s="10">
        <f t="shared" si="252"/>
        <v>1.3595662856655875E-3</v>
      </c>
      <c r="H1472" s="7">
        <v>300</v>
      </c>
      <c r="I1472" s="7">
        <v>103</v>
      </c>
      <c r="J1472" s="7">
        <v>197</v>
      </c>
      <c r="K1472" s="7">
        <f t="shared" si="255"/>
        <v>78.800000000000011</v>
      </c>
      <c r="L1472" s="12">
        <f t="shared" si="253"/>
        <v>118.19999999999999</v>
      </c>
      <c r="M1472" s="8">
        <v>0.65666666666666662</v>
      </c>
      <c r="N1472" s="8">
        <f t="shared" si="254"/>
        <v>1.1475728155339804</v>
      </c>
      <c r="O1472" s="7">
        <f t="shared" si="248"/>
        <v>118.19999999999999</v>
      </c>
      <c r="P1472" s="8">
        <v>0.65666666666666662</v>
      </c>
      <c r="Q1472" s="8">
        <f t="shared" si="249"/>
        <v>0.52284263959390864</v>
      </c>
      <c r="R1472" s="8">
        <f t="shared" si="250"/>
        <v>0.34333333333333332</v>
      </c>
      <c r="S1472" s="9">
        <f t="shared" si="251"/>
        <v>3.1396689001599253E-3</v>
      </c>
      <c r="T1472" s="2" t="s">
        <v>19</v>
      </c>
      <c r="U1472" s="2" t="s">
        <v>6087</v>
      </c>
      <c r="V1472" s="2" t="s">
        <v>6101</v>
      </c>
      <c r="W1472" s="2" t="s">
        <v>329</v>
      </c>
      <c r="X1472" s="2">
        <v>46</v>
      </c>
      <c r="Y1472" s="2">
        <v>63</v>
      </c>
      <c r="Z1472" s="2">
        <f t="shared" si="258"/>
        <v>17</v>
      </c>
    </row>
    <row r="1473" spans="1:26" x14ac:dyDescent="0.25">
      <c r="A1473" s="2" t="s">
        <v>4229</v>
      </c>
      <c r="B1473" s="2">
        <v>202281472</v>
      </c>
      <c r="C1473" s="3">
        <v>44855</v>
      </c>
      <c r="D1473" s="2" t="s">
        <v>618</v>
      </c>
      <c r="E1473" s="2" t="s">
        <v>21</v>
      </c>
      <c r="F1473" s="2" t="s">
        <v>4230</v>
      </c>
      <c r="G1473" s="10">
        <f t="shared" si="252"/>
        <v>9.0637752377705825E-5</v>
      </c>
      <c r="H1473" s="7">
        <v>20</v>
      </c>
      <c r="I1473" s="7">
        <v>0</v>
      </c>
      <c r="J1473" s="7">
        <v>20</v>
      </c>
      <c r="K1473" s="7">
        <f t="shared" si="255"/>
        <v>8</v>
      </c>
      <c r="L1473" s="12">
        <f t="shared" si="253"/>
        <v>12</v>
      </c>
      <c r="M1473" s="8">
        <v>1</v>
      </c>
      <c r="N1473" s="8" t="e">
        <f t="shared" si="254"/>
        <v>#DIV/0!</v>
      </c>
      <c r="O1473" s="7">
        <f t="shared" si="248"/>
        <v>12</v>
      </c>
      <c r="P1473" s="8">
        <v>1</v>
      </c>
      <c r="Q1473" s="8">
        <f t="shared" si="249"/>
        <v>0</v>
      </c>
      <c r="R1473" s="8">
        <f t="shared" si="250"/>
        <v>0</v>
      </c>
      <c r="S1473" s="9">
        <f t="shared" si="251"/>
        <v>3.1874811169136296E-4</v>
      </c>
      <c r="T1473" s="2" t="s">
        <v>6150</v>
      </c>
      <c r="U1473" s="2" t="s">
        <v>22</v>
      </c>
      <c r="V1473" s="2" t="s">
        <v>6101</v>
      </c>
      <c r="W1473" s="2" t="s">
        <v>627</v>
      </c>
      <c r="X1473" s="2">
        <v>46</v>
      </c>
      <c r="Y1473" s="2">
        <v>63</v>
      </c>
      <c r="Z1473" s="2">
        <f t="shared" si="258"/>
        <v>17</v>
      </c>
    </row>
    <row r="1474" spans="1:26" x14ac:dyDescent="0.25">
      <c r="A1474" s="2" t="s">
        <v>4231</v>
      </c>
      <c r="B1474" s="2">
        <v>202281473</v>
      </c>
      <c r="C1474" s="3">
        <v>44855</v>
      </c>
      <c r="D1474" s="2" t="s">
        <v>910</v>
      </c>
      <c r="E1474" s="2" t="s">
        <v>14</v>
      </c>
      <c r="F1474" s="2" t="s">
        <v>4232</v>
      </c>
      <c r="G1474" s="10">
        <f t="shared" si="252"/>
        <v>6.7978314283279379E-5</v>
      </c>
      <c r="H1474" s="7">
        <v>15</v>
      </c>
      <c r="I1474" s="7">
        <v>4</v>
      </c>
      <c r="J1474" s="7">
        <v>11</v>
      </c>
      <c r="K1474" s="7">
        <f t="shared" si="255"/>
        <v>4.4000000000000004</v>
      </c>
      <c r="L1474" s="12">
        <f t="shared" si="253"/>
        <v>6.6</v>
      </c>
      <c r="M1474" s="8">
        <v>0.73333333333333328</v>
      </c>
      <c r="N1474" s="8">
        <f t="shared" si="254"/>
        <v>1.65</v>
      </c>
      <c r="O1474" s="7">
        <f t="shared" ref="O1474:O1537" si="259">J1474-K1474</f>
        <v>6.6</v>
      </c>
      <c r="P1474" s="8">
        <v>0.73333333333333328</v>
      </c>
      <c r="Q1474" s="8">
        <f t="shared" ref="Q1474:Q1537" si="260">I1474/J1474</f>
        <v>0.36363636363636365</v>
      </c>
      <c r="R1474" s="8">
        <f t="shared" ref="R1474:R1537" si="261">I1474/H1474</f>
        <v>0.26666666666666666</v>
      </c>
      <c r="S1474" s="9">
        <f t="shared" ref="S1474:S1537" si="262">J1474/SUM($J$2:$J$2400)</f>
        <v>1.7531146143024963E-4</v>
      </c>
      <c r="T1474" s="2" t="s">
        <v>6151</v>
      </c>
      <c r="U1474" s="2" t="s">
        <v>15</v>
      </c>
      <c r="V1474" s="2" t="s">
        <v>6101</v>
      </c>
      <c r="W1474" s="2" t="s">
        <v>16</v>
      </c>
      <c r="X1474" s="2">
        <v>46</v>
      </c>
      <c r="Y1474" s="2">
        <v>63</v>
      </c>
      <c r="Z1474" s="2">
        <f t="shared" si="258"/>
        <v>17</v>
      </c>
    </row>
    <row r="1475" spans="1:26" x14ac:dyDescent="0.25">
      <c r="A1475" s="2" t="s">
        <v>4233</v>
      </c>
      <c r="B1475" s="2">
        <v>202281474</v>
      </c>
      <c r="C1475" s="3">
        <v>44855</v>
      </c>
      <c r="D1475" s="2" t="s">
        <v>764</v>
      </c>
      <c r="E1475" s="2" t="s">
        <v>29</v>
      </c>
      <c r="F1475" s="2" t="s">
        <v>4234</v>
      </c>
      <c r="G1475" s="10">
        <f t="shared" ref="G1475:G1538" si="263">H1475/SUM($H$2:$H$2400)</f>
        <v>2.4925381903869104E-4</v>
      </c>
      <c r="H1475" s="7">
        <v>55</v>
      </c>
      <c r="I1475" s="7">
        <v>47.175000000000004</v>
      </c>
      <c r="J1475" s="7">
        <v>7.8249999999999957</v>
      </c>
      <c r="K1475" s="7">
        <f t="shared" si="255"/>
        <v>3.1299999999999986</v>
      </c>
      <c r="L1475" s="12">
        <f t="shared" ref="L1475:L1538" si="264">J1475-K1475</f>
        <v>4.6949999999999967</v>
      </c>
      <c r="M1475" s="8">
        <v>0.14227272727272719</v>
      </c>
      <c r="N1475" s="8">
        <f t="shared" ref="N1475:N1538" si="265">L1475/I1475</f>
        <v>9.9523052464228851E-2</v>
      </c>
      <c r="O1475" s="7">
        <f t="shared" si="259"/>
        <v>4.6949999999999967</v>
      </c>
      <c r="P1475" s="8">
        <v>0.14227272727272719</v>
      </c>
      <c r="Q1475" s="8">
        <f t="shared" si="260"/>
        <v>6.0287539936102279</v>
      </c>
      <c r="R1475" s="8">
        <f t="shared" si="261"/>
        <v>0.85772727272727278</v>
      </c>
      <c r="S1475" s="9">
        <f t="shared" si="262"/>
        <v>1.2471019869924569E-4</v>
      </c>
      <c r="T1475" s="2" t="s">
        <v>30</v>
      </c>
      <c r="U1475" s="2" t="s">
        <v>31</v>
      </c>
      <c r="V1475" s="2" t="s">
        <v>6101</v>
      </c>
      <c r="W1475" s="2" t="s">
        <v>329</v>
      </c>
      <c r="X1475" s="2">
        <v>46</v>
      </c>
      <c r="Y1475" s="2">
        <v>63</v>
      </c>
      <c r="Z1475" s="2">
        <f t="shared" si="258"/>
        <v>17</v>
      </c>
    </row>
    <row r="1476" spans="1:26" x14ac:dyDescent="0.25">
      <c r="A1476" s="2" t="s">
        <v>4235</v>
      </c>
      <c r="B1476" s="2">
        <v>202281475</v>
      </c>
      <c r="C1476" s="3">
        <v>44855</v>
      </c>
      <c r="D1476" s="2" t="s">
        <v>711</v>
      </c>
      <c r="E1476" s="2" t="s">
        <v>14</v>
      </c>
      <c r="F1476" s="2" t="s">
        <v>4236</v>
      </c>
      <c r="G1476" s="10">
        <f t="shared" si="263"/>
        <v>4.5318876188852913E-5</v>
      </c>
      <c r="H1476" s="7">
        <v>10</v>
      </c>
      <c r="I1476" s="7">
        <v>3</v>
      </c>
      <c r="J1476" s="7">
        <v>7</v>
      </c>
      <c r="K1476" s="7">
        <f t="shared" ref="K1476:K1539" si="266">J1476*0.4</f>
        <v>2.8000000000000003</v>
      </c>
      <c r="L1476" s="12">
        <f t="shared" si="264"/>
        <v>4.1999999999999993</v>
      </c>
      <c r="M1476" s="8">
        <v>0.7</v>
      </c>
      <c r="N1476" s="8">
        <f t="shared" si="265"/>
        <v>1.3999999999999997</v>
      </c>
      <c r="O1476" s="7">
        <f t="shared" si="259"/>
        <v>4.1999999999999993</v>
      </c>
      <c r="P1476" s="8">
        <v>0.7</v>
      </c>
      <c r="Q1476" s="8">
        <f t="shared" si="260"/>
        <v>0.42857142857142855</v>
      </c>
      <c r="R1476" s="8">
        <f t="shared" si="261"/>
        <v>0.3</v>
      </c>
      <c r="S1476" s="9">
        <f t="shared" si="262"/>
        <v>1.1156183909197704E-4</v>
      </c>
      <c r="T1476" s="2" t="s">
        <v>6151</v>
      </c>
      <c r="U1476" s="2" t="s">
        <v>15</v>
      </c>
      <c r="V1476" s="2" t="s">
        <v>6101</v>
      </c>
      <c r="W1476" s="2" t="s">
        <v>329</v>
      </c>
      <c r="X1476" s="2">
        <v>46</v>
      </c>
      <c r="Y1476" s="2">
        <v>63</v>
      </c>
      <c r="Z1476" s="2">
        <f t="shared" si="258"/>
        <v>17</v>
      </c>
    </row>
    <row r="1477" spans="1:26" x14ac:dyDescent="0.25">
      <c r="A1477" s="2" t="s">
        <v>4237</v>
      </c>
      <c r="B1477" s="2">
        <v>202281476</v>
      </c>
      <c r="C1477" s="3">
        <v>44855</v>
      </c>
      <c r="D1477" s="2" t="s">
        <v>867</v>
      </c>
      <c r="E1477" s="2" t="s">
        <v>29</v>
      </c>
      <c r="F1477" s="2" t="s">
        <v>4238</v>
      </c>
      <c r="G1477" s="10">
        <f t="shared" si="263"/>
        <v>3.5801912189193801E-4</v>
      </c>
      <c r="H1477" s="7">
        <v>79</v>
      </c>
      <c r="I1477" s="7">
        <v>66.600000000000009</v>
      </c>
      <c r="J1477" s="7">
        <v>12.399999999999991</v>
      </c>
      <c r="K1477" s="7">
        <f t="shared" si="266"/>
        <v>4.9599999999999973</v>
      </c>
      <c r="L1477" s="12">
        <f t="shared" si="264"/>
        <v>7.4399999999999942</v>
      </c>
      <c r="M1477" s="8">
        <v>0.15696202531645559</v>
      </c>
      <c r="N1477" s="8">
        <f t="shared" si="265"/>
        <v>0.11171171171171161</v>
      </c>
      <c r="O1477" s="7">
        <f t="shared" si="259"/>
        <v>7.4399999999999942</v>
      </c>
      <c r="P1477" s="8">
        <v>0.15696202531645559</v>
      </c>
      <c r="Q1477" s="8">
        <f t="shared" si="260"/>
        <v>5.3709677419354884</v>
      </c>
      <c r="R1477" s="8">
        <f t="shared" si="261"/>
        <v>0.84303797468354447</v>
      </c>
      <c r="S1477" s="9">
        <f t="shared" si="262"/>
        <v>1.9762382924864489E-4</v>
      </c>
      <c r="T1477" s="2" t="s">
        <v>30</v>
      </c>
      <c r="U1477" s="2" t="s">
        <v>31</v>
      </c>
      <c r="V1477" s="2" t="s">
        <v>6101</v>
      </c>
      <c r="W1477" s="2" t="s">
        <v>627</v>
      </c>
      <c r="X1477" s="2">
        <v>46</v>
      </c>
      <c r="Y1477" s="2">
        <v>63</v>
      </c>
      <c r="Z1477" s="2">
        <f t="shared" si="258"/>
        <v>17</v>
      </c>
    </row>
    <row r="1478" spans="1:26" x14ac:dyDescent="0.25">
      <c r="A1478" s="2" t="s">
        <v>4239</v>
      </c>
      <c r="B1478" s="2">
        <v>202281477</v>
      </c>
      <c r="C1478" s="3">
        <v>44855</v>
      </c>
      <c r="D1478" s="2" t="s">
        <v>735</v>
      </c>
      <c r="E1478" s="2" t="s">
        <v>14</v>
      </c>
      <c r="F1478" s="2" t="s">
        <v>4240</v>
      </c>
      <c r="G1478" s="10">
        <f t="shared" si="263"/>
        <v>6.3446426664394084E-5</v>
      </c>
      <c r="H1478" s="7">
        <v>14</v>
      </c>
      <c r="I1478" s="7">
        <v>7</v>
      </c>
      <c r="J1478" s="7">
        <v>7</v>
      </c>
      <c r="K1478" s="7">
        <f t="shared" si="266"/>
        <v>2.8000000000000003</v>
      </c>
      <c r="L1478" s="12">
        <f t="shared" si="264"/>
        <v>4.1999999999999993</v>
      </c>
      <c r="M1478" s="8">
        <v>0.5</v>
      </c>
      <c r="N1478" s="8">
        <f t="shared" si="265"/>
        <v>0.59999999999999987</v>
      </c>
      <c r="O1478" s="7">
        <f t="shared" si="259"/>
        <v>4.1999999999999993</v>
      </c>
      <c r="P1478" s="8">
        <v>0.5</v>
      </c>
      <c r="Q1478" s="8">
        <f t="shared" si="260"/>
        <v>1</v>
      </c>
      <c r="R1478" s="8">
        <f t="shared" si="261"/>
        <v>0.5</v>
      </c>
      <c r="S1478" s="9">
        <f t="shared" si="262"/>
        <v>1.1156183909197704E-4</v>
      </c>
      <c r="T1478" s="2" t="s">
        <v>19</v>
      </c>
      <c r="U1478" s="2" t="s">
        <v>15</v>
      </c>
      <c r="V1478" s="2" t="s">
        <v>6101</v>
      </c>
      <c r="W1478" s="2" t="s">
        <v>627</v>
      </c>
      <c r="X1478" s="2">
        <v>46</v>
      </c>
      <c r="Y1478" s="2">
        <v>63</v>
      </c>
      <c r="Z1478" s="2">
        <f t="shared" si="258"/>
        <v>17</v>
      </c>
    </row>
    <row r="1479" spans="1:26" x14ac:dyDescent="0.25">
      <c r="A1479" s="2" t="s">
        <v>4241</v>
      </c>
      <c r="B1479" s="2">
        <v>202281478</v>
      </c>
      <c r="C1479" s="3">
        <v>44855</v>
      </c>
      <c r="D1479" s="2" t="s">
        <v>926</v>
      </c>
      <c r="E1479" s="2" t="s">
        <v>43</v>
      </c>
      <c r="F1479" s="2" t="s">
        <v>4242</v>
      </c>
      <c r="G1479" s="10">
        <f t="shared" si="263"/>
        <v>4.9850763807738211E-3</v>
      </c>
      <c r="H1479" s="7">
        <v>1100</v>
      </c>
      <c r="I1479" s="7">
        <v>900</v>
      </c>
      <c r="J1479" s="7">
        <v>200</v>
      </c>
      <c r="K1479" s="7">
        <f t="shared" si="266"/>
        <v>80</v>
      </c>
      <c r="L1479" s="12">
        <f t="shared" si="264"/>
        <v>120</v>
      </c>
      <c r="M1479" s="8">
        <v>0.18181818181818182</v>
      </c>
      <c r="N1479" s="8">
        <f t="shared" si="265"/>
        <v>0.13333333333333333</v>
      </c>
      <c r="O1479" s="7">
        <f t="shared" si="259"/>
        <v>120</v>
      </c>
      <c r="P1479" s="8">
        <v>0.18181818181818182</v>
      </c>
      <c r="Q1479" s="8">
        <f t="shared" si="260"/>
        <v>4.5</v>
      </c>
      <c r="R1479" s="8">
        <f t="shared" si="261"/>
        <v>0.81818181818181823</v>
      </c>
      <c r="S1479" s="9">
        <f t="shared" si="262"/>
        <v>3.1874811169136296E-3</v>
      </c>
      <c r="T1479" s="2" t="s">
        <v>19</v>
      </c>
      <c r="U1479" s="2" t="s">
        <v>44</v>
      </c>
      <c r="V1479" s="2" t="s">
        <v>6101</v>
      </c>
      <c r="W1479" s="2" t="s">
        <v>16</v>
      </c>
      <c r="X1479" s="2">
        <v>46</v>
      </c>
      <c r="Y1479" s="2">
        <v>63</v>
      </c>
      <c r="Z1479" s="2">
        <f t="shared" si="258"/>
        <v>17</v>
      </c>
    </row>
    <row r="1480" spans="1:26" x14ac:dyDescent="0.25">
      <c r="A1480" s="2" t="s">
        <v>4243</v>
      </c>
      <c r="B1480" s="2">
        <v>202281479</v>
      </c>
      <c r="C1480" s="3">
        <v>44855</v>
      </c>
      <c r="D1480" s="2" t="s">
        <v>927</v>
      </c>
      <c r="E1480" s="2" t="s">
        <v>21</v>
      </c>
      <c r="F1480" s="2" t="s">
        <v>4244</v>
      </c>
      <c r="G1480" s="10">
        <f t="shared" si="263"/>
        <v>2.2659438094426456E-5</v>
      </c>
      <c r="H1480" s="7">
        <v>5</v>
      </c>
      <c r="I1480" s="7">
        <v>0</v>
      </c>
      <c r="J1480" s="7">
        <v>5</v>
      </c>
      <c r="K1480" s="7">
        <f t="shared" si="266"/>
        <v>2</v>
      </c>
      <c r="L1480" s="12">
        <f t="shared" si="264"/>
        <v>3</v>
      </c>
      <c r="M1480" s="8">
        <v>1</v>
      </c>
      <c r="N1480" s="8" t="e">
        <f t="shared" si="265"/>
        <v>#DIV/0!</v>
      </c>
      <c r="O1480" s="7">
        <f t="shared" si="259"/>
        <v>3</v>
      </c>
      <c r="P1480" s="8">
        <v>1</v>
      </c>
      <c r="Q1480" s="8">
        <f t="shared" si="260"/>
        <v>0</v>
      </c>
      <c r="R1480" s="8">
        <f t="shared" si="261"/>
        <v>0</v>
      </c>
      <c r="S1480" s="9">
        <f t="shared" si="262"/>
        <v>7.9687027922840741E-5</v>
      </c>
      <c r="T1480" s="2" t="s">
        <v>6150</v>
      </c>
      <c r="U1480" s="2" t="s">
        <v>22</v>
      </c>
      <c r="V1480" s="2" t="s">
        <v>6101</v>
      </c>
      <c r="W1480" s="2" t="s">
        <v>329</v>
      </c>
      <c r="X1480" s="2">
        <v>46</v>
      </c>
      <c r="Y1480" s="2">
        <v>63</v>
      </c>
      <c r="Z1480" s="2">
        <f t="shared" si="258"/>
        <v>17</v>
      </c>
    </row>
    <row r="1481" spans="1:26" x14ac:dyDescent="0.25">
      <c r="A1481" s="2" t="s">
        <v>4245</v>
      </c>
      <c r="B1481" s="2">
        <v>202281480</v>
      </c>
      <c r="C1481" s="3">
        <v>44855</v>
      </c>
      <c r="D1481" s="2" t="s">
        <v>692</v>
      </c>
      <c r="E1481" s="2" t="s">
        <v>29</v>
      </c>
      <c r="F1481" s="2" t="s">
        <v>4246</v>
      </c>
      <c r="G1481" s="10">
        <f t="shared" si="263"/>
        <v>6.3446426664394082E-4</v>
      </c>
      <c r="H1481" s="7">
        <v>140</v>
      </c>
      <c r="I1481" s="7">
        <v>70</v>
      </c>
      <c r="J1481" s="7">
        <v>70</v>
      </c>
      <c r="K1481" s="7">
        <f t="shared" si="266"/>
        <v>28</v>
      </c>
      <c r="L1481" s="12">
        <f t="shared" si="264"/>
        <v>42</v>
      </c>
      <c r="M1481" s="8">
        <v>0.5</v>
      </c>
      <c r="N1481" s="8">
        <f t="shared" si="265"/>
        <v>0.6</v>
      </c>
      <c r="O1481" s="7">
        <f t="shared" si="259"/>
        <v>42</v>
      </c>
      <c r="P1481" s="8">
        <v>0.5</v>
      </c>
      <c r="Q1481" s="8">
        <f t="shared" si="260"/>
        <v>1</v>
      </c>
      <c r="R1481" s="8">
        <f t="shared" si="261"/>
        <v>0.5</v>
      </c>
      <c r="S1481" s="9">
        <f t="shared" si="262"/>
        <v>1.1156183909197704E-3</v>
      </c>
      <c r="T1481" s="2" t="s">
        <v>33</v>
      </c>
      <c r="U1481" s="2" t="s">
        <v>31</v>
      </c>
      <c r="V1481" s="2" t="s">
        <v>6101</v>
      </c>
      <c r="W1481" s="2" t="s">
        <v>16</v>
      </c>
      <c r="X1481" s="2">
        <v>46</v>
      </c>
      <c r="Y1481" s="2">
        <v>63</v>
      </c>
      <c r="Z1481" s="2">
        <f t="shared" si="258"/>
        <v>17</v>
      </c>
    </row>
    <row r="1482" spans="1:26" x14ac:dyDescent="0.25">
      <c r="A1482" s="2" t="s">
        <v>4247</v>
      </c>
      <c r="B1482" s="2">
        <v>202281481</v>
      </c>
      <c r="C1482" s="3">
        <v>44855</v>
      </c>
      <c r="D1482" s="2" t="s">
        <v>928</v>
      </c>
      <c r="E1482" s="2" t="s">
        <v>29</v>
      </c>
      <c r="F1482" s="2" t="s">
        <v>4248</v>
      </c>
      <c r="G1482" s="10">
        <f t="shared" si="263"/>
        <v>1.4048851618544403E-4</v>
      </c>
      <c r="H1482" s="7">
        <v>31</v>
      </c>
      <c r="I1482" s="7">
        <v>27.9</v>
      </c>
      <c r="J1482" s="7">
        <v>3.1000000000000014</v>
      </c>
      <c r="K1482" s="7">
        <f t="shared" si="266"/>
        <v>1.2400000000000007</v>
      </c>
      <c r="L1482" s="12">
        <f t="shared" si="264"/>
        <v>1.8600000000000008</v>
      </c>
      <c r="M1482" s="8">
        <v>0.10000000000000005</v>
      </c>
      <c r="N1482" s="8">
        <f t="shared" si="265"/>
        <v>6.6666666666666693E-2</v>
      </c>
      <c r="O1482" s="7">
        <f t="shared" si="259"/>
        <v>1.8600000000000008</v>
      </c>
      <c r="P1482" s="8">
        <v>0.10000000000000005</v>
      </c>
      <c r="Q1482" s="8">
        <f t="shared" si="260"/>
        <v>8.9999999999999947</v>
      </c>
      <c r="R1482" s="8">
        <f t="shared" si="261"/>
        <v>0.89999999999999991</v>
      </c>
      <c r="S1482" s="9">
        <f t="shared" si="262"/>
        <v>4.9405957312161284E-5</v>
      </c>
      <c r="T1482" s="2" t="s">
        <v>33</v>
      </c>
      <c r="U1482" s="2" t="s">
        <v>31</v>
      </c>
      <c r="V1482" s="2" t="s">
        <v>6101</v>
      </c>
      <c r="W1482" s="2" t="s">
        <v>16</v>
      </c>
      <c r="X1482" s="2">
        <v>46</v>
      </c>
      <c r="Y1482" s="2">
        <v>63</v>
      </c>
      <c r="Z1482" s="2">
        <f t="shared" si="258"/>
        <v>17</v>
      </c>
    </row>
    <row r="1483" spans="1:26" x14ac:dyDescent="0.25">
      <c r="A1483" s="2" t="s">
        <v>4249</v>
      </c>
      <c r="B1483" s="2">
        <v>202281482</v>
      </c>
      <c r="C1483" s="3">
        <v>44855</v>
      </c>
      <c r="D1483" s="2" t="s">
        <v>928</v>
      </c>
      <c r="E1483" s="2" t="s">
        <v>29</v>
      </c>
      <c r="F1483" s="2" t="s">
        <v>4250</v>
      </c>
      <c r="G1483" s="10">
        <f t="shared" si="263"/>
        <v>1.4048851618544403E-4</v>
      </c>
      <c r="H1483" s="7">
        <v>31</v>
      </c>
      <c r="I1483" s="7">
        <v>27.9</v>
      </c>
      <c r="J1483" s="7">
        <v>3.1000000000000014</v>
      </c>
      <c r="K1483" s="7">
        <f t="shared" si="266"/>
        <v>1.2400000000000007</v>
      </c>
      <c r="L1483" s="12">
        <f t="shared" si="264"/>
        <v>1.8600000000000008</v>
      </c>
      <c r="M1483" s="8">
        <v>0.10000000000000005</v>
      </c>
      <c r="N1483" s="8">
        <f t="shared" si="265"/>
        <v>6.6666666666666693E-2</v>
      </c>
      <c r="O1483" s="7">
        <f t="shared" si="259"/>
        <v>1.8600000000000008</v>
      </c>
      <c r="P1483" s="8">
        <v>0.10000000000000005</v>
      </c>
      <c r="Q1483" s="8">
        <f t="shared" si="260"/>
        <v>8.9999999999999947</v>
      </c>
      <c r="R1483" s="8">
        <f t="shared" si="261"/>
        <v>0.89999999999999991</v>
      </c>
      <c r="S1483" s="9">
        <f t="shared" si="262"/>
        <v>4.9405957312161284E-5</v>
      </c>
      <c r="T1483" s="2" t="s">
        <v>33</v>
      </c>
      <c r="U1483" s="2" t="s">
        <v>31</v>
      </c>
      <c r="V1483" s="2" t="s">
        <v>6101</v>
      </c>
      <c r="W1483" s="2" t="s">
        <v>329</v>
      </c>
      <c r="X1483" s="2">
        <v>46</v>
      </c>
      <c r="Y1483" s="2">
        <v>63</v>
      </c>
      <c r="Z1483" s="2">
        <f t="shared" si="258"/>
        <v>17</v>
      </c>
    </row>
    <row r="1484" spans="1:26" x14ac:dyDescent="0.25">
      <c r="A1484" s="2" t="s">
        <v>4251</v>
      </c>
      <c r="B1484" s="2">
        <v>202281483</v>
      </c>
      <c r="C1484" s="3">
        <v>44855</v>
      </c>
      <c r="D1484" s="2" t="s">
        <v>929</v>
      </c>
      <c r="E1484" s="2" t="s">
        <v>29</v>
      </c>
      <c r="F1484" s="2" t="s">
        <v>4252</v>
      </c>
      <c r="G1484" s="10">
        <f t="shared" si="263"/>
        <v>1.1329719047213228E-4</v>
      </c>
      <c r="H1484" s="7">
        <v>25</v>
      </c>
      <c r="I1484" s="7">
        <v>6.91</v>
      </c>
      <c r="J1484" s="7">
        <v>18.09</v>
      </c>
      <c r="K1484" s="7">
        <f t="shared" si="266"/>
        <v>7.2360000000000007</v>
      </c>
      <c r="L1484" s="12">
        <f t="shared" si="264"/>
        <v>10.853999999999999</v>
      </c>
      <c r="M1484" s="8">
        <v>0.72360000000000002</v>
      </c>
      <c r="N1484" s="8">
        <f t="shared" si="265"/>
        <v>1.5707670043415338</v>
      </c>
      <c r="O1484" s="7">
        <f t="shared" si="259"/>
        <v>10.853999999999999</v>
      </c>
      <c r="P1484" s="8">
        <v>0.72360000000000002</v>
      </c>
      <c r="Q1484" s="8">
        <f t="shared" si="260"/>
        <v>0.38197899391929246</v>
      </c>
      <c r="R1484" s="8">
        <f t="shared" si="261"/>
        <v>0.27639999999999998</v>
      </c>
      <c r="S1484" s="9">
        <f t="shared" si="262"/>
        <v>2.8830766702483778E-4</v>
      </c>
      <c r="T1484" s="2" t="s">
        <v>426</v>
      </c>
      <c r="U1484" s="2" t="s">
        <v>31</v>
      </c>
      <c r="V1484" s="2" t="s">
        <v>6101</v>
      </c>
      <c r="W1484" s="2" t="s">
        <v>16</v>
      </c>
      <c r="X1484" s="2">
        <v>46</v>
      </c>
      <c r="Y1484" s="2">
        <v>63</v>
      </c>
      <c r="Z1484" s="2">
        <f t="shared" si="258"/>
        <v>17</v>
      </c>
    </row>
    <row r="1485" spans="1:26" x14ac:dyDescent="0.25">
      <c r="A1485" s="2" t="s">
        <v>4253</v>
      </c>
      <c r="B1485" s="2">
        <v>202281484</v>
      </c>
      <c r="C1485" s="3">
        <v>44855</v>
      </c>
      <c r="D1485" s="2" t="s">
        <v>930</v>
      </c>
      <c r="E1485" s="2" t="s">
        <v>14</v>
      </c>
      <c r="F1485" s="2" t="s">
        <v>4254</v>
      </c>
      <c r="G1485" s="10">
        <f t="shared" si="263"/>
        <v>9.0637752377705825E-5</v>
      </c>
      <c r="H1485" s="7">
        <v>20</v>
      </c>
      <c r="I1485" s="7">
        <v>5</v>
      </c>
      <c r="J1485" s="7">
        <v>15</v>
      </c>
      <c r="K1485" s="7">
        <f t="shared" si="266"/>
        <v>6</v>
      </c>
      <c r="L1485" s="12">
        <f t="shared" si="264"/>
        <v>9</v>
      </c>
      <c r="M1485" s="8">
        <v>0.75</v>
      </c>
      <c r="N1485" s="8">
        <f t="shared" si="265"/>
        <v>1.8</v>
      </c>
      <c r="O1485" s="7">
        <f t="shared" si="259"/>
        <v>9</v>
      </c>
      <c r="P1485" s="8">
        <v>0.75</v>
      </c>
      <c r="Q1485" s="8">
        <f t="shared" si="260"/>
        <v>0.33333333333333331</v>
      </c>
      <c r="R1485" s="8">
        <f t="shared" si="261"/>
        <v>0.25</v>
      </c>
      <c r="S1485" s="9">
        <f t="shared" si="262"/>
        <v>2.3906108376852222E-4</v>
      </c>
      <c r="T1485" s="2" t="s">
        <v>6151</v>
      </c>
      <c r="U1485" s="2" t="s">
        <v>15</v>
      </c>
      <c r="V1485" s="2" t="s">
        <v>6101</v>
      </c>
      <c r="W1485" s="2" t="s">
        <v>627</v>
      </c>
      <c r="X1485" s="2">
        <v>46</v>
      </c>
      <c r="Y1485" s="2">
        <v>63</v>
      </c>
      <c r="Z1485" s="2">
        <f t="shared" si="258"/>
        <v>17</v>
      </c>
    </row>
    <row r="1486" spans="1:26" x14ac:dyDescent="0.25">
      <c r="A1486" s="2" t="s">
        <v>4255</v>
      </c>
      <c r="B1486" s="2">
        <v>202281485</v>
      </c>
      <c r="C1486" s="3">
        <v>44855</v>
      </c>
      <c r="D1486" s="2" t="s">
        <v>583</v>
      </c>
      <c r="E1486" s="2" t="s">
        <v>21</v>
      </c>
      <c r="F1486" s="2" t="s">
        <v>4256</v>
      </c>
      <c r="G1486" s="10">
        <f t="shared" si="263"/>
        <v>6.7978314283279379E-5</v>
      </c>
      <c r="H1486" s="7">
        <v>15</v>
      </c>
      <c r="I1486" s="7">
        <v>0</v>
      </c>
      <c r="J1486" s="7">
        <v>15</v>
      </c>
      <c r="K1486" s="7">
        <f t="shared" si="266"/>
        <v>6</v>
      </c>
      <c r="L1486" s="12">
        <f t="shared" si="264"/>
        <v>9</v>
      </c>
      <c r="M1486" s="8">
        <v>1</v>
      </c>
      <c r="N1486" s="8" t="e">
        <f t="shared" si="265"/>
        <v>#DIV/0!</v>
      </c>
      <c r="O1486" s="7">
        <f t="shared" si="259"/>
        <v>9</v>
      </c>
      <c r="P1486" s="8">
        <v>1</v>
      </c>
      <c r="Q1486" s="8">
        <f t="shared" si="260"/>
        <v>0</v>
      </c>
      <c r="R1486" s="8">
        <f t="shared" si="261"/>
        <v>0</v>
      </c>
      <c r="S1486" s="9">
        <f t="shared" si="262"/>
        <v>2.3906108376852222E-4</v>
      </c>
      <c r="T1486" s="2" t="s">
        <v>6150</v>
      </c>
      <c r="U1486" s="2" t="s">
        <v>22</v>
      </c>
      <c r="V1486" s="2" t="s">
        <v>6101</v>
      </c>
      <c r="W1486" s="2" t="s">
        <v>329</v>
      </c>
      <c r="X1486" s="2">
        <v>46</v>
      </c>
      <c r="Y1486" s="2">
        <v>63</v>
      </c>
      <c r="Z1486" s="2">
        <f t="shared" si="258"/>
        <v>17</v>
      </c>
    </row>
    <row r="1487" spans="1:26" x14ac:dyDescent="0.25">
      <c r="A1487" s="2" t="s">
        <v>4257</v>
      </c>
      <c r="B1487" s="2">
        <v>202281486</v>
      </c>
      <c r="C1487" s="3">
        <v>44856</v>
      </c>
      <c r="D1487" s="2" t="s">
        <v>785</v>
      </c>
      <c r="E1487" s="2" t="s">
        <v>29</v>
      </c>
      <c r="F1487" s="2" t="s">
        <v>4258</v>
      </c>
      <c r="G1487" s="10">
        <f t="shared" si="263"/>
        <v>9.516963999659112E-5</v>
      </c>
      <c r="H1487" s="7">
        <v>21</v>
      </c>
      <c r="I1487" s="7">
        <v>18.62</v>
      </c>
      <c r="J1487" s="7">
        <v>2.379999999999999</v>
      </c>
      <c r="K1487" s="7">
        <f t="shared" si="266"/>
        <v>0.95199999999999962</v>
      </c>
      <c r="L1487" s="12">
        <f t="shared" si="264"/>
        <v>1.4279999999999995</v>
      </c>
      <c r="M1487" s="8">
        <v>0.11333333333333329</v>
      </c>
      <c r="N1487" s="8">
        <f t="shared" si="265"/>
        <v>7.6691729323308241E-2</v>
      </c>
      <c r="O1487" s="7">
        <f t="shared" si="259"/>
        <v>1.4279999999999995</v>
      </c>
      <c r="P1487" s="8">
        <v>0.11333333333333329</v>
      </c>
      <c r="Q1487" s="8">
        <f t="shared" si="260"/>
        <v>7.8235294117647092</v>
      </c>
      <c r="R1487" s="8">
        <f t="shared" si="261"/>
        <v>0.88666666666666671</v>
      </c>
      <c r="S1487" s="9">
        <f t="shared" si="262"/>
        <v>3.7931025291272176E-5</v>
      </c>
      <c r="T1487" s="2" t="s">
        <v>33</v>
      </c>
      <c r="U1487" s="2" t="s">
        <v>31</v>
      </c>
      <c r="V1487" s="2" t="s">
        <v>6101</v>
      </c>
      <c r="W1487" s="2" t="s">
        <v>329</v>
      </c>
      <c r="X1487" s="2">
        <v>50</v>
      </c>
      <c r="Y1487" s="2">
        <v>64</v>
      </c>
      <c r="Z1487" s="2">
        <f t="shared" si="258"/>
        <v>14</v>
      </c>
    </row>
    <row r="1488" spans="1:26" x14ac:dyDescent="0.25">
      <c r="A1488" s="2" t="s">
        <v>4259</v>
      </c>
      <c r="B1488" s="2">
        <v>202281487</v>
      </c>
      <c r="C1488" s="3">
        <v>44856</v>
      </c>
      <c r="D1488" s="2" t="s">
        <v>614</v>
      </c>
      <c r="E1488" s="2" t="s">
        <v>29</v>
      </c>
      <c r="F1488" s="2" t="s">
        <v>4260</v>
      </c>
      <c r="G1488" s="10">
        <f t="shared" si="263"/>
        <v>3.9880611046190566E-4</v>
      </c>
      <c r="H1488" s="7">
        <v>88</v>
      </c>
      <c r="I1488" s="7">
        <v>72.569999999999993</v>
      </c>
      <c r="J1488" s="7">
        <v>15.430000000000007</v>
      </c>
      <c r="K1488" s="7">
        <f t="shared" si="266"/>
        <v>6.1720000000000033</v>
      </c>
      <c r="L1488" s="12">
        <f t="shared" si="264"/>
        <v>9.2580000000000027</v>
      </c>
      <c r="M1488" s="8">
        <v>0.17534090909090916</v>
      </c>
      <c r="N1488" s="8">
        <f t="shared" si="265"/>
        <v>0.1275733774286896</v>
      </c>
      <c r="O1488" s="7">
        <f t="shared" si="259"/>
        <v>9.2580000000000027</v>
      </c>
      <c r="P1488" s="8">
        <v>0.17534090909090916</v>
      </c>
      <c r="Q1488" s="8">
        <f t="shared" si="260"/>
        <v>4.7031756318859337</v>
      </c>
      <c r="R1488" s="8">
        <f t="shared" si="261"/>
        <v>0.82465909090909084</v>
      </c>
      <c r="S1488" s="9">
        <f t="shared" si="262"/>
        <v>2.4591416816988662E-4</v>
      </c>
      <c r="T1488" s="2" t="s">
        <v>33</v>
      </c>
      <c r="U1488" s="2" t="s">
        <v>31</v>
      </c>
      <c r="V1488" s="2" t="s">
        <v>6101</v>
      </c>
      <c r="W1488" s="2" t="s">
        <v>627</v>
      </c>
      <c r="X1488" s="2">
        <v>50</v>
      </c>
      <c r="Y1488" s="2">
        <v>64</v>
      </c>
      <c r="Z1488" s="2">
        <f t="shared" ref="Z1488:Z1507" si="267">Y1488-X1488</f>
        <v>14</v>
      </c>
    </row>
    <row r="1489" spans="1:26" x14ac:dyDescent="0.25">
      <c r="A1489" s="2" t="s">
        <v>4261</v>
      </c>
      <c r="B1489" s="2">
        <v>202281488</v>
      </c>
      <c r="C1489" s="3">
        <v>44856</v>
      </c>
      <c r="D1489" s="2" t="s">
        <v>931</v>
      </c>
      <c r="E1489" s="2" t="s">
        <v>14</v>
      </c>
      <c r="F1489" s="2" t="s">
        <v>4262</v>
      </c>
      <c r="G1489" s="10">
        <f t="shared" si="263"/>
        <v>2.2659438094426456E-5</v>
      </c>
      <c r="H1489" s="7">
        <v>5</v>
      </c>
      <c r="I1489" s="7">
        <v>3</v>
      </c>
      <c r="J1489" s="7">
        <v>2</v>
      </c>
      <c r="K1489" s="7">
        <f t="shared" si="266"/>
        <v>0.8</v>
      </c>
      <c r="L1489" s="12">
        <f t="shared" si="264"/>
        <v>1.2</v>
      </c>
      <c r="M1489" s="8">
        <v>0.4</v>
      </c>
      <c r="N1489" s="8">
        <f t="shared" si="265"/>
        <v>0.39999999999999997</v>
      </c>
      <c r="O1489" s="7">
        <f t="shared" si="259"/>
        <v>1.2</v>
      </c>
      <c r="P1489" s="8">
        <v>0.4</v>
      </c>
      <c r="Q1489" s="8">
        <f t="shared" si="260"/>
        <v>1.5</v>
      </c>
      <c r="R1489" s="8">
        <f t="shared" si="261"/>
        <v>0.6</v>
      </c>
      <c r="S1489" s="9">
        <f t="shared" si="262"/>
        <v>3.1874811169136296E-5</v>
      </c>
      <c r="T1489" s="2" t="s">
        <v>6151</v>
      </c>
      <c r="U1489" s="2" t="s">
        <v>15</v>
      </c>
      <c r="V1489" s="2" t="s">
        <v>6101</v>
      </c>
      <c r="W1489" s="2" t="s">
        <v>627</v>
      </c>
      <c r="X1489" s="2">
        <v>50</v>
      </c>
      <c r="Y1489" s="2">
        <v>64</v>
      </c>
      <c r="Z1489" s="2">
        <f t="shared" si="267"/>
        <v>14</v>
      </c>
    </row>
    <row r="1490" spans="1:26" x14ac:dyDescent="0.25">
      <c r="A1490" s="2" t="s">
        <v>4263</v>
      </c>
      <c r="B1490" s="2">
        <v>202281489</v>
      </c>
      <c r="C1490" s="3">
        <v>44856</v>
      </c>
      <c r="D1490" s="2" t="s">
        <v>932</v>
      </c>
      <c r="E1490" s="2" t="s">
        <v>24</v>
      </c>
      <c r="F1490" s="2" t="s">
        <v>4264</v>
      </c>
      <c r="G1490" s="10">
        <f t="shared" si="263"/>
        <v>2.2659438094426457E-4</v>
      </c>
      <c r="H1490" s="7">
        <v>50</v>
      </c>
      <c r="I1490" s="7">
        <v>20</v>
      </c>
      <c r="J1490" s="7">
        <v>30</v>
      </c>
      <c r="K1490" s="7">
        <f t="shared" si="266"/>
        <v>12</v>
      </c>
      <c r="L1490" s="12">
        <f t="shared" si="264"/>
        <v>18</v>
      </c>
      <c r="M1490" s="8">
        <v>0.6</v>
      </c>
      <c r="N1490" s="8">
        <f t="shared" si="265"/>
        <v>0.9</v>
      </c>
      <c r="O1490" s="7">
        <f t="shared" si="259"/>
        <v>18</v>
      </c>
      <c r="P1490" s="8">
        <v>0.6</v>
      </c>
      <c r="Q1490" s="8">
        <f t="shared" si="260"/>
        <v>0.66666666666666663</v>
      </c>
      <c r="R1490" s="8">
        <f t="shared" si="261"/>
        <v>0.4</v>
      </c>
      <c r="S1490" s="9">
        <f t="shared" si="262"/>
        <v>4.7812216753704445E-4</v>
      </c>
      <c r="T1490" s="2" t="s">
        <v>6150</v>
      </c>
      <c r="U1490" s="2" t="s">
        <v>26</v>
      </c>
      <c r="V1490" s="2" t="s">
        <v>6101</v>
      </c>
      <c r="W1490" s="2" t="s">
        <v>16</v>
      </c>
      <c r="X1490" s="2">
        <v>50</v>
      </c>
      <c r="Y1490" s="2">
        <v>64</v>
      </c>
      <c r="Z1490" s="2">
        <f t="shared" si="267"/>
        <v>14</v>
      </c>
    </row>
    <row r="1491" spans="1:26" x14ac:dyDescent="0.25">
      <c r="A1491" s="2" t="s">
        <v>4265</v>
      </c>
      <c r="B1491" s="2">
        <v>202281490</v>
      </c>
      <c r="C1491" s="3">
        <v>44856</v>
      </c>
      <c r="D1491" s="2" t="s">
        <v>363</v>
      </c>
      <c r="E1491" s="2" t="s">
        <v>24</v>
      </c>
      <c r="F1491" s="2" t="s">
        <v>4266</v>
      </c>
      <c r="G1491" s="10">
        <f t="shared" si="263"/>
        <v>1.8127550475541165E-4</v>
      </c>
      <c r="H1491" s="7">
        <v>40</v>
      </c>
      <c r="I1491" s="7">
        <v>20</v>
      </c>
      <c r="J1491" s="7">
        <v>20</v>
      </c>
      <c r="K1491" s="7">
        <f t="shared" si="266"/>
        <v>8</v>
      </c>
      <c r="L1491" s="12">
        <f t="shared" si="264"/>
        <v>12</v>
      </c>
      <c r="M1491" s="8">
        <v>0.5</v>
      </c>
      <c r="N1491" s="8">
        <f t="shared" si="265"/>
        <v>0.6</v>
      </c>
      <c r="O1491" s="7">
        <f t="shared" si="259"/>
        <v>12</v>
      </c>
      <c r="P1491" s="8">
        <v>0.5</v>
      </c>
      <c r="Q1491" s="8">
        <f t="shared" si="260"/>
        <v>1</v>
      </c>
      <c r="R1491" s="8">
        <f t="shared" si="261"/>
        <v>0.5</v>
      </c>
      <c r="S1491" s="9">
        <f t="shared" si="262"/>
        <v>3.1874811169136296E-4</v>
      </c>
      <c r="T1491" s="2" t="s">
        <v>25</v>
      </c>
      <c r="U1491" s="2" t="s">
        <v>26</v>
      </c>
      <c r="V1491" s="2" t="s">
        <v>6101</v>
      </c>
      <c r="W1491" s="2" t="s">
        <v>329</v>
      </c>
      <c r="X1491" s="2">
        <v>50</v>
      </c>
      <c r="Y1491" s="2">
        <v>64</v>
      </c>
      <c r="Z1491" s="2">
        <f t="shared" si="267"/>
        <v>14</v>
      </c>
    </row>
    <row r="1492" spans="1:26" x14ac:dyDescent="0.25">
      <c r="A1492" s="2" t="s">
        <v>4267</v>
      </c>
      <c r="B1492" s="2">
        <v>202281491</v>
      </c>
      <c r="C1492" s="3">
        <v>44856</v>
      </c>
      <c r="D1492" s="2" t="s">
        <v>865</v>
      </c>
      <c r="E1492" s="2" t="s">
        <v>29</v>
      </c>
      <c r="F1492" s="2" t="s">
        <v>4268</v>
      </c>
      <c r="G1492" s="10">
        <f t="shared" si="263"/>
        <v>4.5318876188852914E-4</v>
      </c>
      <c r="H1492" s="7">
        <v>100</v>
      </c>
      <c r="I1492" s="7">
        <v>75.399999999999991</v>
      </c>
      <c r="J1492" s="7">
        <v>24.600000000000009</v>
      </c>
      <c r="K1492" s="7">
        <f t="shared" si="266"/>
        <v>9.8400000000000034</v>
      </c>
      <c r="L1492" s="12">
        <f t="shared" si="264"/>
        <v>14.760000000000005</v>
      </c>
      <c r="M1492" s="8">
        <v>0.24600000000000008</v>
      </c>
      <c r="N1492" s="8">
        <f t="shared" si="265"/>
        <v>0.19575596816976137</v>
      </c>
      <c r="O1492" s="7">
        <f t="shared" si="259"/>
        <v>14.760000000000005</v>
      </c>
      <c r="P1492" s="8">
        <v>0.24600000000000008</v>
      </c>
      <c r="Q1492" s="8">
        <f t="shared" si="260"/>
        <v>3.0650406504065026</v>
      </c>
      <c r="R1492" s="8">
        <f t="shared" si="261"/>
        <v>0.75399999999999989</v>
      </c>
      <c r="S1492" s="9">
        <f t="shared" si="262"/>
        <v>3.9206017738037657E-4</v>
      </c>
      <c r="T1492" s="2" t="s">
        <v>33</v>
      </c>
      <c r="U1492" s="2" t="s">
        <v>31</v>
      </c>
      <c r="V1492" s="2" t="s">
        <v>6101</v>
      </c>
      <c r="W1492" s="2" t="s">
        <v>16</v>
      </c>
      <c r="X1492" s="2">
        <v>50</v>
      </c>
      <c r="Y1492" s="2">
        <v>64</v>
      </c>
      <c r="Z1492" s="2">
        <f t="shared" si="267"/>
        <v>14</v>
      </c>
    </row>
    <row r="1493" spans="1:26" x14ac:dyDescent="0.25">
      <c r="A1493" s="2" t="s">
        <v>4269</v>
      </c>
      <c r="B1493" s="2">
        <v>202281492</v>
      </c>
      <c r="C1493" s="3">
        <v>44856</v>
      </c>
      <c r="D1493" s="2" t="s">
        <v>933</v>
      </c>
      <c r="E1493" s="2" t="s">
        <v>43</v>
      </c>
      <c r="F1493" s="2" t="s">
        <v>4270</v>
      </c>
      <c r="G1493" s="10">
        <f t="shared" si="263"/>
        <v>2.0393494284983811E-3</v>
      </c>
      <c r="H1493" s="7">
        <v>450</v>
      </c>
      <c r="I1493" s="7">
        <v>355</v>
      </c>
      <c r="J1493" s="7">
        <v>95</v>
      </c>
      <c r="K1493" s="7">
        <f t="shared" si="266"/>
        <v>38</v>
      </c>
      <c r="L1493" s="12">
        <f t="shared" si="264"/>
        <v>57</v>
      </c>
      <c r="M1493" s="8">
        <v>0.21111111111111111</v>
      </c>
      <c r="N1493" s="8">
        <f t="shared" si="265"/>
        <v>0.16056338028169015</v>
      </c>
      <c r="O1493" s="7">
        <f t="shared" si="259"/>
        <v>57</v>
      </c>
      <c r="P1493" s="8">
        <v>0.21111111111111111</v>
      </c>
      <c r="Q1493" s="8">
        <f t="shared" si="260"/>
        <v>3.736842105263158</v>
      </c>
      <c r="R1493" s="8">
        <f t="shared" si="261"/>
        <v>0.78888888888888886</v>
      </c>
      <c r="S1493" s="9">
        <f t="shared" si="262"/>
        <v>1.514053530533974E-3</v>
      </c>
      <c r="T1493" s="2" t="s">
        <v>19</v>
      </c>
      <c r="U1493" s="2" t="s">
        <v>44</v>
      </c>
      <c r="V1493" s="2" t="s">
        <v>6101</v>
      </c>
      <c r="W1493" s="2" t="s">
        <v>16</v>
      </c>
      <c r="X1493" s="2">
        <v>50</v>
      </c>
      <c r="Y1493" s="2">
        <v>64</v>
      </c>
      <c r="Z1493" s="2">
        <f t="shared" si="267"/>
        <v>14</v>
      </c>
    </row>
    <row r="1494" spans="1:26" x14ac:dyDescent="0.25">
      <c r="A1494" s="2" t="s">
        <v>4271</v>
      </c>
      <c r="B1494" s="2">
        <v>202281493</v>
      </c>
      <c r="C1494" s="3">
        <v>44856</v>
      </c>
      <c r="D1494" s="2" t="s">
        <v>934</v>
      </c>
      <c r="E1494" s="2" t="s">
        <v>29</v>
      </c>
      <c r="F1494" s="2" t="s">
        <v>4272</v>
      </c>
      <c r="G1494" s="10">
        <f t="shared" si="263"/>
        <v>1.8127550475541165E-4</v>
      </c>
      <c r="H1494" s="7">
        <v>40</v>
      </c>
      <c r="I1494" s="7">
        <v>21.45</v>
      </c>
      <c r="J1494" s="7">
        <v>18.55</v>
      </c>
      <c r="K1494" s="7">
        <f t="shared" si="266"/>
        <v>7.4200000000000008</v>
      </c>
      <c r="L1494" s="12">
        <f t="shared" si="264"/>
        <v>11.129999999999999</v>
      </c>
      <c r="M1494" s="8">
        <v>0.46375</v>
      </c>
      <c r="N1494" s="8">
        <f t="shared" si="265"/>
        <v>0.51888111888111887</v>
      </c>
      <c r="O1494" s="7">
        <f t="shared" si="259"/>
        <v>11.129999999999999</v>
      </c>
      <c r="P1494" s="8">
        <v>0.46375</v>
      </c>
      <c r="Q1494" s="8">
        <f t="shared" si="260"/>
        <v>1.1563342318059298</v>
      </c>
      <c r="R1494" s="8">
        <f t="shared" si="261"/>
        <v>0.53625</v>
      </c>
      <c r="S1494" s="9">
        <f t="shared" si="262"/>
        <v>2.9563887359373915E-4</v>
      </c>
      <c r="T1494" s="2" t="s">
        <v>33</v>
      </c>
      <c r="U1494" s="2" t="s">
        <v>31</v>
      </c>
      <c r="V1494" s="2" t="s">
        <v>6101</v>
      </c>
      <c r="W1494" s="2" t="s">
        <v>329</v>
      </c>
      <c r="X1494" s="2">
        <v>50</v>
      </c>
      <c r="Y1494" s="2">
        <v>64</v>
      </c>
      <c r="Z1494" s="2">
        <f t="shared" si="267"/>
        <v>14</v>
      </c>
    </row>
    <row r="1495" spans="1:26" x14ac:dyDescent="0.25">
      <c r="A1495" s="2" t="s">
        <v>4273</v>
      </c>
      <c r="B1495" s="2">
        <v>202281494</v>
      </c>
      <c r="C1495" s="3">
        <v>44856</v>
      </c>
      <c r="D1495" s="2" t="s">
        <v>935</v>
      </c>
      <c r="E1495" s="2" t="s">
        <v>14</v>
      </c>
      <c r="F1495" s="2" t="s">
        <v>4274</v>
      </c>
      <c r="G1495" s="10">
        <f t="shared" si="263"/>
        <v>9.0637752377705825E-5</v>
      </c>
      <c r="H1495" s="7">
        <v>20</v>
      </c>
      <c r="I1495" s="7">
        <v>5</v>
      </c>
      <c r="J1495" s="7">
        <v>15</v>
      </c>
      <c r="K1495" s="7">
        <f t="shared" si="266"/>
        <v>6</v>
      </c>
      <c r="L1495" s="12">
        <f t="shared" si="264"/>
        <v>9</v>
      </c>
      <c r="M1495" s="8">
        <v>0.75</v>
      </c>
      <c r="N1495" s="8">
        <f t="shared" si="265"/>
        <v>1.8</v>
      </c>
      <c r="O1495" s="7">
        <f t="shared" si="259"/>
        <v>9</v>
      </c>
      <c r="P1495" s="8">
        <v>0.75</v>
      </c>
      <c r="Q1495" s="8">
        <f t="shared" si="260"/>
        <v>0.33333333333333331</v>
      </c>
      <c r="R1495" s="8">
        <f t="shared" si="261"/>
        <v>0.25</v>
      </c>
      <c r="S1495" s="9">
        <f t="shared" si="262"/>
        <v>2.3906108376852222E-4</v>
      </c>
      <c r="T1495" s="2" t="s">
        <v>6151</v>
      </c>
      <c r="U1495" s="2" t="s">
        <v>15</v>
      </c>
      <c r="V1495" s="2" t="s">
        <v>6101</v>
      </c>
      <c r="W1495" s="2" t="s">
        <v>16</v>
      </c>
      <c r="X1495" s="2">
        <v>50</v>
      </c>
      <c r="Y1495" s="2">
        <v>64</v>
      </c>
      <c r="Z1495" s="2">
        <f t="shared" si="267"/>
        <v>14</v>
      </c>
    </row>
    <row r="1496" spans="1:26" x14ac:dyDescent="0.25">
      <c r="A1496" s="2" t="s">
        <v>4275</v>
      </c>
      <c r="B1496" s="2">
        <v>202281495</v>
      </c>
      <c r="C1496" s="3">
        <v>44856</v>
      </c>
      <c r="D1496" s="2" t="s">
        <v>694</v>
      </c>
      <c r="E1496" s="2" t="s">
        <v>29</v>
      </c>
      <c r="F1496" s="2" t="s">
        <v>4276</v>
      </c>
      <c r="G1496" s="10">
        <f t="shared" si="263"/>
        <v>2.0846683046872342E-4</v>
      </c>
      <c r="H1496" s="7">
        <v>46</v>
      </c>
      <c r="I1496" s="7">
        <v>38.85</v>
      </c>
      <c r="J1496" s="7">
        <v>7.1499999999999986</v>
      </c>
      <c r="K1496" s="7">
        <f t="shared" si="266"/>
        <v>2.8599999999999994</v>
      </c>
      <c r="L1496" s="12">
        <f t="shared" si="264"/>
        <v>4.2899999999999991</v>
      </c>
      <c r="M1496" s="8">
        <v>0.15543478260869562</v>
      </c>
      <c r="N1496" s="8">
        <f t="shared" si="265"/>
        <v>0.1104247104247104</v>
      </c>
      <c r="O1496" s="7">
        <f t="shared" si="259"/>
        <v>4.2899999999999991</v>
      </c>
      <c r="P1496" s="8">
        <v>0.15543478260869562</v>
      </c>
      <c r="Q1496" s="8">
        <f t="shared" si="260"/>
        <v>5.4335664335664351</v>
      </c>
      <c r="R1496" s="8">
        <f t="shared" si="261"/>
        <v>0.84456521739130441</v>
      </c>
      <c r="S1496" s="9">
        <f t="shared" si="262"/>
        <v>1.1395244992966224E-4</v>
      </c>
      <c r="T1496" s="2" t="s">
        <v>30</v>
      </c>
      <c r="U1496" s="2" t="s">
        <v>31</v>
      </c>
      <c r="V1496" s="2" t="s">
        <v>6101</v>
      </c>
      <c r="W1496" s="2" t="s">
        <v>627</v>
      </c>
      <c r="X1496" s="2">
        <v>50</v>
      </c>
      <c r="Y1496" s="2">
        <v>64</v>
      </c>
      <c r="Z1496" s="2">
        <f t="shared" si="267"/>
        <v>14</v>
      </c>
    </row>
    <row r="1497" spans="1:26" x14ac:dyDescent="0.25">
      <c r="A1497" s="2" t="s">
        <v>4277</v>
      </c>
      <c r="B1497" s="2">
        <v>202281496</v>
      </c>
      <c r="C1497" s="3">
        <v>44856</v>
      </c>
      <c r="D1497" s="2" t="s">
        <v>774</v>
      </c>
      <c r="E1497" s="2" t="s">
        <v>29</v>
      </c>
      <c r="F1497" s="2" t="s">
        <v>4278</v>
      </c>
      <c r="G1497" s="10">
        <f t="shared" si="263"/>
        <v>5.2116707617180856E-4</v>
      </c>
      <c r="H1497" s="7">
        <v>115</v>
      </c>
      <c r="I1497" s="7">
        <v>100.38</v>
      </c>
      <c r="J1497" s="7">
        <v>14.620000000000005</v>
      </c>
      <c r="K1497" s="7">
        <f t="shared" si="266"/>
        <v>5.8480000000000025</v>
      </c>
      <c r="L1497" s="12">
        <f t="shared" si="264"/>
        <v>8.772000000000002</v>
      </c>
      <c r="M1497" s="8">
        <v>0.12713043478260874</v>
      </c>
      <c r="N1497" s="8">
        <f t="shared" si="265"/>
        <v>8.7387925881649758E-2</v>
      </c>
      <c r="O1497" s="7">
        <f t="shared" si="259"/>
        <v>8.772000000000002</v>
      </c>
      <c r="P1497" s="8">
        <v>0.12713043478260874</v>
      </c>
      <c r="Q1497" s="8">
        <f t="shared" si="260"/>
        <v>6.8659370725034172</v>
      </c>
      <c r="R1497" s="8">
        <f t="shared" si="261"/>
        <v>0.87286956521739123</v>
      </c>
      <c r="S1497" s="9">
        <f t="shared" si="262"/>
        <v>2.330048696463864E-4</v>
      </c>
      <c r="T1497" s="2" t="s">
        <v>33</v>
      </c>
      <c r="U1497" s="2" t="s">
        <v>31</v>
      </c>
      <c r="V1497" s="2" t="s">
        <v>6101</v>
      </c>
      <c r="W1497" s="2" t="s">
        <v>16</v>
      </c>
      <c r="X1497" s="2">
        <v>50</v>
      </c>
      <c r="Y1497" s="2">
        <v>64</v>
      </c>
      <c r="Z1497" s="2">
        <f t="shared" si="267"/>
        <v>14</v>
      </c>
    </row>
    <row r="1498" spans="1:26" x14ac:dyDescent="0.25">
      <c r="A1498" s="2" t="s">
        <v>4279</v>
      </c>
      <c r="B1498" s="2">
        <v>202281497</v>
      </c>
      <c r="C1498" s="3">
        <v>44856</v>
      </c>
      <c r="D1498" s="2" t="s">
        <v>936</v>
      </c>
      <c r="E1498" s="2" t="s">
        <v>29</v>
      </c>
      <c r="F1498" s="2" t="s">
        <v>4280</v>
      </c>
      <c r="G1498" s="10">
        <f t="shared" si="263"/>
        <v>3.8067855998636448E-4</v>
      </c>
      <c r="H1498" s="7">
        <v>84</v>
      </c>
      <c r="I1498" s="7">
        <v>75.2</v>
      </c>
      <c r="J1498" s="7">
        <v>8.7999999999999972</v>
      </c>
      <c r="K1498" s="7">
        <f t="shared" si="266"/>
        <v>3.5199999999999991</v>
      </c>
      <c r="L1498" s="12">
        <f t="shared" si="264"/>
        <v>5.2799999999999976</v>
      </c>
      <c r="M1498" s="8">
        <v>0.10476190476190472</v>
      </c>
      <c r="N1498" s="8">
        <f t="shared" si="265"/>
        <v>7.0212765957446771E-2</v>
      </c>
      <c r="O1498" s="7">
        <f t="shared" si="259"/>
        <v>5.2799999999999976</v>
      </c>
      <c r="P1498" s="8">
        <v>0.10476190476190472</v>
      </c>
      <c r="Q1498" s="8">
        <f t="shared" si="260"/>
        <v>8.5454545454545485</v>
      </c>
      <c r="R1498" s="8">
        <f t="shared" si="261"/>
        <v>0.89523809523809528</v>
      </c>
      <c r="S1498" s="9">
        <f t="shared" si="262"/>
        <v>1.4024916914419966E-4</v>
      </c>
      <c r="T1498" s="2" t="s">
        <v>99</v>
      </c>
      <c r="U1498" s="2" t="s">
        <v>31</v>
      </c>
      <c r="V1498" s="2" t="s">
        <v>6101</v>
      </c>
      <c r="W1498" s="2" t="s">
        <v>329</v>
      </c>
      <c r="X1498" s="2">
        <v>50</v>
      </c>
      <c r="Y1498" s="2">
        <v>64</v>
      </c>
      <c r="Z1498" s="2">
        <f t="shared" si="267"/>
        <v>14</v>
      </c>
    </row>
    <row r="1499" spans="1:26" x14ac:dyDescent="0.25">
      <c r="A1499" s="2" t="s">
        <v>4281</v>
      </c>
      <c r="B1499" s="2">
        <v>202281498</v>
      </c>
      <c r="C1499" s="3">
        <v>44856</v>
      </c>
      <c r="D1499" s="2" t="s">
        <v>109</v>
      </c>
      <c r="E1499" s="2" t="s">
        <v>21</v>
      </c>
      <c r="F1499" s="2" t="s">
        <v>4282</v>
      </c>
      <c r="G1499" s="10">
        <f t="shared" si="263"/>
        <v>4.5318876188852913E-5</v>
      </c>
      <c r="H1499" s="7">
        <v>10</v>
      </c>
      <c r="I1499" s="7">
        <v>0</v>
      </c>
      <c r="J1499" s="7">
        <v>10</v>
      </c>
      <c r="K1499" s="7">
        <f t="shared" si="266"/>
        <v>4</v>
      </c>
      <c r="L1499" s="12">
        <f t="shared" si="264"/>
        <v>6</v>
      </c>
      <c r="M1499" s="8">
        <v>1</v>
      </c>
      <c r="N1499" s="8" t="e">
        <f t="shared" si="265"/>
        <v>#DIV/0!</v>
      </c>
      <c r="O1499" s="7">
        <f t="shared" si="259"/>
        <v>6</v>
      </c>
      <c r="P1499" s="8">
        <v>1</v>
      </c>
      <c r="Q1499" s="8">
        <f t="shared" si="260"/>
        <v>0</v>
      </c>
      <c r="R1499" s="8">
        <f t="shared" si="261"/>
        <v>0</v>
      </c>
      <c r="S1499" s="9">
        <f t="shared" si="262"/>
        <v>1.5937405584568148E-4</v>
      </c>
      <c r="T1499" s="2" t="s">
        <v>6150</v>
      </c>
      <c r="U1499" s="2" t="s">
        <v>22</v>
      </c>
      <c r="V1499" s="2" t="s">
        <v>6101</v>
      </c>
      <c r="W1499" s="2" t="s">
        <v>16</v>
      </c>
      <c r="X1499" s="2">
        <v>50</v>
      </c>
      <c r="Y1499" s="2">
        <v>64</v>
      </c>
      <c r="Z1499" s="2">
        <f t="shared" si="267"/>
        <v>14</v>
      </c>
    </row>
    <row r="1500" spans="1:26" x14ac:dyDescent="0.25">
      <c r="A1500" s="2" t="s">
        <v>4283</v>
      </c>
      <c r="B1500" s="2">
        <v>202281499</v>
      </c>
      <c r="C1500" s="3">
        <v>44856</v>
      </c>
      <c r="D1500" s="2" t="s">
        <v>851</v>
      </c>
      <c r="E1500" s="2" t="s">
        <v>29</v>
      </c>
      <c r="F1500" s="2" t="s">
        <v>4284</v>
      </c>
      <c r="G1500" s="10">
        <f t="shared" si="263"/>
        <v>2.4925381903869104E-4</v>
      </c>
      <c r="H1500" s="7">
        <v>55</v>
      </c>
      <c r="I1500" s="7">
        <v>51</v>
      </c>
      <c r="J1500" s="7">
        <v>4</v>
      </c>
      <c r="K1500" s="7">
        <f t="shared" si="266"/>
        <v>1.6</v>
      </c>
      <c r="L1500" s="12">
        <f t="shared" si="264"/>
        <v>2.4</v>
      </c>
      <c r="M1500" s="8">
        <v>7.2727272727272724E-2</v>
      </c>
      <c r="N1500" s="8">
        <f t="shared" si="265"/>
        <v>4.7058823529411764E-2</v>
      </c>
      <c r="O1500" s="7">
        <f t="shared" si="259"/>
        <v>2.4</v>
      </c>
      <c r="P1500" s="8">
        <v>7.2727272727272724E-2</v>
      </c>
      <c r="Q1500" s="8">
        <f t="shared" si="260"/>
        <v>12.75</v>
      </c>
      <c r="R1500" s="8">
        <f t="shared" si="261"/>
        <v>0.92727272727272725</v>
      </c>
      <c r="S1500" s="9">
        <f t="shared" si="262"/>
        <v>6.3749622338272593E-5</v>
      </c>
      <c r="T1500" s="2" t="s">
        <v>33</v>
      </c>
      <c r="U1500" s="2" t="s">
        <v>31</v>
      </c>
      <c r="V1500" s="2" t="s">
        <v>6101</v>
      </c>
      <c r="W1500" s="2" t="s">
        <v>329</v>
      </c>
      <c r="X1500" s="2">
        <v>50</v>
      </c>
      <c r="Y1500" s="2">
        <v>64</v>
      </c>
      <c r="Z1500" s="2">
        <f t="shared" si="267"/>
        <v>14</v>
      </c>
    </row>
    <row r="1501" spans="1:26" x14ac:dyDescent="0.25">
      <c r="A1501" s="2" t="s">
        <v>4285</v>
      </c>
      <c r="B1501" s="2">
        <v>202281500</v>
      </c>
      <c r="C1501" s="3">
        <v>44856</v>
      </c>
      <c r="D1501" s="2" t="s">
        <v>937</v>
      </c>
      <c r="E1501" s="2" t="s">
        <v>14</v>
      </c>
      <c r="F1501" s="2" t="s">
        <v>4286</v>
      </c>
      <c r="G1501" s="10">
        <f t="shared" si="263"/>
        <v>9.0637752377705825E-5</v>
      </c>
      <c r="H1501" s="7">
        <v>20</v>
      </c>
      <c r="I1501" s="7">
        <v>5</v>
      </c>
      <c r="J1501" s="7">
        <v>15</v>
      </c>
      <c r="K1501" s="7">
        <f t="shared" si="266"/>
        <v>6</v>
      </c>
      <c r="L1501" s="12">
        <f t="shared" si="264"/>
        <v>9</v>
      </c>
      <c r="M1501" s="8">
        <v>0.75</v>
      </c>
      <c r="N1501" s="8">
        <f t="shared" si="265"/>
        <v>1.8</v>
      </c>
      <c r="O1501" s="7">
        <f t="shared" si="259"/>
        <v>9</v>
      </c>
      <c r="P1501" s="8">
        <v>0.75</v>
      </c>
      <c r="Q1501" s="8">
        <f t="shared" si="260"/>
        <v>0.33333333333333331</v>
      </c>
      <c r="R1501" s="8">
        <f t="shared" si="261"/>
        <v>0.25</v>
      </c>
      <c r="S1501" s="9">
        <f t="shared" si="262"/>
        <v>2.3906108376852222E-4</v>
      </c>
      <c r="T1501" s="2" t="s">
        <v>6151</v>
      </c>
      <c r="U1501" s="2" t="s">
        <v>15</v>
      </c>
      <c r="V1501" s="2" t="s">
        <v>6101</v>
      </c>
      <c r="W1501" s="2" t="s">
        <v>16</v>
      </c>
      <c r="X1501" s="2">
        <v>50</v>
      </c>
      <c r="Y1501" s="2">
        <v>64</v>
      </c>
      <c r="Z1501" s="2">
        <f t="shared" si="267"/>
        <v>14</v>
      </c>
    </row>
    <row r="1502" spans="1:26" x14ac:dyDescent="0.25">
      <c r="A1502" s="2" t="s">
        <v>4287</v>
      </c>
      <c r="B1502" s="2">
        <v>202281501</v>
      </c>
      <c r="C1502" s="3">
        <v>44856</v>
      </c>
      <c r="D1502" s="2" t="s">
        <v>931</v>
      </c>
      <c r="E1502" s="2" t="s">
        <v>14</v>
      </c>
      <c r="F1502" s="2" t="s">
        <v>4288</v>
      </c>
      <c r="G1502" s="10">
        <f t="shared" si="263"/>
        <v>6.7978314283279379E-5</v>
      </c>
      <c r="H1502" s="7">
        <v>15</v>
      </c>
      <c r="I1502" s="7">
        <v>3</v>
      </c>
      <c r="J1502" s="7">
        <v>12</v>
      </c>
      <c r="K1502" s="7">
        <f t="shared" si="266"/>
        <v>4.8000000000000007</v>
      </c>
      <c r="L1502" s="12">
        <f t="shared" si="264"/>
        <v>7.1999999999999993</v>
      </c>
      <c r="M1502" s="8">
        <v>0.8</v>
      </c>
      <c r="N1502" s="8">
        <f t="shared" si="265"/>
        <v>2.4</v>
      </c>
      <c r="O1502" s="7">
        <f t="shared" si="259"/>
        <v>7.1999999999999993</v>
      </c>
      <c r="P1502" s="8">
        <v>0.8</v>
      </c>
      <c r="Q1502" s="8">
        <f t="shared" si="260"/>
        <v>0.25</v>
      </c>
      <c r="R1502" s="8">
        <f t="shared" si="261"/>
        <v>0.2</v>
      </c>
      <c r="S1502" s="9">
        <f t="shared" si="262"/>
        <v>1.9124886701481778E-4</v>
      </c>
      <c r="T1502" s="2" t="s">
        <v>6152</v>
      </c>
      <c r="U1502" s="2" t="s">
        <v>15</v>
      </c>
      <c r="V1502" s="2" t="s">
        <v>6101</v>
      </c>
      <c r="W1502" s="2" t="s">
        <v>627</v>
      </c>
      <c r="X1502" s="2">
        <v>50</v>
      </c>
      <c r="Y1502" s="2">
        <v>64</v>
      </c>
      <c r="Z1502" s="2">
        <f t="shared" si="267"/>
        <v>14</v>
      </c>
    </row>
    <row r="1503" spans="1:26" x14ac:dyDescent="0.25">
      <c r="A1503" s="2" t="s">
        <v>4289</v>
      </c>
      <c r="B1503" s="2">
        <v>202281502</v>
      </c>
      <c r="C1503" s="3">
        <v>44856</v>
      </c>
      <c r="D1503" s="2" t="s">
        <v>938</v>
      </c>
      <c r="E1503" s="2" t="s">
        <v>21</v>
      </c>
      <c r="F1503" s="2" t="s">
        <v>4290</v>
      </c>
      <c r="G1503" s="10">
        <f t="shared" si="263"/>
        <v>4.5318876188852913E-5</v>
      </c>
      <c r="H1503" s="7">
        <v>10</v>
      </c>
      <c r="I1503" s="7">
        <v>0</v>
      </c>
      <c r="J1503" s="7">
        <v>10</v>
      </c>
      <c r="K1503" s="7">
        <f t="shared" si="266"/>
        <v>4</v>
      </c>
      <c r="L1503" s="12">
        <f t="shared" si="264"/>
        <v>6</v>
      </c>
      <c r="M1503" s="8">
        <v>1</v>
      </c>
      <c r="N1503" s="8" t="e">
        <f t="shared" si="265"/>
        <v>#DIV/0!</v>
      </c>
      <c r="O1503" s="7">
        <f t="shared" si="259"/>
        <v>6</v>
      </c>
      <c r="P1503" s="8">
        <v>1</v>
      </c>
      <c r="Q1503" s="8">
        <f t="shared" si="260"/>
        <v>0</v>
      </c>
      <c r="R1503" s="8">
        <f t="shared" si="261"/>
        <v>0</v>
      </c>
      <c r="S1503" s="9">
        <f t="shared" si="262"/>
        <v>1.5937405584568148E-4</v>
      </c>
      <c r="T1503" s="2" t="s">
        <v>6150</v>
      </c>
      <c r="U1503" s="2" t="s">
        <v>22</v>
      </c>
      <c r="V1503" s="2" t="s">
        <v>6101</v>
      </c>
      <c r="W1503" s="2" t="s">
        <v>16</v>
      </c>
      <c r="X1503" s="2">
        <v>50</v>
      </c>
      <c r="Y1503" s="2">
        <v>64</v>
      </c>
      <c r="Z1503" s="2">
        <f t="shared" si="267"/>
        <v>14</v>
      </c>
    </row>
    <row r="1504" spans="1:26" x14ac:dyDescent="0.25">
      <c r="A1504" s="2" t="s">
        <v>4291</v>
      </c>
      <c r="B1504" s="2">
        <v>202281503</v>
      </c>
      <c r="C1504" s="3">
        <v>44856</v>
      </c>
      <c r="D1504" s="2" t="s">
        <v>939</v>
      </c>
      <c r="E1504" s="2" t="s">
        <v>29</v>
      </c>
      <c r="F1504" s="2" t="s">
        <v>4292</v>
      </c>
      <c r="G1504" s="10">
        <f t="shared" si="263"/>
        <v>1.586160666609852E-4</v>
      </c>
      <c r="H1504" s="7">
        <v>35</v>
      </c>
      <c r="I1504" s="7">
        <v>10.189999999999998</v>
      </c>
      <c r="J1504" s="7">
        <v>24.810000000000002</v>
      </c>
      <c r="K1504" s="7">
        <f t="shared" si="266"/>
        <v>9.9240000000000013</v>
      </c>
      <c r="L1504" s="12">
        <f t="shared" si="264"/>
        <v>14.886000000000001</v>
      </c>
      <c r="M1504" s="8">
        <v>0.70885714285714296</v>
      </c>
      <c r="N1504" s="8">
        <f t="shared" si="265"/>
        <v>1.4608439646712468</v>
      </c>
      <c r="O1504" s="7">
        <f t="shared" si="259"/>
        <v>14.886000000000001</v>
      </c>
      <c r="P1504" s="8">
        <v>0.70885714285714296</v>
      </c>
      <c r="Q1504" s="8">
        <f t="shared" si="260"/>
        <v>0.41072148327287372</v>
      </c>
      <c r="R1504" s="8">
        <f t="shared" si="261"/>
        <v>0.29114285714285709</v>
      </c>
      <c r="S1504" s="9">
        <f t="shared" si="262"/>
        <v>3.9540703255313577E-4</v>
      </c>
      <c r="T1504" s="2" t="s">
        <v>426</v>
      </c>
      <c r="U1504" s="2" t="s">
        <v>31</v>
      </c>
      <c r="V1504" s="2" t="s">
        <v>6101</v>
      </c>
      <c r="W1504" s="2" t="s">
        <v>329</v>
      </c>
      <c r="X1504" s="2">
        <v>50</v>
      </c>
      <c r="Y1504" s="2">
        <v>64</v>
      </c>
      <c r="Z1504" s="2">
        <f t="shared" si="267"/>
        <v>14</v>
      </c>
    </row>
    <row r="1505" spans="1:26" x14ac:dyDescent="0.25">
      <c r="A1505" s="2" t="s">
        <v>4293</v>
      </c>
      <c r="B1505" s="2">
        <v>202281504</v>
      </c>
      <c r="C1505" s="3">
        <v>44856</v>
      </c>
      <c r="D1505" s="2" t="s">
        <v>940</v>
      </c>
      <c r="E1505" s="2" t="s">
        <v>24</v>
      </c>
      <c r="F1505" s="2" t="s">
        <v>4294</v>
      </c>
      <c r="G1505" s="10">
        <f t="shared" si="263"/>
        <v>3.625510095108233E-4</v>
      </c>
      <c r="H1505" s="7">
        <v>80</v>
      </c>
      <c r="I1505" s="7">
        <v>20</v>
      </c>
      <c r="J1505" s="7">
        <v>60</v>
      </c>
      <c r="K1505" s="7">
        <f t="shared" si="266"/>
        <v>24</v>
      </c>
      <c r="L1505" s="12">
        <f t="shared" si="264"/>
        <v>36</v>
      </c>
      <c r="M1505" s="8">
        <v>0.75</v>
      </c>
      <c r="N1505" s="8">
        <f t="shared" si="265"/>
        <v>1.8</v>
      </c>
      <c r="O1505" s="7">
        <f t="shared" si="259"/>
        <v>36</v>
      </c>
      <c r="P1505" s="8">
        <v>0.75</v>
      </c>
      <c r="Q1505" s="8">
        <f t="shared" si="260"/>
        <v>0.33333333333333331</v>
      </c>
      <c r="R1505" s="8">
        <f t="shared" si="261"/>
        <v>0.25</v>
      </c>
      <c r="S1505" s="9">
        <f t="shared" si="262"/>
        <v>9.5624433507408889E-4</v>
      </c>
      <c r="T1505" s="2" t="s">
        <v>25</v>
      </c>
      <c r="U1505" s="2" t="s">
        <v>26</v>
      </c>
      <c r="V1505" s="2" t="s">
        <v>6101</v>
      </c>
      <c r="W1505" s="2" t="s">
        <v>16</v>
      </c>
      <c r="X1505" s="2">
        <v>50</v>
      </c>
      <c r="Y1505" s="2">
        <v>64</v>
      </c>
      <c r="Z1505" s="2">
        <f t="shared" si="267"/>
        <v>14</v>
      </c>
    </row>
    <row r="1506" spans="1:26" x14ac:dyDescent="0.25">
      <c r="A1506" s="2" t="s">
        <v>4295</v>
      </c>
      <c r="B1506" s="2">
        <v>202281505</v>
      </c>
      <c r="C1506" s="3">
        <v>44856</v>
      </c>
      <c r="D1506" s="2" t="s">
        <v>930</v>
      </c>
      <c r="E1506" s="2" t="s">
        <v>14</v>
      </c>
      <c r="F1506" s="2" t="s">
        <v>4296</v>
      </c>
      <c r="G1506" s="10">
        <f t="shared" si="263"/>
        <v>9.0637752377705825E-5</v>
      </c>
      <c r="H1506" s="7">
        <v>20</v>
      </c>
      <c r="I1506" s="7">
        <v>5</v>
      </c>
      <c r="J1506" s="7">
        <v>15</v>
      </c>
      <c r="K1506" s="7">
        <f t="shared" si="266"/>
        <v>6</v>
      </c>
      <c r="L1506" s="12">
        <f t="shared" si="264"/>
        <v>9</v>
      </c>
      <c r="M1506" s="8">
        <v>0.75</v>
      </c>
      <c r="N1506" s="8">
        <f t="shared" si="265"/>
        <v>1.8</v>
      </c>
      <c r="O1506" s="7">
        <f t="shared" si="259"/>
        <v>9</v>
      </c>
      <c r="P1506" s="8">
        <v>0.75</v>
      </c>
      <c r="Q1506" s="8">
        <f t="shared" si="260"/>
        <v>0.33333333333333331</v>
      </c>
      <c r="R1506" s="8">
        <f t="shared" si="261"/>
        <v>0.25</v>
      </c>
      <c r="S1506" s="9">
        <f t="shared" si="262"/>
        <v>2.3906108376852222E-4</v>
      </c>
      <c r="T1506" s="2" t="s">
        <v>6152</v>
      </c>
      <c r="U1506" s="2" t="s">
        <v>15</v>
      </c>
      <c r="V1506" s="2" t="s">
        <v>6101</v>
      </c>
      <c r="W1506" s="2" t="s">
        <v>329</v>
      </c>
      <c r="X1506" s="2">
        <v>50</v>
      </c>
      <c r="Y1506" s="2">
        <v>64</v>
      </c>
      <c r="Z1506" s="2">
        <f t="shared" si="267"/>
        <v>14</v>
      </c>
    </row>
    <row r="1507" spans="1:26" x14ac:dyDescent="0.25">
      <c r="A1507" s="2" t="s">
        <v>4297</v>
      </c>
      <c r="B1507" s="2">
        <v>202281506</v>
      </c>
      <c r="C1507" s="3">
        <v>44857</v>
      </c>
      <c r="D1507" s="2" t="s">
        <v>941</v>
      </c>
      <c r="E1507" s="2" t="s">
        <v>24</v>
      </c>
      <c r="F1507" s="2" t="s">
        <v>4298</v>
      </c>
      <c r="G1507" s="10">
        <f t="shared" si="263"/>
        <v>2.0393494284983812E-4</v>
      </c>
      <c r="H1507" s="7">
        <v>45</v>
      </c>
      <c r="I1507" s="7">
        <v>17</v>
      </c>
      <c r="J1507" s="7">
        <v>28</v>
      </c>
      <c r="K1507" s="7">
        <f t="shared" si="266"/>
        <v>11.200000000000001</v>
      </c>
      <c r="L1507" s="12">
        <f t="shared" si="264"/>
        <v>16.799999999999997</v>
      </c>
      <c r="M1507" s="8">
        <v>0.62222222222222223</v>
      </c>
      <c r="N1507" s="8">
        <f t="shared" si="265"/>
        <v>0.98823529411764688</v>
      </c>
      <c r="O1507" s="7">
        <f t="shared" si="259"/>
        <v>16.799999999999997</v>
      </c>
      <c r="P1507" s="8">
        <v>0.62222222222222223</v>
      </c>
      <c r="Q1507" s="8">
        <f t="shared" si="260"/>
        <v>0.6071428571428571</v>
      </c>
      <c r="R1507" s="8">
        <f t="shared" si="261"/>
        <v>0.37777777777777777</v>
      </c>
      <c r="S1507" s="9">
        <f t="shared" si="262"/>
        <v>4.4624735636790815E-4</v>
      </c>
      <c r="T1507" s="2" t="s">
        <v>25</v>
      </c>
      <c r="U1507" s="2" t="s">
        <v>26</v>
      </c>
      <c r="V1507" s="2" t="s">
        <v>6101</v>
      </c>
      <c r="W1507" s="2" t="s">
        <v>329</v>
      </c>
      <c r="X1507" s="2">
        <v>55</v>
      </c>
      <c r="Y1507" s="2">
        <v>61</v>
      </c>
      <c r="Z1507" s="2">
        <f t="shared" si="267"/>
        <v>6</v>
      </c>
    </row>
    <row r="1508" spans="1:26" x14ac:dyDescent="0.25">
      <c r="A1508" s="2" t="s">
        <v>4299</v>
      </c>
      <c r="B1508" s="2">
        <v>202281507</v>
      </c>
      <c r="C1508" s="3">
        <v>44857</v>
      </c>
      <c r="D1508" s="2" t="s">
        <v>363</v>
      </c>
      <c r="E1508" s="2" t="s">
        <v>24</v>
      </c>
      <c r="F1508" s="2" t="s">
        <v>4300</v>
      </c>
      <c r="G1508" s="10">
        <f t="shared" si="263"/>
        <v>1.586160666609852E-4</v>
      </c>
      <c r="H1508" s="7">
        <v>35</v>
      </c>
      <c r="I1508" s="7">
        <v>15</v>
      </c>
      <c r="J1508" s="7">
        <v>20</v>
      </c>
      <c r="K1508" s="7">
        <f t="shared" si="266"/>
        <v>8</v>
      </c>
      <c r="L1508" s="12">
        <f t="shared" si="264"/>
        <v>12</v>
      </c>
      <c r="M1508" s="8">
        <v>0.5714285714285714</v>
      </c>
      <c r="N1508" s="8">
        <f t="shared" si="265"/>
        <v>0.8</v>
      </c>
      <c r="O1508" s="7">
        <f t="shared" si="259"/>
        <v>12</v>
      </c>
      <c r="P1508" s="8">
        <v>0.5714285714285714</v>
      </c>
      <c r="Q1508" s="8">
        <f t="shared" si="260"/>
        <v>0.75</v>
      </c>
      <c r="R1508" s="8">
        <f t="shared" si="261"/>
        <v>0.42857142857142855</v>
      </c>
      <c r="S1508" s="9">
        <f t="shared" si="262"/>
        <v>3.1874811169136296E-4</v>
      </c>
      <c r="T1508" s="2" t="s">
        <v>25</v>
      </c>
      <c r="U1508" s="2" t="s">
        <v>26</v>
      </c>
      <c r="V1508" s="2" t="s">
        <v>6101</v>
      </c>
      <c r="W1508" s="2" t="s">
        <v>16</v>
      </c>
      <c r="X1508" s="2">
        <v>55</v>
      </c>
      <c r="Y1508" s="2">
        <v>61</v>
      </c>
      <c r="Z1508" s="2">
        <f t="shared" ref="Z1508:Z1528" si="268">Y1508-X1508</f>
        <v>6</v>
      </c>
    </row>
    <row r="1509" spans="1:26" x14ac:dyDescent="0.25">
      <c r="A1509" s="2" t="s">
        <v>4301</v>
      </c>
      <c r="B1509" s="2">
        <v>202281508</v>
      </c>
      <c r="C1509" s="3">
        <v>44857</v>
      </c>
      <c r="D1509" s="2" t="s">
        <v>942</v>
      </c>
      <c r="E1509" s="2" t="s">
        <v>24</v>
      </c>
      <c r="F1509" s="2" t="s">
        <v>4302</v>
      </c>
      <c r="G1509" s="10">
        <f t="shared" si="263"/>
        <v>3.1723213332197041E-4</v>
      </c>
      <c r="H1509" s="7">
        <v>70</v>
      </c>
      <c r="I1509" s="7">
        <v>15</v>
      </c>
      <c r="J1509" s="7">
        <v>55</v>
      </c>
      <c r="K1509" s="7">
        <f t="shared" si="266"/>
        <v>22</v>
      </c>
      <c r="L1509" s="12">
        <f t="shared" si="264"/>
        <v>33</v>
      </c>
      <c r="M1509" s="8">
        <v>0.7857142857142857</v>
      </c>
      <c r="N1509" s="8">
        <f t="shared" si="265"/>
        <v>2.2000000000000002</v>
      </c>
      <c r="O1509" s="7">
        <f t="shared" si="259"/>
        <v>33</v>
      </c>
      <c r="P1509" s="8">
        <v>0.7857142857142857</v>
      </c>
      <c r="Q1509" s="8">
        <f t="shared" si="260"/>
        <v>0.27272727272727271</v>
      </c>
      <c r="R1509" s="8">
        <f t="shared" si="261"/>
        <v>0.21428571428571427</v>
      </c>
      <c r="S1509" s="9">
        <f t="shared" si="262"/>
        <v>8.7655730715124815E-4</v>
      </c>
      <c r="T1509" s="2" t="s">
        <v>25</v>
      </c>
      <c r="U1509" s="2" t="s">
        <v>26</v>
      </c>
      <c r="V1509" s="2" t="s">
        <v>6101</v>
      </c>
      <c r="W1509" s="2" t="s">
        <v>16</v>
      </c>
      <c r="X1509" s="2">
        <v>55</v>
      </c>
      <c r="Y1509" s="2">
        <v>61</v>
      </c>
      <c r="Z1509" s="2">
        <f t="shared" si="268"/>
        <v>6</v>
      </c>
    </row>
    <row r="1510" spans="1:26" x14ac:dyDescent="0.25">
      <c r="A1510" s="2" t="s">
        <v>4303</v>
      </c>
      <c r="B1510" s="2">
        <v>202281509</v>
      </c>
      <c r="C1510" s="3">
        <v>44857</v>
      </c>
      <c r="D1510" s="2" t="s">
        <v>943</v>
      </c>
      <c r="E1510" s="2" t="s">
        <v>47</v>
      </c>
      <c r="F1510" s="2" t="s">
        <v>4304</v>
      </c>
      <c r="G1510" s="10">
        <f t="shared" si="263"/>
        <v>9.0637752377705828E-4</v>
      </c>
      <c r="H1510" s="7">
        <v>200</v>
      </c>
      <c r="I1510" s="7">
        <v>124</v>
      </c>
      <c r="J1510" s="7">
        <v>76</v>
      </c>
      <c r="K1510" s="7">
        <f t="shared" si="266"/>
        <v>30.400000000000002</v>
      </c>
      <c r="L1510" s="12">
        <f t="shared" si="264"/>
        <v>45.599999999999994</v>
      </c>
      <c r="M1510" s="8">
        <v>0.38</v>
      </c>
      <c r="N1510" s="8">
        <f t="shared" si="265"/>
        <v>0.36774193548387091</v>
      </c>
      <c r="O1510" s="7">
        <f t="shared" si="259"/>
        <v>45.599999999999994</v>
      </c>
      <c r="P1510" s="8">
        <v>0.38</v>
      </c>
      <c r="Q1510" s="8">
        <f t="shared" si="260"/>
        <v>1.631578947368421</v>
      </c>
      <c r="R1510" s="8">
        <f t="shared" si="261"/>
        <v>0.62</v>
      </c>
      <c r="S1510" s="9">
        <f t="shared" si="262"/>
        <v>1.2112428244271793E-3</v>
      </c>
      <c r="T1510" s="2" t="s">
        <v>19</v>
      </c>
      <c r="U1510" s="2" t="s">
        <v>6087</v>
      </c>
      <c r="V1510" s="2" t="s">
        <v>6101</v>
      </c>
      <c r="W1510" s="2" t="s">
        <v>627</v>
      </c>
      <c r="X1510" s="2">
        <v>55</v>
      </c>
      <c r="Y1510" s="2">
        <v>61</v>
      </c>
      <c r="Z1510" s="2">
        <f t="shared" si="268"/>
        <v>6</v>
      </c>
    </row>
    <row r="1511" spans="1:26" x14ac:dyDescent="0.25">
      <c r="A1511" s="2" t="s">
        <v>4305</v>
      </c>
      <c r="B1511" s="2">
        <v>202281510</v>
      </c>
      <c r="C1511" s="3">
        <v>44857</v>
      </c>
      <c r="D1511" s="2" t="s">
        <v>944</v>
      </c>
      <c r="E1511" s="2" t="s">
        <v>43</v>
      </c>
      <c r="F1511" s="2" t="s">
        <v>4306</v>
      </c>
      <c r="G1511" s="10">
        <f t="shared" si="263"/>
        <v>8.6105864758820542E-3</v>
      </c>
      <c r="H1511" s="7">
        <v>1900</v>
      </c>
      <c r="I1511" s="7">
        <v>1775</v>
      </c>
      <c r="J1511" s="7">
        <v>125</v>
      </c>
      <c r="K1511" s="7">
        <f t="shared" si="266"/>
        <v>50</v>
      </c>
      <c r="L1511" s="12">
        <f t="shared" si="264"/>
        <v>75</v>
      </c>
      <c r="M1511" s="8">
        <v>6.5789473684210523E-2</v>
      </c>
      <c r="N1511" s="8">
        <f t="shared" si="265"/>
        <v>4.2253521126760563E-2</v>
      </c>
      <c r="O1511" s="7">
        <f t="shared" si="259"/>
        <v>75</v>
      </c>
      <c r="P1511" s="8">
        <v>6.5789473684210523E-2</v>
      </c>
      <c r="Q1511" s="8">
        <f t="shared" si="260"/>
        <v>14.2</v>
      </c>
      <c r="R1511" s="8">
        <f t="shared" si="261"/>
        <v>0.93421052631578949</v>
      </c>
      <c r="S1511" s="9">
        <f t="shared" si="262"/>
        <v>1.9921756980710186E-3</v>
      </c>
      <c r="T1511" s="2" t="s">
        <v>19</v>
      </c>
      <c r="U1511" s="2" t="s">
        <v>44</v>
      </c>
      <c r="V1511" s="2" t="s">
        <v>6101</v>
      </c>
      <c r="W1511" s="2" t="s">
        <v>627</v>
      </c>
      <c r="X1511" s="2">
        <v>55</v>
      </c>
      <c r="Y1511" s="2">
        <v>61</v>
      </c>
      <c r="Z1511" s="2">
        <f t="shared" si="268"/>
        <v>6</v>
      </c>
    </row>
    <row r="1512" spans="1:26" x14ac:dyDescent="0.25">
      <c r="A1512" s="2" t="s">
        <v>4307</v>
      </c>
      <c r="B1512" s="2">
        <v>202281511</v>
      </c>
      <c r="C1512" s="3">
        <v>44857</v>
      </c>
      <c r="D1512" s="2" t="s">
        <v>346</v>
      </c>
      <c r="E1512" s="2" t="s">
        <v>24</v>
      </c>
      <c r="F1512" s="2" t="s">
        <v>4308</v>
      </c>
      <c r="G1512" s="10">
        <f t="shared" si="263"/>
        <v>2.7191325713311752E-4</v>
      </c>
      <c r="H1512" s="7">
        <v>60</v>
      </c>
      <c r="I1512" s="7">
        <v>40</v>
      </c>
      <c r="J1512" s="7">
        <v>20</v>
      </c>
      <c r="K1512" s="7">
        <f t="shared" si="266"/>
        <v>8</v>
      </c>
      <c r="L1512" s="12">
        <f t="shared" si="264"/>
        <v>12</v>
      </c>
      <c r="M1512" s="8">
        <v>0.33333333333333331</v>
      </c>
      <c r="N1512" s="8">
        <f t="shared" si="265"/>
        <v>0.3</v>
      </c>
      <c r="O1512" s="7">
        <f t="shared" si="259"/>
        <v>12</v>
      </c>
      <c r="P1512" s="8">
        <v>0.33333333333333331</v>
      </c>
      <c r="Q1512" s="8">
        <f t="shared" si="260"/>
        <v>2</v>
      </c>
      <c r="R1512" s="8">
        <f t="shared" si="261"/>
        <v>0.66666666666666663</v>
      </c>
      <c r="S1512" s="9">
        <f t="shared" si="262"/>
        <v>3.1874811169136296E-4</v>
      </c>
      <c r="T1512" s="2" t="s">
        <v>25</v>
      </c>
      <c r="U1512" s="2" t="s">
        <v>26</v>
      </c>
      <c r="V1512" s="2" t="s">
        <v>6101</v>
      </c>
      <c r="W1512" s="2" t="s">
        <v>16</v>
      </c>
      <c r="X1512" s="2">
        <v>55</v>
      </c>
      <c r="Y1512" s="2">
        <v>61</v>
      </c>
      <c r="Z1512" s="2">
        <f t="shared" si="268"/>
        <v>6</v>
      </c>
    </row>
    <row r="1513" spans="1:26" x14ac:dyDescent="0.25">
      <c r="A1513" s="2" t="s">
        <v>4309</v>
      </c>
      <c r="B1513" s="2">
        <v>202281512</v>
      </c>
      <c r="C1513" s="3">
        <v>44857</v>
      </c>
      <c r="D1513" s="2" t="s">
        <v>945</v>
      </c>
      <c r="E1513" s="2" t="s">
        <v>14</v>
      </c>
      <c r="F1513" s="2" t="s">
        <v>4310</v>
      </c>
      <c r="G1513" s="10">
        <f t="shared" si="263"/>
        <v>1.8127550475541165E-4</v>
      </c>
      <c r="H1513" s="7">
        <v>40</v>
      </c>
      <c r="I1513" s="7">
        <v>15</v>
      </c>
      <c r="J1513" s="7">
        <v>25</v>
      </c>
      <c r="K1513" s="7">
        <f t="shared" si="266"/>
        <v>10</v>
      </c>
      <c r="L1513" s="12">
        <f t="shared" si="264"/>
        <v>15</v>
      </c>
      <c r="M1513" s="8">
        <v>0.625</v>
      </c>
      <c r="N1513" s="8">
        <f t="shared" si="265"/>
        <v>1</v>
      </c>
      <c r="O1513" s="7">
        <f t="shared" si="259"/>
        <v>15</v>
      </c>
      <c r="P1513" s="8">
        <v>0.625</v>
      </c>
      <c r="Q1513" s="8">
        <f t="shared" si="260"/>
        <v>0.6</v>
      </c>
      <c r="R1513" s="8">
        <f t="shared" si="261"/>
        <v>0.375</v>
      </c>
      <c r="S1513" s="9">
        <f t="shared" si="262"/>
        <v>3.9843513961420371E-4</v>
      </c>
      <c r="T1513" s="2" t="s">
        <v>6151</v>
      </c>
      <c r="U1513" s="2" t="s">
        <v>15</v>
      </c>
      <c r="V1513" s="2" t="s">
        <v>6101</v>
      </c>
      <c r="W1513" s="2" t="s">
        <v>627</v>
      </c>
      <c r="X1513" s="2">
        <v>55</v>
      </c>
      <c r="Y1513" s="2">
        <v>61</v>
      </c>
      <c r="Z1513" s="2">
        <f t="shared" si="268"/>
        <v>6</v>
      </c>
    </row>
    <row r="1514" spans="1:26" x14ac:dyDescent="0.25">
      <c r="A1514" s="2" t="s">
        <v>4311</v>
      </c>
      <c r="B1514" s="2">
        <v>202281513</v>
      </c>
      <c r="C1514" s="3">
        <v>44857</v>
      </c>
      <c r="D1514" s="2" t="s">
        <v>707</v>
      </c>
      <c r="E1514" s="2" t="s">
        <v>24</v>
      </c>
      <c r="F1514" s="2" t="s">
        <v>4312</v>
      </c>
      <c r="G1514" s="10">
        <f t="shared" si="263"/>
        <v>3.1723213332197041E-4</v>
      </c>
      <c r="H1514" s="7">
        <v>70</v>
      </c>
      <c r="I1514" s="7">
        <v>15</v>
      </c>
      <c r="J1514" s="7">
        <v>55</v>
      </c>
      <c r="K1514" s="7">
        <f t="shared" si="266"/>
        <v>22</v>
      </c>
      <c r="L1514" s="12">
        <f t="shared" si="264"/>
        <v>33</v>
      </c>
      <c r="M1514" s="8">
        <v>0.7857142857142857</v>
      </c>
      <c r="N1514" s="8">
        <f t="shared" si="265"/>
        <v>2.2000000000000002</v>
      </c>
      <c r="O1514" s="7">
        <f t="shared" si="259"/>
        <v>33</v>
      </c>
      <c r="P1514" s="8">
        <v>0.7857142857142857</v>
      </c>
      <c r="Q1514" s="8">
        <f t="shared" si="260"/>
        <v>0.27272727272727271</v>
      </c>
      <c r="R1514" s="8">
        <f t="shared" si="261"/>
        <v>0.21428571428571427</v>
      </c>
      <c r="S1514" s="9">
        <f t="shared" si="262"/>
        <v>8.7655730715124815E-4</v>
      </c>
      <c r="T1514" s="2" t="s">
        <v>25</v>
      </c>
      <c r="U1514" s="2" t="s">
        <v>26</v>
      </c>
      <c r="V1514" s="2" t="s">
        <v>6101</v>
      </c>
      <c r="W1514" s="2" t="s">
        <v>16</v>
      </c>
      <c r="X1514" s="2">
        <v>55</v>
      </c>
      <c r="Y1514" s="2">
        <v>61</v>
      </c>
      <c r="Z1514" s="2">
        <f t="shared" si="268"/>
        <v>6</v>
      </c>
    </row>
    <row r="1515" spans="1:26" x14ac:dyDescent="0.25">
      <c r="A1515" s="2" t="s">
        <v>4313</v>
      </c>
      <c r="B1515" s="2">
        <v>202281514</v>
      </c>
      <c r="C1515" s="3">
        <v>44857</v>
      </c>
      <c r="D1515" s="2" t="s">
        <v>946</v>
      </c>
      <c r="E1515" s="2" t="s">
        <v>24</v>
      </c>
      <c r="F1515" s="2" t="s">
        <v>4314</v>
      </c>
      <c r="G1515" s="10">
        <f t="shared" si="263"/>
        <v>2.2659438094426457E-4</v>
      </c>
      <c r="H1515" s="7">
        <v>50</v>
      </c>
      <c r="I1515" s="7">
        <v>15</v>
      </c>
      <c r="J1515" s="7">
        <v>35</v>
      </c>
      <c r="K1515" s="7">
        <f t="shared" si="266"/>
        <v>14</v>
      </c>
      <c r="L1515" s="12">
        <f t="shared" si="264"/>
        <v>21</v>
      </c>
      <c r="M1515" s="8">
        <v>0.7</v>
      </c>
      <c r="N1515" s="8">
        <f t="shared" si="265"/>
        <v>1.4</v>
      </c>
      <c r="O1515" s="7">
        <f t="shared" si="259"/>
        <v>21</v>
      </c>
      <c r="P1515" s="8">
        <v>0.7</v>
      </c>
      <c r="Q1515" s="8">
        <f t="shared" si="260"/>
        <v>0.42857142857142855</v>
      </c>
      <c r="R1515" s="8">
        <f t="shared" si="261"/>
        <v>0.3</v>
      </c>
      <c r="S1515" s="9">
        <f t="shared" si="262"/>
        <v>5.5780919545988519E-4</v>
      </c>
      <c r="T1515" s="2" t="s">
        <v>25</v>
      </c>
      <c r="U1515" s="2" t="s">
        <v>26</v>
      </c>
      <c r="V1515" s="2" t="s">
        <v>6101</v>
      </c>
      <c r="W1515" s="2" t="s">
        <v>16</v>
      </c>
      <c r="X1515" s="2">
        <v>55</v>
      </c>
      <c r="Y1515" s="2">
        <v>61</v>
      </c>
      <c r="Z1515" s="2">
        <f t="shared" si="268"/>
        <v>6</v>
      </c>
    </row>
    <row r="1516" spans="1:26" x14ac:dyDescent="0.25">
      <c r="A1516" s="2" t="s">
        <v>4315</v>
      </c>
      <c r="B1516" s="2">
        <v>202281515</v>
      </c>
      <c r="C1516" s="3">
        <v>44857</v>
      </c>
      <c r="D1516" s="2" t="s">
        <v>947</v>
      </c>
      <c r="E1516" s="2" t="s">
        <v>29</v>
      </c>
      <c r="F1516" s="2" t="s">
        <v>4316</v>
      </c>
      <c r="G1516" s="10">
        <f t="shared" si="263"/>
        <v>6.1180482854951434E-4</v>
      </c>
      <c r="H1516" s="7">
        <v>135</v>
      </c>
      <c r="I1516" s="7">
        <v>115.38</v>
      </c>
      <c r="J1516" s="7">
        <v>19.620000000000005</v>
      </c>
      <c r="K1516" s="7">
        <f t="shared" si="266"/>
        <v>7.8480000000000025</v>
      </c>
      <c r="L1516" s="12">
        <f t="shared" si="264"/>
        <v>11.772000000000002</v>
      </c>
      <c r="M1516" s="8">
        <v>0.14533333333333337</v>
      </c>
      <c r="N1516" s="8">
        <f t="shared" si="265"/>
        <v>0.10202808112324495</v>
      </c>
      <c r="O1516" s="7">
        <f t="shared" si="259"/>
        <v>11.772000000000002</v>
      </c>
      <c r="P1516" s="8">
        <v>0.14533333333333337</v>
      </c>
      <c r="Q1516" s="8">
        <f t="shared" si="260"/>
        <v>5.8807339449541267</v>
      </c>
      <c r="R1516" s="8">
        <f t="shared" si="261"/>
        <v>0.85466666666666669</v>
      </c>
      <c r="S1516" s="9">
        <f t="shared" si="262"/>
        <v>3.1269189756922715E-4</v>
      </c>
      <c r="T1516" s="2" t="s">
        <v>33</v>
      </c>
      <c r="U1516" s="2" t="s">
        <v>31</v>
      </c>
      <c r="V1516" s="2" t="s">
        <v>6101</v>
      </c>
      <c r="W1516" s="2" t="s">
        <v>627</v>
      </c>
      <c r="X1516" s="2">
        <v>55</v>
      </c>
      <c r="Y1516" s="2">
        <v>61</v>
      </c>
      <c r="Z1516" s="2">
        <f t="shared" si="268"/>
        <v>6</v>
      </c>
    </row>
    <row r="1517" spans="1:26" x14ac:dyDescent="0.25">
      <c r="A1517" s="2" t="s">
        <v>4317</v>
      </c>
      <c r="B1517" s="2">
        <v>202281516</v>
      </c>
      <c r="C1517" s="3">
        <v>44857</v>
      </c>
      <c r="D1517" s="2" t="s">
        <v>919</v>
      </c>
      <c r="E1517" s="2" t="s">
        <v>29</v>
      </c>
      <c r="F1517" s="2" t="s">
        <v>4318</v>
      </c>
      <c r="G1517" s="10">
        <f t="shared" si="263"/>
        <v>5.2116707617180856E-4</v>
      </c>
      <c r="H1517" s="7">
        <v>115</v>
      </c>
      <c r="I1517" s="7">
        <v>99.3</v>
      </c>
      <c r="J1517" s="7">
        <v>15.700000000000003</v>
      </c>
      <c r="K1517" s="7">
        <f t="shared" si="266"/>
        <v>6.2800000000000011</v>
      </c>
      <c r="L1517" s="12">
        <f t="shared" si="264"/>
        <v>9.4200000000000017</v>
      </c>
      <c r="M1517" s="8">
        <v>0.1365217391304348</v>
      </c>
      <c r="N1517" s="8">
        <f t="shared" si="265"/>
        <v>9.4864048338368603E-2</v>
      </c>
      <c r="O1517" s="7">
        <f t="shared" si="259"/>
        <v>9.4200000000000017</v>
      </c>
      <c r="P1517" s="8">
        <v>0.1365217391304348</v>
      </c>
      <c r="Q1517" s="8">
        <f t="shared" si="260"/>
        <v>6.324840764331209</v>
      </c>
      <c r="R1517" s="8">
        <f t="shared" si="261"/>
        <v>0.86347826086956514</v>
      </c>
      <c r="S1517" s="9">
        <f t="shared" si="262"/>
        <v>2.5021726767771995E-4</v>
      </c>
      <c r="T1517" s="2" t="s">
        <v>33</v>
      </c>
      <c r="U1517" s="2" t="s">
        <v>31</v>
      </c>
      <c r="V1517" s="2" t="s">
        <v>6101</v>
      </c>
      <c r="W1517" s="2" t="s">
        <v>627</v>
      </c>
      <c r="X1517" s="2">
        <v>55</v>
      </c>
      <c r="Y1517" s="2">
        <v>61</v>
      </c>
      <c r="Z1517" s="2">
        <f t="shared" si="268"/>
        <v>6</v>
      </c>
    </row>
    <row r="1518" spans="1:26" x14ac:dyDescent="0.25">
      <c r="A1518" s="2" t="s">
        <v>4319</v>
      </c>
      <c r="B1518" s="2">
        <v>202281517</v>
      </c>
      <c r="C1518" s="3">
        <v>44857</v>
      </c>
      <c r="D1518" s="2" t="s">
        <v>385</v>
      </c>
      <c r="E1518" s="2" t="s">
        <v>62</v>
      </c>
      <c r="F1518" s="2" t="s">
        <v>4320</v>
      </c>
      <c r="G1518" s="10">
        <f t="shared" si="263"/>
        <v>8.1573977139935249E-4</v>
      </c>
      <c r="H1518" s="7">
        <v>180</v>
      </c>
      <c r="I1518" s="7">
        <v>142</v>
      </c>
      <c r="J1518" s="7">
        <v>38</v>
      </c>
      <c r="K1518" s="7">
        <f t="shared" si="266"/>
        <v>15.200000000000001</v>
      </c>
      <c r="L1518" s="12">
        <f t="shared" si="264"/>
        <v>22.799999999999997</v>
      </c>
      <c r="M1518" s="8">
        <v>0.21111111111111111</v>
      </c>
      <c r="N1518" s="8">
        <f t="shared" si="265"/>
        <v>0.16056338028169012</v>
      </c>
      <c r="O1518" s="7">
        <f t="shared" si="259"/>
        <v>22.799999999999997</v>
      </c>
      <c r="P1518" s="8">
        <v>0.21111111111111111</v>
      </c>
      <c r="Q1518" s="8">
        <f t="shared" si="260"/>
        <v>3.736842105263158</v>
      </c>
      <c r="R1518" s="8">
        <f t="shared" si="261"/>
        <v>0.78888888888888886</v>
      </c>
      <c r="S1518" s="9">
        <f t="shared" si="262"/>
        <v>6.0562141221358963E-4</v>
      </c>
      <c r="T1518" s="2" t="s">
        <v>63</v>
      </c>
      <c r="U1518" s="2" t="s">
        <v>61</v>
      </c>
      <c r="V1518" s="2" t="s">
        <v>6101</v>
      </c>
      <c r="W1518" s="2" t="s">
        <v>16</v>
      </c>
      <c r="X1518" s="2">
        <v>55</v>
      </c>
      <c r="Y1518" s="2">
        <v>61</v>
      </c>
      <c r="Z1518" s="2">
        <f t="shared" si="268"/>
        <v>6</v>
      </c>
    </row>
    <row r="1519" spans="1:26" x14ac:dyDescent="0.25">
      <c r="A1519" s="2" t="s">
        <v>4321</v>
      </c>
      <c r="B1519" s="2">
        <v>202281518</v>
      </c>
      <c r="C1519" s="3">
        <v>44857</v>
      </c>
      <c r="D1519" s="2" t="s">
        <v>948</v>
      </c>
      <c r="E1519" s="2" t="s">
        <v>47</v>
      </c>
      <c r="F1519" s="2" t="s">
        <v>4322</v>
      </c>
      <c r="G1519" s="10">
        <f t="shared" si="263"/>
        <v>7.251020190216466E-4</v>
      </c>
      <c r="H1519" s="7">
        <v>160</v>
      </c>
      <c r="I1519" s="7">
        <v>103</v>
      </c>
      <c r="J1519" s="7">
        <v>57</v>
      </c>
      <c r="K1519" s="7">
        <f t="shared" si="266"/>
        <v>22.8</v>
      </c>
      <c r="L1519" s="12">
        <f t="shared" si="264"/>
        <v>34.200000000000003</v>
      </c>
      <c r="M1519" s="8">
        <v>0.35625000000000001</v>
      </c>
      <c r="N1519" s="8">
        <f t="shared" si="265"/>
        <v>0.33203883495145636</v>
      </c>
      <c r="O1519" s="7">
        <f t="shared" si="259"/>
        <v>34.200000000000003</v>
      </c>
      <c r="P1519" s="8">
        <v>0.35625000000000001</v>
      </c>
      <c r="Q1519" s="8">
        <f t="shared" si="260"/>
        <v>1.8070175438596492</v>
      </c>
      <c r="R1519" s="8">
        <f t="shared" si="261"/>
        <v>0.64375000000000004</v>
      </c>
      <c r="S1519" s="9">
        <f t="shared" si="262"/>
        <v>9.0843211832038445E-4</v>
      </c>
      <c r="T1519" s="2" t="s">
        <v>19</v>
      </c>
      <c r="U1519" s="2" t="s">
        <v>6087</v>
      </c>
      <c r="V1519" s="2" t="s">
        <v>6101</v>
      </c>
      <c r="W1519" s="2" t="s">
        <v>329</v>
      </c>
      <c r="X1519" s="2">
        <v>55</v>
      </c>
      <c r="Y1519" s="2">
        <v>61</v>
      </c>
      <c r="Z1519" s="2">
        <f t="shared" si="268"/>
        <v>6</v>
      </c>
    </row>
    <row r="1520" spans="1:26" x14ac:dyDescent="0.25">
      <c r="A1520" s="2" t="s">
        <v>4323</v>
      </c>
      <c r="B1520" s="2">
        <v>202281519</v>
      </c>
      <c r="C1520" s="3">
        <v>44857</v>
      </c>
      <c r="D1520" s="2" t="s">
        <v>948</v>
      </c>
      <c r="E1520" s="2" t="s">
        <v>47</v>
      </c>
      <c r="F1520" s="2" t="s">
        <v>4324</v>
      </c>
      <c r="G1520" s="10">
        <f t="shared" si="263"/>
        <v>7.251020190216466E-4</v>
      </c>
      <c r="H1520" s="7">
        <v>160</v>
      </c>
      <c r="I1520" s="7">
        <v>103</v>
      </c>
      <c r="J1520" s="7">
        <v>57</v>
      </c>
      <c r="K1520" s="7">
        <f t="shared" si="266"/>
        <v>22.8</v>
      </c>
      <c r="L1520" s="12">
        <f t="shared" si="264"/>
        <v>34.200000000000003</v>
      </c>
      <c r="M1520" s="8">
        <v>0.35625000000000001</v>
      </c>
      <c r="N1520" s="8">
        <f t="shared" si="265"/>
        <v>0.33203883495145636</v>
      </c>
      <c r="O1520" s="7">
        <f t="shared" si="259"/>
        <v>34.200000000000003</v>
      </c>
      <c r="P1520" s="8">
        <v>0.35625000000000001</v>
      </c>
      <c r="Q1520" s="8">
        <f t="shared" si="260"/>
        <v>1.8070175438596492</v>
      </c>
      <c r="R1520" s="8">
        <f t="shared" si="261"/>
        <v>0.64375000000000004</v>
      </c>
      <c r="S1520" s="9">
        <f t="shared" si="262"/>
        <v>9.0843211832038445E-4</v>
      </c>
      <c r="T1520" s="2" t="s">
        <v>19</v>
      </c>
      <c r="U1520" s="2" t="s">
        <v>6087</v>
      </c>
      <c r="V1520" s="2" t="s">
        <v>6101</v>
      </c>
      <c r="W1520" s="2" t="s">
        <v>329</v>
      </c>
      <c r="X1520" s="2">
        <v>55</v>
      </c>
      <c r="Y1520" s="2">
        <v>61</v>
      </c>
      <c r="Z1520" s="2">
        <f t="shared" si="268"/>
        <v>6</v>
      </c>
    </row>
    <row r="1521" spans="1:26" x14ac:dyDescent="0.25">
      <c r="A1521" s="2" t="s">
        <v>4325</v>
      </c>
      <c r="B1521" s="2">
        <v>202281520</v>
      </c>
      <c r="C1521" s="3">
        <v>44857</v>
      </c>
      <c r="D1521" s="2" t="s">
        <v>38</v>
      </c>
      <c r="E1521" s="2" t="s">
        <v>14</v>
      </c>
      <c r="F1521" s="2" t="s">
        <v>4326</v>
      </c>
      <c r="G1521" s="10">
        <f t="shared" si="263"/>
        <v>4.5318876188852913E-5</v>
      </c>
      <c r="H1521" s="7">
        <v>10</v>
      </c>
      <c r="I1521" s="7">
        <v>3</v>
      </c>
      <c r="J1521" s="7">
        <v>7</v>
      </c>
      <c r="K1521" s="7">
        <f t="shared" si="266"/>
        <v>2.8000000000000003</v>
      </c>
      <c r="L1521" s="12">
        <f t="shared" si="264"/>
        <v>4.1999999999999993</v>
      </c>
      <c r="M1521" s="8">
        <v>0.7</v>
      </c>
      <c r="N1521" s="8">
        <f t="shared" si="265"/>
        <v>1.3999999999999997</v>
      </c>
      <c r="O1521" s="7">
        <f t="shared" si="259"/>
        <v>4.1999999999999993</v>
      </c>
      <c r="P1521" s="8">
        <v>0.7</v>
      </c>
      <c r="Q1521" s="8">
        <f t="shared" si="260"/>
        <v>0.42857142857142855</v>
      </c>
      <c r="R1521" s="8">
        <f t="shared" si="261"/>
        <v>0.3</v>
      </c>
      <c r="S1521" s="9">
        <f t="shared" si="262"/>
        <v>1.1156183909197704E-4</v>
      </c>
      <c r="T1521" s="2" t="s">
        <v>6151</v>
      </c>
      <c r="U1521" s="2" t="s">
        <v>15</v>
      </c>
      <c r="V1521" s="2" t="s">
        <v>6101</v>
      </c>
      <c r="W1521" s="2" t="s">
        <v>329</v>
      </c>
      <c r="X1521" s="2">
        <v>55</v>
      </c>
      <c r="Y1521" s="2">
        <v>61</v>
      </c>
      <c r="Z1521" s="2">
        <f t="shared" si="268"/>
        <v>6</v>
      </c>
    </row>
    <row r="1522" spans="1:26" x14ac:dyDescent="0.25">
      <c r="A1522" s="2" t="s">
        <v>4327</v>
      </c>
      <c r="B1522" s="2">
        <v>202281521</v>
      </c>
      <c r="C1522" s="3">
        <v>44857</v>
      </c>
      <c r="D1522" s="2" t="s">
        <v>392</v>
      </c>
      <c r="E1522" s="2" t="s">
        <v>29</v>
      </c>
      <c r="F1522" s="2" t="s">
        <v>4328</v>
      </c>
      <c r="G1522" s="10">
        <f t="shared" si="263"/>
        <v>1.3595662856655876E-4</v>
      </c>
      <c r="H1522" s="7">
        <v>30</v>
      </c>
      <c r="I1522" s="7">
        <v>24.5</v>
      </c>
      <c r="J1522" s="7">
        <v>5.5</v>
      </c>
      <c r="K1522" s="7">
        <f t="shared" si="266"/>
        <v>2.2000000000000002</v>
      </c>
      <c r="L1522" s="12">
        <f t="shared" si="264"/>
        <v>3.3</v>
      </c>
      <c r="M1522" s="8">
        <v>0.18333333333333332</v>
      </c>
      <c r="N1522" s="8">
        <f t="shared" si="265"/>
        <v>0.13469387755102041</v>
      </c>
      <c r="O1522" s="7">
        <f t="shared" si="259"/>
        <v>3.3</v>
      </c>
      <c r="P1522" s="8">
        <v>0.18333333333333332</v>
      </c>
      <c r="Q1522" s="8">
        <f t="shared" si="260"/>
        <v>4.4545454545454541</v>
      </c>
      <c r="R1522" s="8">
        <f t="shared" si="261"/>
        <v>0.81666666666666665</v>
      </c>
      <c r="S1522" s="9">
        <f t="shared" si="262"/>
        <v>8.7655730715124815E-5</v>
      </c>
      <c r="T1522" s="2" t="s">
        <v>33</v>
      </c>
      <c r="U1522" s="2" t="s">
        <v>31</v>
      </c>
      <c r="V1522" s="2" t="s">
        <v>6101</v>
      </c>
      <c r="W1522" s="2" t="s">
        <v>627</v>
      </c>
      <c r="X1522" s="2">
        <v>55</v>
      </c>
      <c r="Y1522" s="2">
        <v>61</v>
      </c>
      <c r="Z1522" s="2">
        <f t="shared" si="268"/>
        <v>6</v>
      </c>
    </row>
    <row r="1523" spans="1:26" x14ac:dyDescent="0.25">
      <c r="A1523" s="2" t="s">
        <v>4329</v>
      </c>
      <c r="B1523" s="2">
        <v>202281522</v>
      </c>
      <c r="C1523" s="3">
        <v>44857</v>
      </c>
      <c r="D1523" s="2" t="s">
        <v>949</v>
      </c>
      <c r="E1523" s="2" t="s">
        <v>29</v>
      </c>
      <c r="F1523" s="2" t="s">
        <v>4330</v>
      </c>
      <c r="G1523" s="10">
        <f t="shared" si="263"/>
        <v>2.4925381903869104E-4</v>
      </c>
      <c r="H1523" s="7">
        <v>55</v>
      </c>
      <c r="I1523" s="7">
        <v>50</v>
      </c>
      <c r="J1523" s="7">
        <v>5</v>
      </c>
      <c r="K1523" s="7">
        <f t="shared" si="266"/>
        <v>2</v>
      </c>
      <c r="L1523" s="12">
        <f t="shared" si="264"/>
        <v>3</v>
      </c>
      <c r="M1523" s="8">
        <v>9.0909090909090912E-2</v>
      </c>
      <c r="N1523" s="8">
        <f t="shared" si="265"/>
        <v>0.06</v>
      </c>
      <c r="O1523" s="7">
        <f t="shared" si="259"/>
        <v>3</v>
      </c>
      <c r="P1523" s="8">
        <v>9.0909090909090912E-2</v>
      </c>
      <c r="Q1523" s="8">
        <f t="shared" si="260"/>
        <v>10</v>
      </c>
      <c r="R1523" s="8">
        <f t="shared" si="261"/>
        <v>0.90909090909090906</v>
      </c>
      <c r="S1523" s="9">
        <f t="shared" si="262"/>
        <v>7.9687027922840741E-5</v>
      </c>
      <c r="T1523" s="2" t="s">
        <v>30</v>
      </c>
      <c r="U1523" s="2" t="s">
        <v>31</v>
      </c>
      <c r="V1523" s="2" t="s">
        <v>6101</v>
      </c>
      <c r="W1523" s="2" t="s">
        <v>627</v>
      </c>
      <c r="X1523" s="2">
        <v>55</v>
      </c>
      <c r="Y1523" s="2">
        <v>61</v>
      </c>
      <c r="Z1523" s="2">
        <f t="shared" si="268"/>
        <v>6</v>
      </c>
    </row>
    <row r="1524" spans="1:26" x14ac:dyDescent="0.25">
      <c r="A1524" s="2" t="s">
        <v>4331</v>
      </c>
      <c r="B1524" s="2">
        <v>202281523</v>
      </c>
      <c r="C1524" s="3">
        <v>44857</v>
      </c>
      <c r="D1524" s="2" t="s">
        <v>949</v>
      </c>
      <c r="E1524" s="2" t="s">
        <v>29</v>
      </c>
      <c r="F1524" s="2" t="s">
        <v>4332</v>
      </c>
      <c r="G1524" s="10">
        <f t="shared" si="263"/>
        <v>2.4925381903869104E-4</v>
      </c>
      <c r="H1524" s="7">
        <v>55</v>
      </c>
      <c r="I1524" s="7">
        <v>51</v>
      </c>
      <c r="J1524" s="7">
        <v>5</v>
      </c>
      <c r="K1524" s="7">
        <f t="shared" si="266"/>
        <v>2</v>
      </c>
      <c r="L1524" s="12">
        <f t="shared" si="264"/>
        <v>3</v>
      </c>
      <c r="M1524" s="8">
        <v>9.0909090909090912E-2</v>
      </c>
      <c r="N1524" s="8">
        <f t="shared" si="265"/>
        <v>5.8823529411764705E-2</v>
      </c>
      <c r="O1524" s="7">
        <f t="shared" si="259"/>
        <v>3</v>
      </c>
      <c r="P1524" s="8">
        <v>9.0909090909090912E-2</v>
      </c>
      <c r="Q1524" s="8">
        <f t="shared" si="260"/>
        <v>10.199999999999999</v>
      </c>
      <c r="R1524" s="8">
        <f t="shared" si="261"/>
        <v>0.92727272727272725</v>
      </c>
      <c r="S1524" s="9">
        <f t="shared" si="262"/>
        <v>7.9687027922840741E-5</v>
      </c>
      <c r="T1524" s="2" t="s">
        <v>30</v>
      </c>
      <c r="U1524" s="2" t="s">
        <v>31</v>
      </c>
      <c r="V1524" s="2" t="s">
        <v>6101</v>
      </c>
      <c r="W1524" s="2" t="s">
        <v>627</v>
      </c>
      <c r="X1524" s="2">
        <v>55</v>
      </c>
      <c r="Y1524" s="2">
        <v>61</v>
      </c>
      <c r="Z1524" s="2">
        <f t="shared" si="268"/>
        <v>6</v>
      </c>
    </row>
    <row r="1525" spans="1:26" x14ac:dyDescent="0.25">
      <c r="A1525" s="2" t="s">
        <v>4333</v>
      </c>
      <c r="B1525" s="2">
        <v>202281524</v>
      </c>
      <c r="C1525" s="3">
        <v>44857</v>
      </c>
      <c r="D1525" s="2" t="s">
        <v>950</v>
      </c>
      <c r="E1525" s="2" t="s">
        <v>29</v>
      </c>
      <c r="F1525" s="2" t="s">
        <v>4334</v>
      </c>
      <c r="G1525" s="10">
        <f t="shared" si="263"/>
        <v>2.0393494284983812E-4</v>
      </c>
      <c r="H1525" s="7">
        <v>45</v>
      </c>
      <c r="I1525" s="7">
        <v>21.91</v>
      </c>
      <c r="J1525" s="7">
        <v>23.09</v>
      </c>
      <c r="K1525" s="7">
        <f t="shared" si="266"/>
        <v>9.2360000000000007</v>
      </c>
      <c r="L1525" s="12">
        <f t="shared" si="264"/>
        <v>13.853999999999999</v>
      </c>
      <c r="M1525" s="8">
        <v>0.51311111111111107</v>
      </c>
      <c r="N1525" s="8">
        <f t="shared" si="265"/>
        <v>0.63231401186672753</v>
      </c>
      <c r="O1525" s="7">
        <f t="shared" si="259"/>
        <v>13.853999999999999</v>
      </c>
      <c r="P1525" s="8">
        <v>0.51311111111111107</v>
      </c>
      <c r="Q1525" s="8">
        <f t="shared" si="260"/>
        <v>0.9488956258120399</v>
      </c>
      <c r="R1525" s="8">
        <f t="shared" si="261"/>
        <v>0.48688888888888887</v>
      </c>
      <c r="S1525" s="9">
        <f t="shared" si="262"/>
        <v>3.6799469494767852E-4</v>
      </c>
      <c r="T1525" s="2" t="s">
        <v>426</v>
      </c>
      <c r="U1525" s="2" t="s">
        <v>31</v>
      </c>
      <c r="V1525" s="2" t="s">
        <v>6101</v>
      </c>
      <c r="W1525" s="2" t="s">
        <v>627</v>
      </c>
      <c r="X1525" s="2">
        <v>55</v>
      </c>
      <c r="Y1525" s="2">
        <v>61</v>
      </c>
      <c r="Z1525" s="2">
        <f t="shared" si="268"/>
        <v>6</v>
      </c>
    </row>
    <row r="1526" spans="1:26" x14ac:dyDescent="0.25">
      <c r="A1526" s="2" t="s">
        <v>4335</v>
      </c>
      <c r="B1526" s="2">
        <v>202281525</v>
      </c>
      <c r="C1526" s="3">
        <v>44857</v>
      </c>
      <c r="D1526" s="2" t="s">
        <v>392</v>
      </c>
      <c r="E1526" s="2" t="s">
        <v>29</v>
      </c>
      <c r="F1526" s="2" t="s">
        <v>4336</v>
      </c>
      <c r="G1526" s="10">
        <f t="shared" si="263"/>
        <v>1.4502040380432932E-4</v>
      </c>
      <c r="H1526" s="7">
        <v>32</v>
      </c>
      <c r="I1526" s="7">
        <v>15.61</v>
      </c>
      <c r="J1526" s="7">
        <v>16.39</v>
      </c>
      <c r="K1526" s="7">
        <f t="shared" si="266"/>
        <v>6.5560000000000009</v>
      </c>
      <c r="L1526" s="12">
        <f t="shared" si="264"/>
        <v>9.8339999999999996</v>
      </c>
      <c r="M1526" s="8">
        <v>0.51218750000000002</v>
      </c>
      <c r="N1526" s="8">
        <f t="shared" si="265"/>
        <v>0.62998078155028825</v>
      </c>
      <c r="O1526" s="7">
        <f t="shared" si="259"/>
        <v>9.8339999999999996</v>
      </c>
      <c r="P1526" s="8">
        <v>0.51218750000000002</v>
      </c>
      <c r="Q1526" s="8">
        <f t="shared" si="260"/>
        <v>0.95241000610128124</v>
      </c>
      <c r="R1526" s="8">
        <f t="shared" si="261"/>
        <v>0.48781249999999998</v>
      </c>
      <c r="S1526" s="9">
        <f t="shared" si="262"/>
        <v>2.6121407753107196E-4</v>
      </c>
      <c r="T1526" s="2" t="s">
        <v>33</v>
      </c>
      <c r="U1526" s="2" t="s">
        <v>31</v>
      </c>
      <c r="V1526" s="2" t="s">
        <v>6101</v>
      </c>
      <c r="W1526" s="2" t="s">
        <v>627</v>
      </c>
      <c r="X1526" s="2">
        <v>55</v>
      </c>
      <c r="Y1526" s="2">
        <v>61</v>
      </c>
      <c r="Z1526" s="2">
        <f t="shared" si="268"/>
        <v>6</v>
      </c>
    </row>
    <row r="1527" spans="1:26" x14ac:dyDescent="0.25">
      <c r="A1527" s="2" t="s">
        <v>4337</v>
      </c>
      <c r="B1527" s="2">
        <v>202281526</v>
      </c>
      <c r="C1527" s="3">
        <v>44857</v>
      </c>
      <c r="D1527" s="2" t="s">
        <v>590</v>
      </c>
      <c r="E1527" s="2" t="s">
        <v>47</v>
      </c>
      <c r="F1527" s="2" t="s">
        <v>4338</v>
      </c>
      <c r="G1527" s="10">
        <f t="shared" si="263"/>
        <v>7.251020190216466E-4</v>
      </c>
      <c r="H1527" s="7">
        <v>160</v>
      </c>
      <c r="I1527" s="7">
        <v>105</v>
      </c>
      <c r="J1527" s="7">
        <v>55</v>
      </c>
      <c r="K1527" s="7">
        <f t="shared" si="266"/>
        <v>22</v>
      </c>
      <c r="L1527" s="12">
        <f t="shared" si="264"/>
        <v>33</v>
      </c>
      <c r="M1527" s="8">
        <v>0.34375</v>
      </c>
      <c r="N1527" s="8">
        <f t="shared" si="265"/>
        <v>0.31428571428571428</v>
      </c>
      <c r="O1527" s="7">
        <f t="shared" si="259"/>
        <v>33</v>
      </c>
      <c r="P1527" s="8">
        <v>0.34375</v>
      </c>
      <c r="Q1527" s="8">
        <f t="shared" si="260"/>
        <v>1.9090909090909092</v>
      </c>
      <c r="R1527" s="8">
        <f t="shared" si="261"/>
        <v>0.65625</v>
      </c>
      <c r="S1527" s="9">
        <f t="shared" si="262"/>
        <v>8.7655730715124815E-4</v>
      </c>
      <c r="T1527" s="2" t="s">
        <v>19</v>
      </c>
      <c r="U1527" s="2" t="s">
        <v>6087</v>
      </c>
      <c r="V1527" s="2" t="s">
        <v>6101</v>
      </c>
      <c r="W1527" s="2" t="s">
        <v>16</v>
      </c>
      <c r="X1527" s="2">
        <v>55</v>
      </c>
      <c r="Y1527" s="2">
        <v>61</v>
      </c>
      <c r="Z1527" s="2">
        <f t="shared" si="268"/>
        <v>6</v>
      </c>
    </row>
    <row r="1528" spans="1:26" x14ac:dyDescent="0.25">
      <c r="A1528" s="2" t="s">
        <v>4339</v>
      </c>
      <c r="B1528" s="2">
        <v>202281527</v>
      </c>
      <c r="C1528" s="3">
        <v>44858</v>
      </c>
      <c r="D1528" s="2" t="s">
        <v>590</v>
      </c>
      <c r="E1528" s="2" t="s">
        <v>47</v>
      </c>
      <c r="F1528" s="2" t="s">
        <v>4340</v>
      </c>
      <c r="G1528" s="10">
        <f t="shared" si="263"/>
        <v>6.7978314283279376E-4</v>
      </c>
      <c r="H1528" s="7">
        <v>150</v>
      </c>
      <c r="I1528" s="7">
        <v>110</v>
      </c>
      <c r="J1528" s="7">
        <v>40</v>
      </c>
      <c r="K1528" s="7">
        <f t="shared" si="266"/>
        <v>16</v>
      </c>
      <c r="L1528" s="12">
        <f t="shared" si="264"/>
        <v>24</v>
      </c>
      <c r="M1528" s="8">
        <v>0.26666666666666666</v>
      </c>
      <c r="N1528" s="8">
        <f t="shared" si="265"/>
        <v>0.21818181818181817</v>
      </c>
      <c r="O1528" s="7">
        <f t="shared" si="259"/>
        <v>24</v>
      </c>
      <c r="P1528" s="8">
        <v>0.26666666666666666</v>
      </c>
      <c r="Q1528" s="8">
        <f t="shared" si="260"/>
        <v>2.75</v>
      </c>
      <c r="R1528" s="8">
        <f t="shared" si="261"/>
        <v>0.73333333333333328</v>
      </c>
      <c r="S1528" s="9">
        <f t="shared" si="262"/>
        <v>6.3749622338272593E-4</v>
      </c>
      <c r="T1528" s="2" t="s">
        <v>19</v>
      </c>
      <c r="U1528" s="2" t="s">
        <v>6087</v>
      </c>
      <c r="V1528" s="2" t="s">
        <v>6101</v>
      </c>
      <c r="W1528" s="2" t="s">
        <v>16</v>
      </c>
      <c r="X1528" s="2">
        <v>55</v>
      </c>
      <c r="Y1528" s="2">
        <v>61</v>
      </c>
      <c r="Z1528" s="2">
        <f t="shared" si="268"/>
        <v>6</v>
      </c>
    </row>
    <row r="1529" spans="1:26" x14ac:dyDescent="0.25">
      <c r="A1529" s="2" t="s">
        <v>4341</v>
      </c>
      <c r="B1529" s="2">
        <v>202281528</v>
      </c>
      <c r="C1529" s="3">
        <v>44858</v>
      </c>
      <c r="D1529" s="2" t="s">
        <v>867</v>
      </c>
      <c r="E1529" s="2" t="s">
        <v>29</v>
      </c>
      <c r="F1529" s="2" t="s">
        <v>4342</v>
      </c>
      <c r="G1529" s="10">
        <f t="shared" si="263"/>
        <v>3.5801912189193801E-4</v>
      </c>
      <c r="H1529" s="7">
        <v>79</v>
      </c>
      <c r="I1529" s="7">
        <v>66.600000000000009</v>
      </c>
      <c r="J1529" s="7">
        <v>12.399999999999991</v>
      </c>
      <c r="K1529" s="7">
        <f t="shared" si="266"/>
        <v>4.9599999999999973</v>
      </c>
      <c r="L1529" s="12">
        <f t="shared" si="264"/>
        <v>7.4399999999999942</v>
      </c>
      <c r="M1529" s="8">
        <v>0.15696202531645559</v>
      </c>
      <c r="N1529" s="8">
        <f t="shared" si="265"/>
        <v>0.11171171171171161</v>
      </c>
      <c r="O1529" s="7">
        <f t="shared" si="259"/>
        <v>7.4399999999999942</v>
      </c>
      <c r="P1529" s="8">
        <v>0.15696202531645559</v>
      </c>
      <c r="Q1529" s="8">
        <f t="shared" si="260"/>
        <v>5.3709677419354884</v>
      </c>
      <c r="R1529" s="8">
        <f t="shared" si="261"/>
        <v>0.84303797468354447</v>
      </c>
      <c r="S1529" s="9">
        <f t="shared" si="262"/>
        <v>1.9762382924864489E-4</v>
      </c>
      <c r="T1529" s="2" t="s">
        <v>30</v>
      </c>
      <c r="U1529" s="2" t="s">
        <v>31</v>
      </c>
      <c r="V1529" s="2" t="s">
        <v>6101</v>
      </c>
      <c r="W1529" s="2" t="s">
        <v>16</v>
      </c>
      <c r="X1529" s="2">
        <v>55</v>
      </c>
      <c r="Y1529" s="2">
        <v>61</v>
      </c>
      <c r="Z1529" s="2">
        <f t="shared" ref="Z1529:Z1551" si="269">Y1529-X1529</f>
        <v>6</v>
      </c>
    </row>
    <row r="1530" spans="1:26" x14ac:dyDescent="0.25">
      <c r="A1530" s="2" t="s">
        <v>4343</v>
      </c>
      <c r="B1530" s="2">
        <v>202281529</v>
      </c>
      <c r="C1530" s="3">
        <v>44858</v>
      </c>
      <c r="D1530" s="2" t="s">
        <v>764</v>
      </c>
      <c r="E1530" s="2" t="s">
        <v>29</v>
      </c>
      <c r="F1530" s="2" t="s">
        <v>4344</v>
      </c>
      <c r="G1530" s="10">
        <f t="shared" si="263"/>
        <v>2.5378570665757634E-4</v>
      </c>
      <c r="H1530" s="7">
        <v>56</v>
      </c>
      <c r="I1530" s="7">
        <v>47.175000000000004</v>
      </c>
      <c r="J1530" s="7">
        <v>8.8249999999999957</v>
      </c>
      <c r="K1530" s="7">
        <f t="shared" si="266"/>
        <v>3.5299999999999985</v>
      </c>
      <c r="L1530" s="12">
        <f t="shared" si="264"/>
        <v>5.2949999999999973</v>
      </c>
      <c r="M1530" s="8">
        <v>0.15758928571428563</v>
      </c>
      <c r="N1530" s="8">
        <f t="shared" si="265"/>
        <v>0.11224165341812394</v>
      </c>
      <c r="O1530" s="7">
        <f t="shared" si="259"/>
        <v>5.2949999999999973</v>
      </c>
      <c r="P1530" s="8">
        <v>0.15758928571428563</v>
      </c>
      <c r="Q1530" s="8">
        <f t="shared" si="260"/>
        <v>5.3456090651558101</v>
      </c>
      <c r="R1530" s="8">
        <f t="shared" si="261"/>
        <v>0.84241071428571435</v>
      </c>
      <c r="S1530" s="9">
        <f t="shared" si="262"/>
        <v>1.4064760428381383E-4</v>
      </c>
      <c r="T1530" s="2" t="s">
        <v>30</v>
      </c>
      <c r="U1530" s="2" t="s">
        <v>31</v>
      </c>
      <c r="V1530" s="2" t="s">
        <v>6101</v>
      </c>
      <c r="W1530" s="2" t="s">
        <v>329</v>
      </c>
      <c r="X1530" s="2">
        <v>55</v>
      </c>
      <c r="Y1530" s="2">
        <v>61</v>
      </c>
      <c r="Z1530" s="2">
        <f t="shared" si="269"/>
        <v>6</v>
      </c>
    </row>
    <row r="1531" spans="1:26" x14ac:dyDescent="0.25">
      <c r="A1531" s="2" t="s">
        <v>4345</v>
      </c>
      <c r="B1531" s="2">
        <v>202281530</v>
      </c>
      <c r="C1531" s="3">
        <v>44858</v>
      </c>
      <c r="D1531" s="2" t="s">
        <v>951</v>
      </c>
      <c r="E1531" s="2" t="s">
        <v>14</v>
      </c>
      <c r="F1531" s="2" t="s">
        <v>4346</v>
      </c>
      <c r="G1531" s="10">
        <f t="shared" si="263"/>
        <v>6.7978314283279379E-5</v>
      </c>
      <c r="H1531" s="7">
        <v>15</v>
      </c>
      <c r="I1531" s="7">
        <v>8</v>
      </c>
      <c r="J1531" s="7">
        <v>7</v>
      </c>
      <c r="K1531" s="7">
        <f t="shared" si="266"/>
        <v>2.8000000000000003</v>
      </c>
      <c r="L1531" s="12">
        <f t="shared" si="264"/>
        <v>4.1999999999999993</v>
      </c>
      <c r="M1531" s="8">
        <v>0.46666666666666667</v>
      </c>
      <c r="N1531" s="8">
        <f t="shared" si="265"/>
        <v>0.52499999999999991</v>
      </c>
      <c r="O1531" s="7">
        <f t="shared" si="259"/>
        <v>4.1999999999999993</v>
      </c>
      <c r="P1531" s="8">
        <v>0.46666666666666667</v>
      </c>
      <c r="Q1531" s="8">
        <f t="shared" si="260"/>
        <v>1.1428571428571428</v>
      </c>
      <c r="R1531" s="8">
        <f t="shared" si="261"/>
        <v>0.53333333333333333</v>
      </c>
      <c r="S1531" s="9">
        <f t="shared" si="262"/>
        <v>1.1156183909197704E-4</v>
      </c>
      <c r="T1531" s="2" t="s">
        <v>19</v>
      </c>
      <c r="U1531" s="2" t="s">
        <v>15</v>
      </c>
      <c r="V1531" s="2" t="s">
        <v>6101</v>
      </c>
      <c r="W1531" s="2" t="s">
        <v>329</v>
      </c>
      <c r="X1531" s="2">
        <v>55</v>
      </c>
      <c r="Y1531" s="2">
        <v>61</v>
      </c>
      <c r="Z1531" s="2">
        <f t="shared" si="269"/>
        <v>6</v>
      </c>
    </row>
    <row r="1532" spans="1:26" x14ac:dyDescent="0.25">
      <c r="A1532" s="2" t="s">
        <v>4347</v>
      </c>
      <c r="B1532" s="2">
        <v>202281531</v>
      </c>
      <c r="C1532" s="3">
        <v>44858</v>
      </c>
      <c r="D1532" s="2" t="s">
        <v>952</v>
      </c>
      <c r="E1532" s="2" t="s">
        <v>14</v>
      </c>
      <c r="F1532" s="2" t="s">
        <v>4348</v>
      </c>
      <c r="G1532" s="10">
        <f t="shared" si="263"/>
        <v>9.0637752377705825E-5</v>
      </c>
      <c r="H1532" s="7">
        <v>20</v>
      </c>
      <c r="I1532" s="7">
        <v>10</v>
      </c>
      <c r="J1532" s="7">
        <v>10</v>
      </c>
      <c r="K1532" s="7">
        <f t="shared" si="266"/>
        <v>4</v>
      </c>
      <c r="L1532" s="12">
        <f t="shared" si="264"/>
        <v>6</v>
      </c>
      <c r="M1532" s="8">
        <v>0.5</v>
      </c>
      <c r="N1532" s="8">
        <f t="shared" si="265"/>
        <v>0.6</v>
      </c>
      <c r="O1532" s="7">
        <f t="shared" si="259"/>
        <v>6</v>
      </c>
      <c r="P1532" s="8">
        <v>0.5</v>
      </c>
      <c r="Q1532" s="8">
        <f t="shared" si="260"/>
        <v>1</v>
      </c>
      <c r="R1532" s="8">
        <f t="shared" si="261"/>
        <v>0.5</v>
      </c>
      <c r="S1532" s="9">
        <f t="shared" si="262"/>
        <v>1.5937405584568148E-4</v>
      </c>
      <c r="T1532" s="2" t="s">
        <v>19</v>
      </c>
      <c r="U1532" s="2" t="s">
        <v>15</v>
      </c>
      <c r="V1532" s="2" t="s">
        <v>6101</v>
      </c>
      <c r="W1532" s="2" t="s">
        <v>627</v>
      </c>
      <c r="X1532" s="2">
        <v>55</v>
      </c>
      <c r="Y1532" s="2">
        <v>61</v>
      </c>
      <c r="Z1532" s="2">
        <f t="shared" si="269"/>
        <v>6</v>
      </c>
    </row>
    <row r="1533" spans="1:26" x14ac:dyDescent="0.25">
      <c r="A1533" s="2" t="s">
        <v>4349</v>
      </c>
      <c r="B1533" s="2">
        <v>202281532</v>
      </c>
      <c r="C1533" s="3">
        <v>44858</v>
      </c>
      <c r="D1533" s="2" t="s">
        <v>953</v>
      </c>
      <c r="E1533" s="2" t="s">
        <v>29</v>
      </c>
      <c r="F1533" s="2" t="s">
        <v>4350</v>
      </c>
      <c r="G1533" s="10">
        <f t="shared" si="263"/>
        <v>1.4502040380432932E-4</v>
      </c>
      <c r="H1533" s="7">
        <v>32</v>
      </c>
      <c r="I1533" s="7">
        <v>27</v>
      </c>
      <c r="J1533" s="7">
        <v>5</v>
      </c>
      <c r="K1533" s="7">
        <f t="shared" si="266"/>
        <v>2</v>
      </c>
      <c r="L1533" s="12">
        <f t="shared" si="264"/>
        <v>3</v>
      </c>
      <c r="M1533" s="8">
        <v>0.15625</v>
      </c>
      <c r="N1533" s="8">
        <f t="shared" si="265"/>
        <v>0.1111111111111111</v>
      </c>
      <c r="O1533" s="7">
        <f t="shared" si="259"/>
        <v>3</v>
      </c>
      <c r="P1533" s="8">
        <v>0.15625</v>
      </c>
      <c r="Q1533" s="8">
        <f t="shared" si="260"/>
        <v>5.4</v>
      </c>
      <c r="R1533" s="8">
        <f t="shared" si="261"/>
        <v>0.84375</v>
      </c>
      <c r="S1533" s="9">
        <f t="shared" si="262"/>
        <v>7.9687027922840741E-5</v>
      </c>
      <c r="T1533" s="2" t="s">
        <v>426</v>
      </c>
      <c r="U1533" s="2" t="s">
        <v>31</v>
      </c>
      <c r="V1533" s="2" t="s">
        <v>6101</v>
      </c>
      <c r="W1533" s="2" t="s">
        <v>627</v>
      </c>
      <c r="X1533" s="2">
        <v>55</v>
      </c>
      <c r="Y1533" s="2">
        <v>61</v>
      </c>
      <c r="Z1533" s="2">
        <f t="shared" si="269"/>
        <v>6</v>
      </c>
    </row>
    <row r="1534" spans="1:26" x14ac:dyDescent="0.25">
      <c r="A1534" s="2" t="s">
        <v>4351</v>
      </c>
      <c r="B1534" s="2">
        <v>202281533</v>
      </c>
      <c r="C1534" s="3">
        <v>44858</v>
      </c>
      <c r="D1534" s="2" t="s">
        <v>867</v>
      </c>
      <c r="E1534" s="2" t="s">
        <v>29</v>
      </c>
      <c r="F1534" s="2" t="s">
        <v>4352</v>
      </c>
      <c r="G1534" s="10">
        <f t="shared" si="263"/>
        <v>3.5801912189193801E-4</v>
      </c>
      <c r="H1534" s="7">
        <v>79</v>
      </c>
      <c r="I1534" s="7">
        <v>66.600000000000009</v>
      </c>
      <c r="J1534" s="7">
        <v>12.399999999999991</v>
      </c>
      <c r="K1534" s="7">
        <f t="shared" si="266"/>
        <v>4.9599999999999973</v>
      </c>
      <c r="L1534" s="12">
        <f t="shared" si="264"/>
        <v>7.4399999999999942</v>
      </c>
      <c r="M1534" s="8">
        <v>0.15696202531645559</v>
      </c>
      <c r="N1534" s="8">
        <f t="shared" si="265"/>
        <v>0.11171171171171161</v>
      </c>
      <c r="O1534" s="7">
        <f t="shared" si="259"/>
        <v>7.4399999999999942</v>
      </c>
      <c r="P1534" s="8">
        <v>0.15696202531645559</v>
      </c>
      <c r="Q1534" s="8">
        <f t="shared" si="260"/>
        <v>5.3709677419354884</v>
      </c>
      <c r="R1534" s="8">
        <f t="shared" si="261"/>
        <v>0.84303797468354447</v>
      </c>
      <c r="S1534" s="9">
        <f t="shared" si="262"/>
        <v>1.9762382924864489E-4</v>
      </c>
      <c r="T1534" s="2" t="s">
        <v>30</v>
      </c>
      <c r="U1534" s="2" t="s">
        <v>31</v>
      </c>
      <c r="V1534" s="2" t="s">
        <v>6101</v>
      </c>
      <c r="W1534" s="2" t="s">
        <v>627</v>
      </c>
      <c r="X1534" s="2">
        <v>55</v>
      </c>
      <c r="Y1534" s="2">
        <v>61</v>
      </c>
      <c r="Z1534" s="2">
        <f t="shared" si="269"/>
        <v>6</v>
      </c>
    </row>
    <row r="1535" spans="1:26" x14ac:dyDescent="0.25">
      <c r="A1535" s="2" t="s">
        <v>4353</v>
      </c>
      <c r="B1535" s="2">
        <v>202281534</v>
      </c>
      <c r="C1535" s="3">
        <v>44858</v>
      </c>
      <c r="D1535" s="2" t="s">
        <v>954</v>
      </c>
      <c r="E1535" s="2" t="s">
        <v>29</v>
      </c>
      <c r="F1535" s="2" t="s">
        <v>4354</v>
      </c>
      <c r="G1535" s="10">
        <f t="shared" si="263"/>
        <v>1.5408417904209991E-4</v>
      </c>
      <c r="H1535" s="7">
        <v>34</v>
      </c>
      <c r="I1535" s="7">
        <v>6.91</v>
      </c>
      <c r="J1535" s="7">
        <v>27.09</v>
      </c>
      <c r="K1535" s="7">
        <f t="shared" si="266"/>
        <v>10.836</v>
      </c>
      <c r="L1535" s="12">
        <f t="shared" si="264"/>
        <v>16.253999999999998</v>
      </c>
      <c r="M1535" s="8">
        <v>0.79676470588235293</v>
      </c>
      <c r="N1535" s="8">
        <f t="shared" si="265"/>
        <v>2.352243125904486</v>
      </c>
      <c r="O1535" s="7">
        <f t="shared" si="259"/>
        <v>16.253999999999998</v>
      </c>
      <c r="P1535" s="8">
        <v>0.79676470588235293</v>
      </c>
      <c r="Q1535" s="8">
        <f t="shared" si="260"/>
        <v>0.25507567368032485</v>
      </c>
      <c r="R1535" s="8">
        <f t="shared" si="261"/>
        <v>0.20323529411764707</v>
      </c>
      <c r="S1535" s="9">
        <f t="shared" si="262"/>
        <v>4.3174431728595111E-4</v>
      </c>
      <c r="T1535" s="2" t="s">
        <v>426</v>
      </c>
      <c r="U1535" s="2" t="s">
        <v>31</v>
      </c>
      <c r="V1535" s="2" t="s">
        <v>6101</v>
      </c>
      <c r="W1535" s="2" t="s">
        <v>16</v>
      </c>
      <c r="X1535" s="2">
        <v>55</v>
      </c>
      <c r="Y1535" s="2">
        <v>61</v>
      </c>
      <c r="Z1535" s="2">
        <f t="shared" si="269"/>
        <v>6</v>
      </c>
    </row>
    <row r="1536" spans="1:26" x14ac:dyDescent="0.25">
      <c r="A1536" s="2" t="s">
        <v>4355</v>
      </c>
      <c r="B1536" s="2">
        <v>202281535</v>
      </c>
      <c r="C1536" s="3">
        <v>44858</v>
      </c>
      <c r="D1536" s="2" t="s">
        <v>927</v>
      </c>
      <c r="E1536" s="2" t="s">
        <v>21</v>
      </c>
      <c r="F1536" s="2" t="s">
        <v>4356</v>
      </c>
      <c r="G1536" s="10">
        <f t="shared" si="263"/>
        <v>4.5318876188852913E-5</v>
      </c>
      <c r="H1536" s="7">
        <v>10</v>
      </c>
      <c r="I1536" s="7">
        <v>0</v>
      </c>
      <c r="J1536" s="7">
        <v>10</v>
      </c>
      <c r="K1536" s="7">
        <f t="shared" si="266"/>
        <v>4</v>
      </c>
      <c r="L1536" s="12">
        <f t="shared" si="264"/>
        <v>6</v>
      </c>
      <c r="M1536" s="8">
        <v>1</v>
      </c>
      <c r="N1536" s="8" t="e">
        <f t="shared" si="265"/>
        <v>#DIV/0!</v>
      </c>
      <c r="O1536" s="7">
        <f t="shared" si="259"/>
        <v>6</v>
      </c>
      <c r="P1536" s="8">
        <v>1</v>
      </c>
      <c r="Q1536" s="8">
        <f t="shared" si="260"/>
        <v>0</v>
      </c>
      <c r="R1536" s="8">
        <f t="shared" si="261"/>
        <v>0</v>
      </c>
      <c r="S1536" s="9">
        <f t="shared" si="262"/>
        <v>1.5937405584568148E-4</v>
      </c>
      <c r="T1536" s="2" t="s">
        <v>6150</v>
      </c>
      <c r="U1536" s="2" t="s">
        <v>22</v>
      </c>
      <c r="V1536" s="2" t="s">
        <v>6101</v>
      </c>
      <c r="W1536" s="2" t="s">
        <v>329</v>
      </c>
      <c r="X1536" s="2">
        <v>55</v>
      </c>
      <c r="Y1536" s="2">
        <v>61</v>
      </c>
      <c r="Z1536" s="2">
        <f t="shared" si="269"/>
        <v>6</v>
      </c>
    </row>
    <row r="1537" spans="1:26" x14ac:dyDescent="0.25">
      <c r="A1537" s="2" t="s">
        <v>4357</v>
      </c>
      <c r="B1537" s="2">
        <v>202281536</v>
      </c>
      <c r="C1537" s="3">
        <v>44858</v>
      </c>
      <c r="D1537" s="2" t="s">
        <v>618</v>
      </c>
      <c r="E1537" s="2" t="s">
        <v>21</v>
      </c>
      <c r="F1537" s="2" t="s">
        <v>4358</v>
      </c>
      <c r="G1537" s="10">
        <f t="shared" si="263"/>
        <v>4.5318876188852913E-5</v>
      </c>
      <c r="H1537" s="7">
        <v>10</v>
      </c>
      <c r="I1537" s="7">
        <v>0</v>
      </c>
      <c r="J1537" s="7">
        <v>10</v>
      </c>
      <c r="K1537" s="7">
        <f t="shared" si="266"/>
        <v>4</v>
      </c>
      <c r="L1537" s="12">
        <f t="shared" si="264"/>
        <v>6</v>
      </c>
      <c r="M1537" s="8">
        <v>1</v>
      </c>
      <c r="N1537" s="8" t="e">
        <f t="shared" si="265"/>
        <v>#DIV/0!</v>
      </c>
      <c r="O1537" s="7">
        <f t="shared" si="259"/>
        <v>6</v>
      </c>
      <c r="P1537" s="8">
        <v>1</v>
      </c>
      <c r="Q1537" s="8">
        <f t="shared" si="260"/>
        <v>0</v>
      </c>
      <c r="R1537" s="8">
        <f t="shared" si="261"/>
        <v>0</v>
      </c>
      <c r="S1537" s="9">
        <f t="shared" si="262"/>
        <v>1.5937405584568148E-4</v>
      </c>
      <c r="T1537" s="2" t="s">
        <v>6150</v>
      </c>
      <c r="U1537" s="2" t="s">
        <v>22</v>
      </c>
      <c r="V1537" s="2" t="s">
        <v>6101</v>
      </c>
      <c r="W1537" s="2" t="s">
        <v>329</v>
      </c>
      <c r="X1537" s="2">
        <v>55</v>
      </c>
      <c r="Y1537" s="2">
        <v>61</v>
      </c>
      <c r="Z1537" s="2">
        <f t="shared" si="269"/>
        <v>6</v>
      </c>
    </row>
    <row r="1538" spans="1:26" x14ac:dyDescent="0.25">
      <c r="A1538" s="2" t="s">
        <v>4359</v>
      </c>
      <c r="B1538" s="2">
        <v>202281537</v>
      </c>
      <c r="C1538" s="3">
        <v>44858</v>
      </c>
      <c r="D1538" s="2" t="s">
        <v>846</v>
      </c>
      <c r="E1538" s="2" t="s">
        <v>29</v>
      </c>
      <c r="F1538" s="2" t="s">
        <v>4360</v>
      </c>
      <c r="G1538" s="10">
        <f t="shared" si="263"/>
        <v>2.3565815618203516E-4</v>
      </c>
      <c r="H1538" s="7">
        <v>52</v>
      </c>
      <c r="I1538" s="7">
        <v>45.75</v>
      </c>
      <c r="J1538" s="7">
        <v>6.25</v>
      </c>
      <c r="K1538" s="7">
        <f t="shared" si="266"/>
        <v>2.5</v>
      </c>
      <c r="L1538" s="12">
        <f t="shared" si="264"/>
        <v>3.75</v>
      </c>
      <c r="M1538" s="8">
        <v>0.1201923076923077</v>
      </c>
      <c r="N1538" s="8">
        <f t="shared" si="265"/>
        <v>8.1967213114754092E-2</v>
      </c>
      <c r="O1538" s="7">
        <f t="shared" ref="O1538:O1601" si="270">J1538-K1538</f>
        <v>3.75</v>
      </c>
      <c r="P1538" s="8">
        <v>0.1201923076923077</v>
      </c>
      <c r="Q1538" s="8">
        <f t="shared" ref="Q1538:Q1601" si="271">I1538/J1538</f>
        <v>7.32</v>
      </c>
      <c r="R1538" s="8">
        <f t="shared" ref="R1538:R1601" si="272">I1538/H1538</f>
        <v>0.87980769230769229</v>
      </c>
      <c r="S1538" s="9">
        <f t="shared" ref="S1538:S1601" si="273">J1538/SUM($J$2:$J$2400)</f>
        <v>9.9608784903550926E-5</v>
      </c>
      <c r="T1538" s="2" t="s">
        <v>56</v>
      </c>
      <c r="U1538" s="2" t="s">
        <v>31</v>
      </c>
      <c r="V1538" s="2" t="s">
        <v>6101</v>
      </c>
      <c r="W1538" s="2" t="s">
        <v>16</v>
      </c>
      <c r="X1538" s="2">
        <v>55</v>
      </c>
      <c r="Y1538" s="2">
        <v>61</v>
      </c>
      <c r="Z1538" s="2">
        <f t="shared" si="269"/>
        <v>6</v>
      </c>
    </row>
    <row r="1539" spans="1:26" x14ac:dyDescent="0.25">
      <c r="A1539" s="2" t="s">
        <v>4361</v>
      </c>
      <c r="B1539" s="2">
        <v>202281538</v>
      </c>
      <c r="C1539" s="3">
        <v>44858</v>
      </c>
      <c r="D1539" s="2" t="s">
        <v>955</v>
      </c>
      <c r="E1539" s="2" t="s">
        <v>14</v>
      </c>
      <c r="F1539" s="2" t="s">
        <v>4362</v>
      </c>
      <c r="G1539" s="10">
        <f t="shared" ref="G1539:G1602" si="274">H1539/SUM($H$2:$H$2400)</f>
        <v>6.3446426664394082E-4</v>
      </c>
      <c r="H1539" s="7">
        <v>140</v>
      </c>
      <c r="I1539" s="7">
        <v>120</v>
      </c>
      <c r="J1539" s="7">
        <v>20</v>
      </c>
      <c r="K1539" s="7">
        <f t="shared" si="266"/>
        <v>8</v>
      </c>
      <c r="L1539" s="12">
        <f t="shared" ref="L1539:L1602" si="275">J1539-K1539</f>
        <v>12</v>
      </c>
      <c r="M1539" s="8">
        <v>0.14285714285714285</v>
      </c>
      <c r="N1539" s="8">
        <f t="shared" ref="N1539:N1602" si="276">L1539/I1539</f>
        <v>0.1</v>
      </c>
      <c r="O1539" s="7">
        <f t="shared" si="270"/>
        <v>12</v>
      </c>
      <c r="P1539" s="8">
        <v>0.14285714285714285</v>
      </c>
      <c r="Q1539" s="8">
        <f t="shared" si="271"/>
        <v>6</v>
      </c>
      <c r="R1539" s="8">
        <f t="shared" si="272"/>
        <v>0.8571428571428571</v>
      </c>
      <c r="S1539" s="9">
        <f t="shared" si="273"/>
        <v>3.1874811169136296E-4</v>
      </c>
      <c r="T1539" s="2" t="s">
        <v>19</v>
      </c>
      <c r="U1539" s="2" t="s">
        <v>15</v>
      </c>
      <c r="V1539" s="2" t="s">
        <v>6101</v>
      </c>
      <c r="W1539" s="2" t="s">
        <v>329</v>
      </c>
      <c r="X1539" s="2">
        <v>55</v>
      </c>
      <c r="Y1539" s="2">
        <v>61</v>
      </c>
      <c r="Z1539" s="2">
        <f t="shared" si="269"/>
        <v>6</v>
      </c>
    </row>
    <row r="1540" spans="1:26" x14ac:dyDescent="0.25">
      <c r="A1540" s="2" t="s">
        <v>4363</v>
      </c>
      <c r="B1540" s="2">
        <v>202281539</v>
      </c>
      <c r="C1540" s="3">
        <v>44858</v>
      </c>
      <c r="D1540" s="2" t="s">
        <v>956</v>
      </c>
      <c r="E1540" s="2" t="s">
        <v>14</v>
      </c>
      <c r="F1540" s="2" t="s">
        <v>4364</v>
      </c>
      <c r="G1540" s="10">
        <f t="shared" si="274"/>
        <v>3.625510095108233E-5</v>
      </c>
      <c r="H1540" s="7">
        <v>8</v>
      </c>
      <c r="I1540" s="7">
        <v>2</v>
      </c>
      <c r="J1540" s="7">
        <v>6</v>
      </c>
      <c r="K1540" s="7">
        <f t="shared" ref="K1540:K1603" si="277">J1540*0.4</f>
        <v>2.4000000000000004</v>
      </c>
      <c r="L1540" s="12">
        <f t="shared" si="275"/>
        <v>3.5999999999999996</v>
      </c>
      <c r="M1540" s="8">
        <v>0.75</v>
      </c>
      <c r="N1540" s="8">
        <f t="shared" si="276"/>
        <v>1.7999999999999998</v>
      </c>
      <c r="O1540" s="7">
        <f t="shared" si="270"/>
        <v>3.5999999999999996</v>
      </c>
      <c r="P1540" s="8">
        <v>0.75</v>
      </c>
      <c r="Q1540" s="8">
        <f t="shared" si="271"/>
        <v>0.33333333333333331</v>
      </c>
      <c r="R1540" s="8">
        <f t="shared" si="272"/>
        <v>0.25</v>
      </c>
      <c r="S1540" s="9">
        <f t="shared" si="273"/>
        <v>9.5624433507408889E-5</v>
      </c>
      <c r="T1540" s="2" t="s">
        <v>6151</v>
      </c>
      <c r="U1540" s="2" t="s">
        <v>15</v>
      </c>
      <c r="V1540" s="2" t="s">
        <v>6101</v>
      </c>
      <c r="W1540" s="2" t="s">
        <v>627</v>
      </c>
      <c r="X1540" s="2">
        <v>55</v>
      </c>
      <c r="Y1540" s="2">
        <v>61</v>
      </c>
      <c r="Z1540" s="2">
        <f t="shared" si="269"/>
        <v>6</v>
      </c>
    </row>
    <row r="1541" spans="1:26" x14ac:dyDescent="0.25">
      <c r="A1541" s="2" t="s">
        <v>4365</v>
      </c>
      <c r="B1541" s="2">
        <v>202281540</v>
      </c>
      <c r="C1541" s="3">
        <v>44858</v>
      </c>
      <c r="D1541" s="2" t="s">
        <v>957</v>
      </c>
      <c r="E1541" s="2" t="s">
        <v>14</v>
      </c>
      <c r="F1541" s="2" t="s">
        <v>4366</v>
      </c>
      <c r="G1541" s="10">
        <f t="shared" si="274"/>
        <v>6.7978314283279379E-5</v>
      </c>
      <c r="H1541" s="7">
        <v>15</v>
      </c>
      <c r="I1541" s="7">
        <v>3.75</v>
      </c>
      <c r="J1541" s="7">
        <v>11.25</v>
      </c>
      <c r="K1541" s="7">
        <f t="shared" si="277"/>
        <v>4.5</v>
      </c>
      <c r="L1541" s="12">
        <f t="shared" si="275"/>
        <v>6.75</v>
      </c>
      <c r="M1541" s="8">
        <v>0.75</v>
      </c>
      <c r="N1541" s="8">
        <f t="shared" si="276"/>
        <v>1.8</v>
      </c>
      <c r="O1541" s="7">
        <f t="shared" si="270"/>
        <v>6.75</v>
      </c>
      <c r="P1541" s="8">
        <v>0.75</v>
      </c>
      <c r="Q1541" s="8">
        <f t="shared" si="271"/>
        <v>0.33333333333333331</v>
      </c>
      <c r="R1541" s="8">
        <f t="shared" si="272"/>
        <v>0.25</v>
      </c>
      <c r="S1541" s="9">
        <f t="shared" si="273"/>
        <v>1.7929581282639167E-4</v>
      </c>
      <c r="T1541" s="2" t="s">
        <v>6151</v>
      </c>
      <c r="U1541" s="2" t="s">
        <v>15</v>
      </c>
      <c r="V1541" s="2" t="s">
        <v>6101</v>
      </c>
      <c r="W1541" s="2" t="s">
        <v>627</v>
      </c>
      <c r="X1541" s="2">
        <v>55</v>
      </c>
      <c r="Y1541" s="2">
        <v>61</v>
      </c>
      <c r="Z1541" s="2">
        <f t="shared" si="269"/>
        <v>6</v>
      </c>
    </row>
    <row r="1542" spans="1:26" x14ac:dyDescent="0.25">
      <c r="A1542" s="2" t="s">
        <v>4367</v>
      </c>
      <c r="B1542" s="2">
        <v>202281541</v>
      </c>
      <c r="C1542" s="3">
        <v>44858</v>
      </c>
      <c r="D1542" s="2" t="s">
        <v>910</v>
      </c>
      <c r="E1542" s="2" t="s">
        <v>14</v>
      </c>
      <c r="F1542" s="2" t="s">
        <v>4368</v>
      </c>
      <c r="G1542" s="10">
        <f t="shared" si="274"/>
        <v>4.5318876188852913E-5</v>
      </c>
      <c r="H1542" s="7">
        <v>10</v>
      </c>
      <c r="I1542" s="7">
        <v>2</v>
      </c>
      <c r="J1542" s="7">
        <v>8</v>
      </c>
      <c r="K1542" s="7">
        <f t="shared" si="277"/>
        <v>3.2</v>
      </c>
      <c r="L1542" s="12">
        <f t="shared" si="275"/>
        <v>4.8</v>
      </c>
      <c r="M1542" s="8">
        <v>0.8</v>
      </c>
      <c r="N1542" s="8">
        <f t="shared" si="276"/>
        <v>2.4</v>
      </c>
      <c r="O1542" s="7">
        <f t="shared" si="270"/>
        <v>4.8</v>
      </c>
      <c r="P1542" s="8">
        <v>0.8</v>
      </c>
      <c r="Q1542" s="8">
        <f t="shared" si="271"/>
        <v>0.25</v>
      </c>
      <c r="R1542" s="8">
        <f t="shared" si="272"/>
        <v>0.2</v>
      </c>
      <c r="S1542" s="9">
        <f t="shared" si="273"/>
        <v>1.2749924467654519E-4</v>
      </c>
      <c r="T1542" s="2" t="s">
        <v>6152</v>
      </c>
      <c r="U1542" s="2" t="s">
        <v>15</v>
      </c>
      <c r="V1542" s="2" t="s">
        <v>6101</v>
      </c>
      <c r="W1542" s="2" t="s">
        <v>16</v>
      </c>
      <c r="X1542" s="2">
        <v>55</v>
      </c>
      <c r="Y1542" s="2">
        <v>61</v>
      </c>
      <c r="Z1542" s="2">
        <f t="shared" si="269"/>
        <v>6</v>
      </c>
    </row>
    <row r="1543" spans="1:26" x14ac:dyDescent="0.25">
      <c r="A1543" s="2" t="s">
        <v>4369</v>
      </c>
      <c r="B1543" s="2">
        <v>202281542</v>
      </c>
      <c r="C1543" s="3">
        <v>44858</v>
      </c>
      <c r="D1543" s="2" t="s">
        <v>958</v>
      </c>
      <c r="E1543" s="2" t="s">
        <v>24</v>
      </c>
      <c r="F1543" s="2" t="s">
        <v>4370</v>
      </c>
      <c r="G1543" s="10">
        <f t="shared" si="274"/>
        <v>2.2659438094426457E-4</v>
      </c>
      <c r="H1543" s="7">
        <v>50</v>
      </c>
      <c r="I1543" s="7">
        <v>0</v>
      </c>
      <c r="J1543" s="7">
        <v>50</v>
      </c>
      <c r="K1543" s="7">
        <f t="shared" si="277"/>
        <v>20</v>
      </c>
      <c r="L1543" s="12">
        <f t="shared" si="275"/>
        <v>30</v>
      </c>
      <c r="M1543" s="8">
        <v>1</v>
      </c>
      <c r="N1543" s="8" t="e">
        <f t="shared" si="276"/>
        <v>#DIV/0!</v>
      </c>
      <c r="O1543" s="7">
        <f t="shared" si="270"/>
        <v>30</v>
      </c>
      <c r="P1543" s="8">
        <v>1</v>
      </c>
      <c r="Q1543" s="8">
        <f t="shared" si="271"/>
        <v>0</v>
      </c>
      <c r="R1543" s="8">
        <f t="shared" si="272"/>
        <v>0</v>
      </c>
      <c r="S1543" s="9">
        <f t="shared" si="273"/>
        <v>7.9687027922840741E-4</v>
      </c>
      <c r="T1543" s="2" t="s">
        <v>25</v>
      </c>
      <c r="U1543" s="2" t="s">
        <v>26</v>
      </c>
      <c r="V1543" s="2" t="s">
        <v>6101</v>
      </c>
      <c r="W1543" s="2" t="s">
        <v>329</v>
      </c>
      <c r="X1543" s="2">
        <v>55</v>
      </c>
      <c r="Y1543" s="2">
        <v>61</v>
      </c>
      <c r="Z1543" s="2">
        <f t="shared" si="269"/>
        <v>6</v>
      </c>
    </row>
    <row r="1544" spans="1:26" x14ac:dyDescent="0.25">
      <c r="A1544" s="2" t="s">
        <v>4371</v>
      </c>
      <c r="B1544" s="2">
        <v>202281543</v>
      </c>
      <c r="C1544" s="3">
        <v>44858</v>
      </c>
      <c r="D1544" s="2" t="s">
        <v>465</v>
      </c>
      <c r="E1544" s="2" t="s">
        <v>29</v>
      </c>
      <c r="F1544" s="2" t="s">
        <v>4372</v>
      </c>
      <c r="G1544" s="10">
        <f t="shared" si="274"/>
        <v>3.1723213332197041E-4</v>
      </c>
      <c r="H1544" s="7">
        <v>70</v>
      </c>
      <c r="I1544" s="7">
        <v>53.07</v>
      </c>
      <c r="J1544" s="7">
        <v>16.93</v>
      </c>
      <c r="K1544" s="7">
        <f t="shared" si="277"/>
        <v>6.7720000000000002</v>
      </c>
      <c r="L1544" s="12">
        <f t="shared" si="275"/>
        <v>10.157999999999999</v>
      </c>
      <c r="M1544" s="8">
        <v>0.24185714285714285</v>
      </c>
      <c r="N1544" s="8">
        <f t="shared" si="276"/>
        <v>0.19140757490107405</v>
      </c>
      <c r="O1544" s="7">
        <f t="shared" si="270"/>
        <v>10.157999999999999</v>
      </c>
      <c r="P1544" s="8">
        <v>0.24185714285714285</v>
      </c>
      <c r="Q1544" s="8">
        <f t="shared" si="271"/>
        <v>3.134672179562906</v>
      </c>
      <c r="R1544" s="8">
        <f t="shared" si="272"/>
        <v>0.75814285714285712</v>
      </c>
      <c r="S1544" s="9">
        <f t="shared" si="273"/>
        <v>2.6982027654673873E-4</v>
      </c>
      <c r="T1544" s="2" t="s">
        <v>33</v>
      </c>
      <c r="U1544" s="2" t="s">
        <v>31</v>
      </c>
      <c r="V1544" s="2" t="s">
        <v>6101</v>
      </c>
      <c r="W1544" s="2" t="s">
        <v>16</v>
      </c>
      <c r="X1544" s="2">
        <v>55</v>
      </c>
      <c r="Y1544" s="2">
        <v>61</v>
      </c>
      <c r="Z1544" s="2">
        <f t="shared" si="269"/>
        <v>6</v>
      </c>
    </row>
    <row r="1545" spans="1:26" x14ac:dyDescent="0.25">
      <c r="A1545" s="2" t="s">
        <v>4373</v>
      </c>
      <c r="B1545" s="2">
        <v>202281544</v>
      </c>
      <c r="C1545" s="3">
        <v>44858</v>
      </c>
      <c r="D1545" s="2" t="s">
        <v>886</v>
      </c>
      <c r="E1545" s="2" t="s">
        <v>14</v>
      </c>
      <c r="F1545" s="2" t="s">
        <v>4374</v>
      </c>
      <c r="G1545" s="10">
        <f t="shared" si="274"/>
        <v>5.4382651426623495E-5</v>
      </c>
      <c r="H1545" s="7">
        <v>12</v>
      </c>
      <c r="I1545" s="7">
        <v>3</v>
      </c>
      <c r="J1545" s="7">
        <v>9</v>
      </c>
      <c r="K1545" s="7">
        <f t="shared" si="277"/>
        <v>3.6</v>
      </c>
      <c r="L1545" s="12">
        <f t="shared" si="275"/>
        <v>5.4</v>
      </c>
      <c r="M1545" s="8">
        <v>0.75</v>
      </c>
      <c r="N1545" s="8">
        <f t="shared" si="276"/>
        <v>1.8</v>
      </c>
      <c r="O1545" s="7">
        <f t="shared" si="270"/>
        <v>5.4</v>
      </c>
      <c r="P1545" s="8">
        <v>0.75</v>
      </c>
      <c r="Q1545" s="8">
        <f t="shared" si="271"/>
        <v>0.33333333333333331</v>
      </c>
      <c r="R1545" s="8">
        <f t="shared" si="272"/>
        <v>0.25</v>
      </c>
      <c r="S1545" s="9">
        <f t="shared" si="273"/>
        <v>1.4343665026111333E-4</v>
      </c>
      <c r="T1545" s="2" t="s">
        <v>6151</v>
      </c>
      <c r="U1545" s="2" t="s">
        <v>15</v>
      </c>
      <c r="V1545" s="2" t="s">
        <v>6101</v>
      </c>
      <c r="W1545" s="2" t="s">
        <v>329</v>
      </c>
      <c r="X1545" s="2">
        <v>55</v>
      </c>
      <c r="Y1545" s="2">
        <v>61</v>
      </c>
      <c r="Z1545" s="2">
        <f t="shared" si="269"/>
        <v>6</v>
      </c>
    </row>
    <row r="1546" spans="1:26" x14ac:dyDescent="0.25">
      <c r="A1546" s="2" t="s">
        <v>4375</v>
      </c>
      <c r="B1546" s="2">
        <v>202281545</v>
      </c>
      <c r="C1546" s="3">
        <v>44858</v>
      </c>
      <c r="D1546" s="2" t="s">
        <v>492</v>
      </c>
      <c r="E1546" s="2" t="s">
        <v>24</v>
      </c>
      <c r="F1546" s="2" t="s">
        <v>4376</v>
      </c>
      <c r="G1546" s="10">
        <f t="shared" si="274"/>
        <v>2.2659438094426457E-4</v>
      </c>
      <c r="H1546" s="7">
        <v>50</v>
      </c>
      <c r="I1546" s="7">
        <v>18</v>
      </c>
      <c r="J1546" s="7">
        <v>32</v>
      </c>
      <c r="K1546" s="7">
        <f t="shared" si="277"/>
        <v>12.8</v>
      </c>
      <c r="L1546" s="12">
        <f t="shared" si="275"/>
        <v>19.2</v>
      </c>
      <c r="M1546" s="8">
        <v>0.64</v>
      </c>
      <c r="N1546" s="8">
        <f t="shared" si="276"/>
        <v>1.0666666666666667</v>
      </c>
      <c r="O1546" s="7">
        <f t="shared" si="270"/>
        <v>19.2</v>
      </c>
      <c r="P1546" s="8">
        <v>0.64</v>
      </c>
      <c r="Q1546" s="8">
        <f t="shared" si="271"/>
        <v>0.5625</v>
      </c>
      <c r="R1546" s="8">
        <f t="shared" si="272"/>
        <v>0.36</v>
      </c>
      <c r="S1546" s="9">
        <f t="shared" si="273"/>
        <v>5.0999697870618074E-4</v>
      </c>
      <c r="T1546" s="2" t="s">
        <v>25</v>
      </c>
      <c r="U1546" s="2" t="s">
        <v>26</v>
      </c>
      <c r="V1546" s="2" t="s">
        <v>6101</v>
      </c>
      <c r="W1546" s="2" t="s">
        <v>627</v>
      </c>
      <c r="X1546" s="2">
        <v>55</v>
      </c>
      <c r="Y1546" s="2">
        <v>61</v>
      </c>
      <c r="Z1546" s="2">
        <f t="shared" si="269"/>
        <v>6</v>
      </c>
    </row>
    <row r="1547" spans="1:26" x14ac:dyDescent="0.25">
      <c r="A1547" s="2" t="s">
        <v>4377</v>
      </c>
      <c r="B1547" s="2">
        <v>202281546</v>
      </c>
      <c r="C1547" s="3">
        <v>44858</v>
      </c>
      <c r="D1547" s="2" t="s">
        <v>959</v>
      </c>
      <c r="E1547" s="2" t="s">
        <v>29</v>
      </c>
      <c r="F1547" s="2" t="s">
        <v>4378</v>
      </c>
      <c r="G1547" s="10">
        <f t="shared" si="274"/>
        <v>9.0637752377705825E-5</v>
      </c>
      <c r="H1547" s="7">
        <v>20</v>
      </c>
      <c r="I1547" s="7">
        <v>2</v>
      </c>
      <c r="J1547" s="7">
        <v>15</v>
      </c>
      <c r="K1547" s="7">
        <f t="shared" si="277"/>
        <v>6</v>
      </c>
      <c r="L1547" s="12">
        <f t="shared" si="275"/>
        <v>9</v>
      </c>
      <c r="M1547" s="8">
        <v>0.75</v>
      </c>
      <c r="N1547" s="8">
        <f t="shared" si="276"/>
        <v>4.5</v>
      </c>
      <c r="O1547" s="7">
        <f t="shared" si="270"/>
        <v>9</v>
      </c>
      <c r="P1547" s="8">
        <v>0.75</v>
      </c>
      <c r="Q1547" s="8">
        <f t="shared" si="271"/>
        <v>0.13333333333333333</v>
      </c>
      <c r="R1547" s="8">
        <f t="shared" si="272"/>
        <v>0.1</v>
      </c>
      <c r="S1547" s="9">
        <f t="shared" si="273"/>
        <v>2.3906108376852222E-4</v>
      </c>
      <c r="T1547" s="2" t="s">
        <v>30</v>
      </c>
      <c r="U1547" s="2" t="s">
        <v>31</v>
      </c>
      <c r="V1547" s="2" t="s">
        <v>6101</v>
      </c>
      <c r="W1547" s="2" t="s">
        <v>329</v>
      </c>
      <c r="X1547" s="2">
        <v>55</v>
      </c>
      <c r="Y1547" s="2">
        <v>61</v>
      </c>
      <c r="Z1547" s="2">
        <f t="shared" si="269"/>
        <v>6</v>
      </c>
    </row>
    <row r="1548" spans="1:26" x14ac:dyDescent="0.25">
      <c r="A1548" s="2" t="s">
        <v>4379</v>
      </c>
      <c r="B1548" s="2">
        <v>202281547</v>
      </c>
      <c r="C1548" s="3">
        <v>44858</v>
      </c>
      <c r="D1548" s="2" t="s">
        <v>469</v>
      </c>
      <c r="E1548" s="2" t="s">
        <v>24</v>
      </c>
      <c r="F1548" s="2" t="s">
        <v>4380</v>
      </c>
      <c r="G1548" s="10">
        <f t="shared" si="274"/>
        <v>3.625510095108233E-4</v>
      </c>
      <c r="H1548" s="7">
        <v>80</v>
      </c>
      <c r="I1548" s="7">
        <v>0</v>
      </c>
      <c r="J1548" s="7">
        <v>80</v>
      </c>
      <c r="K1548" s="7">
        <f t="shared" si="277"/>
        <v>32</v>
      </c>
      <c r="L1548" s="12">
        <f t="shared" si="275"/>
        <v>48</v>
      </c>
      <c r="M1548" s="8">
        <v>1</v>
      </c>
      <c r="N1548" s="8" t="e">
        <f t="shared" si="276"/>
        <v>#DIV/0!</v>
      </c>
      <c r="O1548" s="7">
        <f t="shared" si="270"/>
        <v>48</v>
      </c>
      <c r="P1548" s="8">
        <v>1</v>
      </c>
      <c r="Q1548" s="8">
        <f t="shared" si="271"/>
        <v>0</v>
      </c>
      <c r="R1548" s="8">
        <f t="shared" si="272"/>
        <v>0</v>
      </c>
      <c r="S1548" s="9">
        <f t="shared" si="273"/>
        <v>1.2749924467654519E-3</v>
      </c>
      <c r="T1548" s="2" t="s">
        <v>25</v>
      </c>
      <c r="U1548" s="2" t="s">
        <v>26</v>
      </c>
      <c r="V1548" s="2" t="s">
        <v>6101</v>
      </c>
      <c r="W1548" s="2" t="s">
        <v>627</v>
      </c>
      <c r="X1548" s="2">
        <v>55</v>
      </c>
      <c r="Y1548" s="2">
        <v>61</v>
      </c>
      <c r="Z1548" s="2">
        <f t="shared" si="269"/>
        <v>6</v>
      </c>
    </row>
    <row r="1549" spans="1:26" x14ac:dyDescent="0.25">
      <c r="A1549" s="2" t="s">
        <v>4381</v>
      </c>
      <c r="B1549" s="2">
        <v>202281548</v>
      </c>
      <c r="C1549" s="3">
        <v>44858</v>
      </c>
      <c r="D1549" s="2" t="s">
        <v>723</v>
      </c>
      <c r="E1549" s="2" t="s">
        <v>29</v>
      </c>
      <c r="F1549" s="2" t="s">
        <v>4382</v>
      </c>
      <c r="G1549" s="10">
        <f t="shared" si="274"/>
        <v>4.3506121141298796E-4</v>
      </c>
      <c r="H1549" s="7">
        <v>96</v>
      </c>
      <c r="I1549" s="7">
        <v>87</v>
      </c>
      <c r="J1549" s="7">
        <v>9</v>
      </c>
      <c r="K1549" s="7">
        <f t="shared" si="277"/>
        <v>3.6</v>
      </c>
      <c r="L1549" s="12">
        <f t="shared" si="275"/>
        <v>5.4</v>
      </c>
      <c r="M1549" s="8">
        <v>9.375E-2</v>
      </c>
      <c r="N1549" s="8">
        <f t="shared" si="276"/>
        <v>6.2068965517241385E-2</v>
      </c>
      <c r="O1549" s="7">
        <f t="shared" si="270"/>
        <v>5.4</v>
      </c>
      <c r="P1549" s="8">
        <v>9.375E-2</v>
      </c>
      <c r="Q1549" s="8">
        <f t="shared" si="271"/>
        <v>9.6666666666666661</v>
      </c>
      <c r="R1549" s="8">
        <f t="shared" si="272"/>
        <v>0.90625</v>
      </c>
      <c r="S1549" s="9">
        <f t="shared" si="273"/>
        <v>1.4343665026111333E-4</v>
      </c>
      <c r="T1549" s="2" t="s">
        <v>56</v>
      </c>
      <c r="U1549" s="2" t="s">
        <v>31</v>
      </c>
      <c r="V1549" s="2" t="s">
        <v>6101</v>
      </c>
      <c r="W1549" s="2" t="s">
        <v>627</v>
      </c>
      <c r="X1549" s="2">
        <v>55</v>
      </c>
      <c r="Y1549" s="2">
        <v>61</v>
      </c>
      <c r="Z1549" s="2">
        <f t="shared" si="269"/>
        <v>6</v>
      </c>
    </row>
    <row r="1550" spans="1:26" x14ac:dyDescent="0.25">
      <c r="A1550" s="2" t="s">
        <v>4383</v>
      </c>
      <c r="B1550" s="2">
        <v>202281549</v>
      </c>
      <c r="C1550" s="3">
        <v>44858</v>
      </c>
      <c r="D1550" s="2" t="s">
        <v>465</v>
      </c>
      <c r="E1550" s="2" t="s">
        <v>29</v>
      </c>
      <c r="F1550" s="2" t="s">
        <v>4384</v>
      </c>
      <c r="G1550" s="10">
        <f t="shared" si="274"/>
        <v>3.1723213332197041E-4</v>
      </c>
      <c r="H1550" s="7">
        <v>70</v>
      </c>
      <c r="I1550" s="7">
        <v>53.52</v>
      </c>
      <c r="J1550" s="7">
        <v>16.479999999999997</v>
      </c>
      <c r="K1550" s="7">
        <f t="shared" si="277"/>
        <v>6.5919999999999987</v>
      </c>
      <c r="L1550" s="12">
        <f t="shared" si="275"/>
        <v>9.8879999999999981</v>
      </c>
      <c r="M1550" s="8">
        <v>0.23542857142857138</v>
      </c>
      <c r="N1550" s="8">
        <f t="shared" si="276"/>
        <v>0.18475336322869951</v>
      </c>
      <c r="O1550" s="7">
        <f t="shared" si="270"/>
        <v>9.8879999999999981</v>
      </c>
      <c r="P1550" s="8">
        <v>0.23542857142857138</v>
      </c>
      <c r="Q1550" s="8">
        <f t="shared" si="271"/>
        <v>3.2475728155339816</v>
      </c>
      <c r="R1550" s="8">
        <f t="shared" si="272"/>
        <v>0.76457142857142857</v>
      </c>
      <c r="S1550" s="9">
        <f t="shared" si="273"/>
        <v>2.6264844403368302E-4</v>
      </c>
      <c r="T1550" s="2" t="s">
        <v>33</v>
      </c>
      <c r="U1550" s="2" t="s">
        <v>31</v>
      </c>
      <c r="V1550" s="2" t="s">
        <v>6101</v>
      </c>
      <c r="W1550" s="2" t="s">
        <v>627</v>
      </c>
      <c r="X1550" s="2">
        <v>55</v>
      </c>
      <c r="Y1550" s="2">
        <v>61</v>
      </c>
      <c r="Z1550" s="2">
        <f t="shared" si="269"/>
        <v>6</v>
      </c>
    </row>
    <row r="1551" spans="1:26" x14ac:dyDescent="0.25">
      <c r="A1551" s="2" t="s">
        <v>4385</v>
      </c>
      <c r="B1551" s="2">
        <v>202281550</v>
      </c>
      <c r="C1551" s="3">
        <v>44859</v>
      </c>
      <c r="D1551" s="2" t="s">
        <v>785</v>
      </c>
      <c r="E1551" s="2" t="s">
        <v>29</v>
      </c>
      <c r="F1551" s="2" t="s">
        <v>4386</v>
      </c>
      <c r="G1551" s="10">
        <f t="shared" si="274"/>
        <v>9.516963999659112E-5</v>
      </c>
      <c r="H1551" s="7">
        <v>21</v>
      </c>
      <c r="I1551" s="7">
        <v>18.62</v>
      </c>
      <c r="J1551" s="7">
        <v>2.379999999999999</v>
      </c>
      <c r="K1551" s="7">
        <f t="shared" si="277"/>
        <v>0.95199999999999962</v>
      </c>
      <c r="L1551" s="12">
        <f t="shared" si="275"/>
        <v>1.4279999999999995</v>
      </c>
      <c r="M1551" s="8">
        <v>0.11333333333333329</v>
      </c>
      <c r="N1551" s="8">
        <f t="shared" si="276"/>
        <v>7.6691729323308241E-2</v>
      </c>
      <c r="O1551" s="7">
        <f t="shared" si="270"/>
        <v>1.4279999999999995</v>
      </c>
      <c r="P1551" s="8">
        <v>0.11333333333333329</v>
      </c>
      <c r="Q1551" s="8">
        <f t="shared" si="271"/>
        <v>7.8235294117647092</v>
      </c>
      <c r="R1551" s="8">
        <f t="shared" si="272"/>
        <v>0.88666666666666671</v>
      </c>
      <c r="S1551" s="9">
        <f t="shared" si="273"/>
        <v>3.7931025291272176E-5</v>
      </c>
      <c r="T1551" s="2" t="s">
        <v>33</v>
      </c>
      <c r="U1551" s="2" t="s">
        <v>31</v>
      </c>
      <c r="V1551" s="2" t="s">
        <v>6101</v>
      </c>
      <c r="W1551" s="2" t="s">
        <v>627</v>
      </c>
      <c r="X1551" s="2">
        <v>61</v>
      </c>
      <c r="Y1551" s="2">
        <v>70</v>
      </c>
      <c r="Z1551" s="2">
        <f t="shared" si="269"/>
        <v>9</v>
      </c>
    </row>
    <row r="1552" spans="1:26" x14ac:dyDescent="0.25">
      <c r="A1552" s="2" t="s">
        <v>4387</v>
      </c>
      <c r="B1552" s="2">
        <v>202281551</v>
      </c>
      <c r="C1552" s="3">
        <v>44859</v>
      </c>
      <c r="D1552" s="2" t="s">
        <v>431</v>
      </c>
      <c r="E1552" s="2" t="s">
        <v>29</v>
      </c>
      <c r="F1552" s="2" t="s">
        <v>4388</v>
      </c>
      <c r="G1552" s="10">
        <f t="shared" si="274"/>
        <v>4.5318876188852914E-4</v>
      </c>
      <c r="H1552" s="7">
        <v>100</v>
      </c>
      <c r="I1552" s="7">
        <v>56.45</v>
      </c>
      <c r="J1552" s="7">
        <v>43.55</v>
      </c>
      <c r="K1552" s="7">
        <f t="shared" si="277"/>
        <v>17.419999999999998</v>
      </c>
      <c r="L1552" s="12">
        <f t="shared" si="275"/>
        <v>26.13</v>
      </c>
      <c r="M1552" s="8">
        <v>0.4355</v>
      </c>
      <c r="N1552" s="8">
        <f t="shared" si="276"/>
        <v>0.46288751107174486</v>
      </c>
      <c r="O1552" s="7">
        <f t="shared" si="270"/>
        <v>26.13</v>
      </c>
      <c r="P1552" s="8">
        <v>0.4355</v>
      </c>
      <c r="Q1552" s="8">
        <f t="shared" si="271"/>
        <v>1.2962112514351323</v>
      </c>
      <c r="R1552" s="8">
        <f t="shared" si="272"/>
        <v>0.5645</v>
      </c>
      <c r="S1552" s="9">
        <f t="shared" si="273"/>
        <v>6.9407401320794281E-4</v>
      </c>
      <c r="T1552" s="2" t="s">
        <v>99</v>
      </c>
      <c r="U1552" s="2" t="s">
        <v>31</v>
      </c>
      <c r="V1552" s="2" t="s">
        <v>6101</v>
      </c>
      <c r="W1552" s="2" t="s">
        <v>16</v>
      </c>
      <c r="X1552" s="2">
        <v>61</v>
      </c>
      <c r="Y1552" s="2">
        <v>70</v>
      </c>
      <c r="Z1552" s="2">
        <f t="shared" ref="Z1552:Z1584" si="278">Y1552-X1552</f>
        <v>9</v>
      </c>
    </row>
    <row r="1553" spans="1:26" x14ac:dyDescent="0.25">
      <c r="A1553" s="2" t="s">
        <v>4389</v>
      </c>
      <c r="B1553" s="2">
        <v>202281552</v>
      </c>
      <c r="C1553" s="3">
        <v>44859</v>
      </c>
      <c r="D1553" s="2" t="s">
        <v>960</v>
      </c>
      <c r="E1553" s="2" t="s">
        <v>14</v>
      </c>
      <c r="F1553" s="2" t="s">
        <v>4390</v>
      </c>
      <c r="G1553" s="10">
        <f t="shared" si="274"/>
        <v>1.7221172951764109E-4</v>
      </c>
      <c r="H1553" s="7">
        <v>38</v>
      </c>
      <c r="I1553" s="7">
        <v>25</v>
      </c>
      <c r="J1553" s="7">
        <v>13</v>
      </c>
      <c r="K1553" s="7">
        <f t="shared" si="277"/>
        <v>5.2</v>
      </c>
      <c r="L1553" s="12">
        <f t="shared" si="275"/>
        <v>7.8</v>
      </c>
      <c r="M1553" s="8">
        <v>0.34210526315789475</v>
      </c>
      <c r="N1553" s="8">
        <f t="shared" si="276"/>
        <v>0.312</v>
      </c>
      <c r="O1553" s="7">
        <f t="shared" si="270"/>
        <v>7.8</v>
      </c>
      <c r="P1553" s="8">
        <v>0.34210526315789475</v>
      </c>
      <c r="Q1553" s="8">
        <f t="shared" si="271"/>
        <v>1.9230769230769231</v>
      </c>
      <c r="R1553" s="8">
        <f t="shared" si="272"/>
        <v>0.65789473684210531</v>
      </c>
      <c r="S1553" s="9">
        <f t="shared" si="273"/>
        <v>2.0718627259938593E-4</v>
      </c>
      <c r="T1553" s="2" t="s">
        <v>6151</v>
      </c>
      <c r="U1553" s="2" t="s">
        <v>15</v>
      </c>
      <c r="V1553" s="2" t="s">
        <v>6101</v>
      </c>
      <c r="W1553" s="2" t="s">
        <v>16</v>
      </c>
      <c r="X1553" s="2">
        <v>61</v>
      </c>
      <c r="Y1553" s="2">
        <v>70</v>
      </c>
      <c r="Z1553" s="2">
        <f t="shared" si="278"/>
        <v>9</v>
      </c>
    </row>
    <row r="1554" spans="1:26" x14ac:dyDescent="0.25">
      <c r="A1554" s="2" t="s">
        <v>4391</v>
      </c>
      <c r="B1554" s="2">
        <v>202281553</v>
      </c>
      <c r="C1554" s="3">
        <v>44859</v>
      </c>
      <c r="D1554" s="2" t="s">
        <v>961</v>
      </c>
      <c r="E1554" s="2" t="s">
        <v>43</v>
      </c>
      <c r="F1554" s="2" t="s">
        <v>4392</v>
      </c>
      <c r="G1554" s="10">
        <f t="shared" si="274"/>
        <v>3.6255100951082331E-3</v>
      </c>
      <c r="H1554" s="7">
        <v>800</v>
      </c>
      <c r="I1554" s="7">
        <v>700</v>
      </c>
      <c r="J1554" s="7">
        <v>100</v>
      </c>
      <c r="K1554" s="7">
        <f t="shared" si="277"/>
        <v>40</v>
      </c>
      <c r="L1554" s="12">
        <f t="shared" si="275"/>
        <v>60</v>
      </c>
      <c r="M1554" s="8">
        <v>0.125</v>
      </c>
      <c r="N1554" s="8">
        <f t="shared" si="276"/>
        <v>8.5714285714285715E-2</v>
      </c>
      <c r="O1554" s="7">
        <f t="shared" si="270"/>
        <v>60</v>
      </c>
      <c r="P1554" s="8">
        <v>0.125</v>
      </c>
      <c r="Q1554" s="8">
        <f t="shared" si="271"/>
        <v>7</v>
      </c>
      <c r="R1554" s="8">
        <f t="shared" si="272"/>
        <v>0.875</v>
      </c>
      <c r="S1554" s="9">
        <f t="shared" si="273"/>
        <v>1.5937405584568148E-3</v>
      </c>
      <c r="T1554" s="2" t="s">
        <v>19</v>
      </c>
      <c r="U1554" s="2" t="s">
        <v>44</v>
      </c>
      <c r="V1554" s="2" t="s">
        <v>6101</v>
      </c>
      <c r="W1554" s="2" t="s">
        <v>329</v>
      </c>
      <c r="X1554" s="2">
        <v>61</v>
      </c>
      <c r="Y1554" s="2">
        <v>70</v>
      </c>
      <c r="Z1554" s="2">
        <f t="shared" si="278"/>
        <v>9</v>
      </c>
    </row>
    <row r="1555" spans="1:26" x14ac:dyDescent="0.25">
      <c r="A1555" s="2" t="s">
        <v>4393</v>
      </c>
      <c r="B1555" s="2">
        <v>202281554</v>
      </c>
      <c r="C1555" s="3">
        <v>44859</v>
      </c>
      <c r="D1555" s="2" t="s">
        <v>785</v>
      </c>
      <c r="E1555" s="2" t="s">
        <v>29</v>
      </c>
      <c r="F1555" s="2" t="s">
        <v>4394</v>
      </c>
      <c r="G1555" s="10">
        <f t="shared" si="274"/>
        <v>9.516963999659112E-5</v>
      </c>
      <c r="H1555" s="7">
        <v>21</v>
      </c>
      <c r="I1555" s="7">
        <v>18.62</v>
      </c>
      <c r="J1555" s="7">
        <v>2.379999999999999</v>
      </c>
      <c r="K1555" s="7">
        <f t="shared" si="277"/>
        <v>0.95199999999999962</v>
      </c>
      <c r="L1555" s="12">
        <f t="shared" si="275"/>
        <v>1.4279999999999995</v>
      </c>
      <c r="M1555" s="8">
        <v>0.11333333333333329</v>
      </c>
      <c r="N1555" s="8">
        <f t="shared" si="276"/>
        <v>7.6691729323308241E-2</v>
      </c>
      <c r="O1555" s="7">
        <f t="shared" si="270"/>
        <v>1.4279999999999995</v>
      </c>
      <c r="P1555" s="8">
        <v>0.11333333333333329</v>
      </c>
      <c r="Q1555" s="8">
        <f t="shared" si="271"/>
        <v>7.8235294117647092</v>
      </c>
      <c r="R1555" s="8">
        <f t="shared" si="272"/>
        <v>0.88666666666666671</v>
      </c>
      <c r="S1555" s="9">
        <f t="shared" si="273"/>
        <v>3.7931025291272176E-5</v>
      </c>
      <c r="T1555" s="2" t="s">
        <v>33</v>
      </c>
      <c r="U1555" s="2" t="s">
        <v>31</v>
      </c>
      <c r="V1555" s="2" t="s">
        <v>6101</v>
      </c>
      <c r="W1555" s="2" t="s">
        <v>627</v>
      </c>
      <c r="X1555" s="2">
        <v>61</v>
      </c>
      <c r="Y1555" s="2">
        <v>70</v>
      </c>
      <c r="Z1555" s="2">
        <f t="shared" si="278"/>
        <v>9</v>
      </c>
    </row>
    <row r="1556" spans="1:26" x14ac:dyDescent="0.25">
      <c r="A1556" s="2" t="s">
        <v>4395</v>
      </c>
      <c r="B1556" s="2">
        <v>202281555</v>
      </c>
      <c r="C1556" s="3">
        <v>44859</v>
      </c>
      <c r="D1556" s="2" t="s">
        <v>842</v>
      </c>
      <c r="E1556" s="2" t="s">
        <v>29</v>
      </c>
      <c r="F1556" s="2" t="s">
        <v>4396</v>
      </c>
      <c r="G1556" s="10">
        <f t="shared" si="274"/>
        <v>8.3839920949377897E-5</v>
      </c>
      <c r="H1556" s="7">
        <v>18.5</v>
      </c>
      <c r="I1556" s="7">
        <v>16</v>
      </c>
      <c r="J1556" s="7">
        <v>2.5</v>
      </c>
      <c r="K1556" s="7">
        <f t="shared" si="277"/>
        <v>1</v>
      </c>
      <c r="L1556" s="12">
        <f t="shared" si="275"/>
        <v>1.5</v>
      </c>
      <c r="M1556" s="8">
        <v>0.13513513513513514</v>
      </c>
      <c r="N1556" s="8">
        <f t="shared" si="276"/>
        <v>9.375E-2</v>
      </c>
      <c r="O1556" s="7">
        <f t="shared" si="270"/>
        <v>1.5</v>
      </c>
      <c r="P1556" s="8">
        <v>0.13513513513513514</v>
      </c>
      <c r="Q1556" s="8">
        <f t="shared" si="271"/>
        <v>6.4</v>
      </c>
      <c r="R1556" s="8">
        <f t="shared" si="272"/>
        <v>0.86486486486486491</v>
      </c>
      <c r="S1556" s="9">
        <f t="shared" si="273"/>
        <v>3.9843513961420371E-5</v>
      </c>
      <c r="T1556" s="2" t="s">
        <v>30</v>
      </c>
      <c r="U1556" s="2" t="s">
        <v>31</v>
      </c>
      <c r="V1556" s="2" t="s">
        <v>6101</v>
      </c>
      <c r="W1556" s="2" t="s">
        <v>627</v>
      </c>
      <c r="X1556" s="2">
        <v>61</v>
      </c>
      <c r="Y1556" s="2">
        <v>70</v>
      </c>
      <c r="Z1556" s="2">
        <f t="shared" si="278"/>
        <v>9</v>
      </c>
    </row>
    <row r="1557" spans="1:26" x14ac:dyDescent="0.25">
      <c r="A1557" s="2" t="s">
        <v>4397</v>
      </c>
      <c r="B1557" s="2">
        <v>202281556</v>
      </c>
      <c r="C1557" s="3">
        <v>44859</v>
      </c>
      <c r="D1557" s="2" t="s">
        <v>962</v>
      </c>
      <c r="E1557" s="2" t="s">
        <v>29</v>
      </c>
      <c r="F1557" s="2" t="s">
        <v>4398</v>
      </c>
      <c r="G1557" s="10">
        <f t="shared" si="274"/>
        <v>1.2236096570990287E-4</v>
      </c>
      <c r="H1557" s="7">
        <v>27</v>
      </c>
      <c r="I1557" s="7">
        <v>10.120000000000001</v>
      </c>
      <c r="J1557" s="7">
        <v>16.88</v>
      </c>
      <c r="K1557" s="7">
        <f t="shared" si="277"/>
        <v>6.7519999999999998</v>
      </c>
      <c r="L1557" s="12">
        <f t="shared" si="275"/>
        <v>10.128</v>
      </c>
      <c r="M1557" s="8">
        <v>0.62518518518518518</v>
      </c>
      <c r="N1557" s="8">
        <f t="shared" si="276"/>
        <v>1.0007905138339921</v>
      </c>
      <c r="O1557" s="7">
        <f t="shared" si="270"/>
        <v>10.128</v>
      </c>
      <c r="P1557" s="8">
        <v>0.62518518518518518</v>
      </c>
      <c r="Q1557" s="8">
        <f t="shared" si="271"/>
        <v>0.59952606635071104</v>
      </c>
      <c r="R1557" s="8">
        <f t="shared" si="272"/>
        <v>0.37481481481481488</v>
      </c>
      <c r="S1557" s="9">
        <f t="shared" si="273"/>
        <v>2.6902340626751032E-4</v>
      </c>
      <c r="T1557" s="2" t="s">
        <v>33</v>
      </c>
      <c r="U1557" s="2" t="s">
        <v>31</v>
      </c>
      <c r="V1557" s="2" t="s">
        <v>6101</v>
      </c>
      <c r="W1557" s="2" t="s">
        <v>627</v>
      </c>
      <c r="X1557" s="2">
        <v>61</v>
      </c>
      <c r="Y1557" s="2">
        <v>70</v>
      </c>
      <c r="Z1557" s="2">
        <f t="shared" si="278"/>
        <v>9</v>
      </c>
    </row>
    <row r="1558" spans="1:26" x14ac:dyDescent="0.25">
      <c r="A1558" s="2" t="s">
        <v>4399</v>
      </c>
      <c r="B1558" s="2">
        <v>202281557</v>
      </c>
      <c r="C1558" s="3">
        <v>44859</v>
      </c>
      <c r="D1558" s="2" t="s">
        <v>614</v>
      </c>
      <c r="E1558" s="2" t="s">
        <v>29</v>
      </c>
      <c r="F1558" s="2" t="s">
        <v>4400</v>
      </c>
      <c r="G1558" s="10">
        <f t="shared" si="274"/>
        <v>4.2146554855633213E-4</v>
      </c>
      <c r="H1558" s="7">
        <v>93</v>
      </c>
      <c r="I1558" s="7">
        <v>83.7</v>
      </c>
      <c r="J1558" s="7">
        <v>9.2999999999999972</v>
      </c>
      <c r="K1558" s="7">
        <f t="shared" si="277"/>
        <v>3.7199999999999989</v>
      </c>
      <c r="L1558" s="12">
        <f t="shared" si="275"/>
        <v>5.5799999999999983</v>
      </c>
      <c r="M1558" s="8">
        <v>9.9999999999999964E-2</v>
      </c>
      <c r="N1558" s="8">
        <f t="shared" si="276"/>
        <v>6.6666666666666638E-2</v>
      </c>
      <c r="O1558" s="7">
        <f t="shared" si="270"/>
        <v>5.5799999999999983</v>
      </c>
      <c r="P1558" s="8">
        <v>9.9999999999999964E-2</v>
      </c>
      <c r="Q1558" s="8">
        <f t="shared" si="271"/>
        <v>9.0000000000000036</v>
      </c>
      <c r="R1558" s="8">
        <f t="shared" si="272"/>
        <v>0.9</v>
      </c>
      <c r="S1558" s="9">
        <f t="shared" si="273"/>
        <v>1.4821787193648373E-4</v>
      </c>
      <c r="T1558" s="2" t="s">
        <v>33</v>
      </c>
      <c r="U1558" s="2" t="s">
        <v>31</v>
      </c>
      <c r="V1558" s="2" t="s">
        <v>6101</v>
      </c>
      <c r="W1558" s="2" t="s">
        <v>627</v>
      </c>
      <c r="X1558" s="2">
        <v>61</v>
      </c>
      <c r="Y1558" s="2">
        <v>70</v>
      </c>
      <c r="Z1558" s="2">
        <f t="shared" si="278"/>
        <v>9</v>
      </c>
    </row>
    <row r="1559" spans="1:26" x14ac:dyDescent="0.25">
      <c r="A1559" s="2" t="s">
        <v>4401</v>
      </c>
      <c r="B1559" s="2">
        <v>202281558</v>
      </c>
      <c r="C1559" s="3">
        <v>44859</v>
      </c>
      <c r="D1559" s="2" t="s">
        <v>618</v>
      </c>
      <c r="E1559" s="2" t="s">
        <v>21</v>
      </c>
      <c r="F1559" s="2" t="s">
        <v>4402</v>
      </c>
      <c r="G1559" s="10">
        <f t="shared" si="274"/>
        <v>9.0637752377705825E-5</v>
      </c>
      <c r="H1559" s="7">
        <v>20</v>
      </c>
      <c r="I1559" s="7">
        <v>0</v>
      </c>
      <c r="J1559" s="7">
        <v>20</v>
      </c>
      <c r="K1559" s="7">
        <f t="shared" si="277"/>
        <v>8</v>
      </c>
      <c r="L1559" s="12">
        <f t="shared" si="275"/>
        <v>12</v>
      </c>
      <c r="M1559" s="8">
        <v>1</v>
      </c>
      <c r="N1559" s="8" t="e">
        <f t="shared" si="276"/>
        <v>#DIV/0!</v>
      </c>
      <c r="O1559" s="7">
        <f t="shared" si="270"/>
        <v>12</v>
      </c>
      <c r="P1559" s="8">
        <v>1</v>
      </c>
      <c r="Q1559" s="8">
        <f t="shared" si="271"/>
        <v>0</v>
      </c>
      <c r="R1559" s="8">
        <f t="shared" si="272"/>
        <v>0</v>
      </c>
      <c r="S1559" s="9">
        <f t="shared" si="273"/>
        <v>3.1874811169136296E-4</v>
      </c>
      <c r="T1559" s="2" t="s">
        <v>6150</v>
      </c>
      <c r="U1559" s="2" t="s">
        <v>22</v>
      </c>
      <c r="V1559" s="2" t="s">
        <v>6101</v>
      </c>
      <c r="W1559" s="2" t="s">
        <v>627</v>
      </c>
      <c r="X1559" s="2">
        <v>61</v>
      </c>
      <c r="Y1559" s="2">
        <v>70</v>
      </c>
      <c r="Z1559" s="2">
        <f t="shared" si="278"/>
        <v>9</v>
      </c>
    </row>
    <row r="1560" spans="1:26" x14ac:dyDescent="0.25">
      <c r="A1560" s="2" t="s">
        <v>4403</v>
      </c>
      <c r="B1560" s="2">
        <v>202281559</v>
      </c>
      <c r="C1560" s="3">
        <v>44859</v>
      </c>
      <c r="D1560" s="2" t="s">
        <v>856</v>
      </c>
      <c r="E1560" s="2" t="s">
        <v>21</v>
      </c>
      <c r="F1560" s="2" t="s">
        <v>4404</v>
      </c>
      <c r="G1560" s="10">
        <f t="shared" si="274"/>
        <v>4.5318876188852913E-5</v>
      </c>
      <c r="H1560" s="7">
        <v>10</v>
      </c>
      <c r="I1560" s="7">
        <v>0</v>
      </c>
      <c r="J1560" s="7">
        <v>10</v>
      </c>
      <c r="K1560" s="7">
        <f t="shared" si="277"/>
        <v>4</v>
      </c>
      <c r="L1560" s="12">
        <f t="shared" si="275"/>
        <v>6</v>
      </c>
      <c r="M1560" s="8">
        <v>1</v>
      </c>
      <c r="N1560" s="8" t="e">
        <f t="shared" si="276"/>
        <v>#DIV/0!</v>
      </c>
      <c r="O1560" s="7">
        <f t="shared" si="270"/>
        <v>6</v>
      </c>
      <c r="P1560" s="8">
        <v>1</v>
      </c>
      <c r="Q1560" s="8">
        <f t="shared" si="271"/>
        <v>0</v>
      </c>
      <c r="R1560" s="8">
        <f t="shared" si="272"/>
        <v>0</v>
      </c>
      <c r="S1560" s="9">
        <f t="shared" si="273"/>
        <v>1.5937405584568148E-4</v>
      </c>
      <c r="T1560" s="2" t="s">
        <v>6150</v>
      </c>
      <c r="U1560" s="2" t="s">
        <v>22</v>
      </c>
      <c r="V1560" s="2" t="s">
        <v>6101</v>
      </c>
      <c r="W1560" s="2" t="s">
        <v>329</v>
      </c>
      <c r="X1560" s="2">
        <v>61</v>
      </c>
      <c r="Y1560" s="2">
        <v>70</v>
      </c>
      <c r="Z1560" s="2">
        <f t="shared" si="278"/>
        <v>9</v>
      </c>
    </row>
    <row r="1561" spans="1:26" x14ac:dyDescent="0.25">
      <c r="A1561" s="2" t="s">
        <v>4405</v>
      </c>
      <c r="B1561" s="2">
        <v>202281560</v>
      </c>
      <c r="C1561" s="3">
        <v>44859</v>
      </c>
      <c r="D1561" s="2" t="s">
        <v>910</v>
      </c>
      <c r="E1561" s="2" t="s">
        <v>14</v>
      </c>
      <c r="F1561" s="2" t="s">
        <v>4406</v>
      </c>
      <c r="G1561" s="10">
        <f t="shared" si="274"/>
        <v>4.5318876188852913E-5</v>
      </c>
      <c r="H1561" s="7">
        <v>10</v>
      </c>
      <c r="I1561" s="7">
        <v>2</v>
      </c>
      <c r="J1561" s="7">
        <v>8</v>
      </c>
      <c r="K1561" s="7">
        <f t="shared" si="277"/>
        <v>3.2</v>
      </c>
      <c r="L1561" s="12">
        <f t="shared" si="275"/>
        <v>4.8</v>
      </c>
      <c r="M1561" s="8">
        <v>0.8</v>
      </c>
      <c r="N1561" s="8">
        <f t="shared" si="276"/>
        <v>2.4</v>
      </c>
      <c r="O1561" s="7">
        <f t="shared" si="270"/>
        <v>4.8</v>
      </c>
      <c r="P1561" s="8">
        <v>0.8</v>
      </c>
      <c r="Q1561" s="8">
        <f t="shared" si="271"/>
        <v>0.25</v>
      </c>
      <c r="R1561" s="8">
        <f t="shared" si="272"/>
        <v>0.2</v>
      </c>
      <c r="S1561" s="9">
        <f t="shared" si="273"/>
        <v>1.2749924467654519E-4</v>
      </c>
      <c r="T1561" s="2" t="s">
        <v>6151</v>
      </c>
      <c r="U1561" s="2" t="s">
        <v>15</v>
      </c>
      <c r="V1561" s="2" t="s">
        <v>6101</v>
      </c>
      <c r="W1561" s="2" t="s">
        <v>329</v>
      </c>
      <c r="X1561" s="2">
        <v>61</v>
      </c>
      <c r="Y1561" s="2">
        <v>70</v>
      </c>
      <c r="Z1561" s="2">
        <f t="shared" si="278"/>
        <v>9</v>
      </c>
    </row>
    <row r="1562" spans="1:26" x14ac:dyDescent="0.25">
      <c r="A1562" s="2" t="s">
        <v>4407</v>
      </c>
      <c r="B1562" s="2">
        <v>202281561</v>
      </c>
      <c r="C1562" s="3">
        <v>44859</v>
      </c>
      <c r="D1562" s="2" t="s">
        <v>912</v>
      </c>
      <c r="E1562" s="2" t="s">
        <v>14</v>
      </c>
      <c r="F1562" s="2" t="s">
        <v>4408</v>
      </c>
      <c r="G1562" s="10">
        <f t="shared" si="274"/>
        <v>1.586160666609852E-4</v>
      </c>
      <c r="H1562" s="7">
        <v>35</v>
      </c>
      <c r="I1562" s="7">
        <v>17</v>
      </c>
      <c r="J1562" s="7">
        <v>20</v>
      </c>
      <c r="K1562" s="7">
        <f t="shared" si="277"/>
        <v>8</v>
      </c>
      <c r="L1562" s="12">
        <f t="shared" si="275"/>
        <v>12</v>
      </c>
      <c r="M1562" s="8">
        <v>0.5714285714285714</v>
      </c>
      <c r="N1562" s="8">
        <f t="shared" si="276"/>
        <v>0.70588235294117652</v>
      </c>
      <c r="O1562" s="7">
        <f t="shared" si="270"/>
        <v>12</v>
      </c>
      <c r="P1562" s="8">
        <v>0.5714285714285714</v>
      </c>
      <c r="Q1562" s="8">
        <f t="shared" si="271"/>
        <v>0.85</v>
      </c>
      <c r="R1562" s="8">
        <f t="shared" si="272"/>
        <v>0.48571428571428571</v>
      </c>
      <c r="S1562" s="9">
        <f t="shared" si="273"/>
        <v>3.1874811169136296E-4</v>
      </c>
      <c r="T1562" s="2" t="s">
        <v>6151</v>
      </c>
      <c r="U1562" s="2" t="s">
        <v>15</v>
      </c>
      <c r="V1562" s="2" t="s">
        <v>6101</v>
      </c>
      <c r="W1562" s="2" t="s">
        <v>627</v>
      </c>
      <c r="X1562" s="2">
        <v>61</v>
      </c>
      <c r="Y1562" s="2">
        <v>70</v>
      </c>
      <c r="Z1562" s="2">
        <f t="shared" si="278"/>
        <v>9</v>
      </c>
    </row>
    <row r="1563" spans="1:26" x14ac:dyDescent="0.25">
      <c r="A1563" s="2" t="s">
        <v>4409</v>
      </c>
      <c r="B1563" s="2">
        <v>202281562</v>
      </c>
      <c r="C1563" s="3">
        <v>44859</v>
      </c>
      <c r="D1563" s="2" t="s">
        <v>963</v>
      </c>
      <c r="E1563" s="2" t="s">
        <v>14</v>
      </c>
      <c r="F1563" s="2" t="s">
        <v>4410</v>
      </c>
      <c r="G1563" s="10">
        <f t="shared" si="274"/>
        <v>4.5318876188852913E-5</v>
      </c>
      <c r="H1563" s="7">
        <v>10</v>
      </c>
      <c r="I1563" s="7">
        <v>5</v>
      </c>
      <c r="J1563" s="7">
        <v>5</v>
      </c>
      <c r="K1563" s="7">
        <f t="shared" si="277"/>
        <v>2</v>
      </c>
      <c r="L1563" s="12">
        <f t="shared" si="275"/>
        <v>3</v>
      </c>
      <c r="M1563" s="8">
        <v>0.5</v>
      </c>
      <c r="N1563" s="8">
        <f t="shared" si="276"/>
        <v>0.6</v>
      </c>
      <c r="O1563" s="7">
        <f t="shared" si="270"/>
        <v>3</v>
      </c>
      <c r="P1563" s="8">
        <v>0.5</v>
      </c>
      <c r="Q1563" s="8">
        <f t="shared" si="271"/>
        <v>1</v>
      </c>
      <c r="R1563" s="8">
        <f t="shared" si="272"/>
        <v>0.5</v>
      </c>
      <c r="S1563" s="9">
        <f t="shared" si="273"/>
        <v>7.9687027922840741E-5</v>
      </c>
      <c r="T1563" s="2" t="s">
        <v>6151</v>
      </c>
      <c r="U1563" s="2" t="s">
        <v>15</v>
      </c>
      <c r="V1563" s="2" t="s">
        <v>6101</v>
      </c>
      <c r="W1563" s="2" t="s">
        <v>329</v>
      </c>
      <c r="X1563" s="2">
        <v>61</v>
      </c>
      <c r="Y1563" s="2">
        <v>70</v>
      </c>
      <c r="Z1563" s="2">
        <f t="shared" si="278"/>
        <v>9</v>
      </c>
    </row>
    <row r="1564" spans="1:26" x14ac:dyDescent="0.25">
      <c r="A1564" s="2" t="s">
        <v>4411</v>
      </c>
      <c r="B1564" s="2">
        <v>202281563</v>
      </c>
      <c r="C1564" s="3">
        <v>44859</v>
      </c>
      <c r="D1564" s="2" t="s">
        <v>581</v>
      </c>
      <c r="E1564" s="2" t="s">
        <v>14</v>
      </c>
      <c r="F1564" s="2" t="s">
        <v>4412</v>
      </c>
      <c r="G1564" s="10">
        <f t="shared" si="274"/>
        <v>2.2659438094426457E-4</v>
      </c>
      <c r="H1564" s="7">
        <v>50</v>
      </c>
      <c r="I1564" s="7">
        <v>20</v>
      </c>
      <c r="J1564" s="7">
        <v>30</v>
      </c>
      <c r="K1564" s="7">
        <f t="shared" si="277"/>
        <v>12</v>
      </c>
      <c r="L1564" s="12">
        <f t="shared" si="275"/>
        <v>18</v>
      </c>
      <c r="M1564" s="8">
        <v>0.6</v>
      </c>
      <c r="N1564" s="8">
        <f t="shared" si="276"/>
        <v>0.9</v>
      </c>
      <c r="O1564" s="7">
        <f t="shared" si="270"/>
        <v>18</v>
      </c>
      <c r="P1564" s="8">
        <v>0.6</v>
      </c>
      <c r="Q1564" s="8">
        <f t="shared" si="271"/>
        <v>0.66666666666666663</v>
      </c>
      <c r="R1564" s="8">
        <f t="shared" si="272"/>
        <v>0.4</v>
      </c>
      <c r="S1564" s="9">
        <f t="shared" si="273"/>
        <v>4.7812216753704445E-4</v>
      </c>
      <c r="T1564" s="2" t="s">
        <v>6152</v>
      </c>
      <c r="U1564" s="2" t="s">
        <v>15</v>
      </c>
      <c r="V1564" s="2" t="s">
        <v>6101</v>
      </c>
      <c r="W1564" s="2" t="s">
        <v>627</v>
      </c>
      <c r="X1564" s="2">
        <v>61</v>
      </c>
      <c r="Y1564" s="2">
        <v>70</v>
      </c>
      <c r="Z1564" s="2">
        <f t="shared" si="278"/>
        <v>9</v>
      </c>
    </row>
    <row r="1565" spans="1:26" x14ac:dyDescent="0.25">
      <c r="A1565" s="2" t="s">
        <v>4413</v>
      </c>
      <c r="B1565" s="2">
        <v>202281564</v>
      </c>
      <c r="C1565" s="3">
        <v>44859</v>
      </c>
      <c r="D1565" s="2" t="s">
        <v>964</v>
      </c>
      <c r="E1565" s="2" t="s">
        <v>14</v>
      </c>
      <c r="F1565" s="2" t="s">
        <v>4414</v>
      </c>
      <c r="G1565" s="10">
        <f t="shared" si="274"/>
        <v>9.0637752377705825E-5</v>
      </c>
      <c r="H1565" s="7">
        <v>20</v>
      </c>
      <c r="I1565" s="7">
        <v>5</v>
      </c>
      <c r="J1565" s="7">
        <v>15</v>
      </c>
      <c r="K1565" s="7">
        <f t="shared" si="277"/>
        <v>6</v>
      </c>
      <c r="L1565" s="12">
        <f t="shared" si="275"/>
        <v>9</v>
      </c>
      <c r="M1565" s="8">
        <v>0.75</v>
      </c>
      <c r="N1565" s="8">
        <f t="shared" si="276"/>
        <v>1.8</v>
      </c>
      <c r="O1565" s="7">
        <f t="shared" si="270"/>
        <v>9</v>
      </c>
      <c r="P1565" s="8">
        <v>0.75</v>
      </c>
      <c r="Q1565" s="8">
        <f t="shared" si="271"/>
        <v>0.33333333333333331</v>
      </c>
      <c r="R1565" s="8">
        <f t="shared" si="272"/>
        <v>0.25</v>
      </c>
      <c r="S1565" s="9">
        <f t="shared" si="273"/>
        <v>2.3906108376852222E-4</v>
      </c>
      <c r="T1565" s="2" t="s">
        <v>6151</v>
      </c>
      <c r="U1565" s="2" t="s">
        <v>15</v>
      </c>
      <c r="V1565" s="2" t="s">
        <v>6101</v>
      </c>
      <c r="W1565" s="2" t="s">
        <v>627</v>
      </c>
      <c r="X1565" s="2">
        <v>61</v>
      </c>
      <c r="Y1565" s="2">
        <v>70</v>
      </c>
      <c r="Z1565" s="2">
        <f t="shared" si="278"/>
        <v>9</v>
      </c>
    </row>
    <row r="1566" spans="1:26" x14ac:dyDescent="0.25">
      <c r="A1566" s="2" t="s">
        <v>4415</v>
      </c>
      <c r="B1566" s="2">
        <v>202281565</v>
      </c>
      <c r="C1566" s="3">
        <v>44859</v>
      </c>
      <c r="D1566" s="2" t="s">
        <v>965</v>
      </c>
      <c r="E1566" s="2" t="s">
        <v>14</v>
      </c>
      <c r="F1566" s="2" t="s">
        <v>4416</v>
      </c>
      <c r="G1566" s="10">
        <f t="shared" si="274"/>
        <v>4.5318876188852913E-5</v>
      </c>
      <c r="H1566" s="7">
        <v>10</v>
      </c>
      <c r="I1566" s="7">
        <v>3</v>
      </c>
      <c r="J1566" s="7">
        <v>7</v>
      </c>
      <c r="K1566" s="7">
        <f t="shared" si="277"/>
        <v>2.8000000000000003</v>
      </c>
      <c r="L1566" s="12">
        <f t="shared" si="275"/>
        <v>4.1999999999999993</v>
      </c>
      <c r="M1566" s="8">
        <v>0.7</v>
      </c>
      <c r="N1566" s="8">
        <f t="shared" si="276"/>
        <v>1.3999999999999997</v>
      </c>
      <c r="O1566" s="7">
        <f t="shared" si="270"/>
        <v>4.1999999999999993</v>
      </c>
      <c r="P1566" s="8">
        <v>0.7</v>
      </c>
      <c r="Q1566" s="8">
        <f t="shared" si="271"/>
        <v>0.42857142857142855</v>
      </c>
      <c r="R1566" s="8">
        <f t="shared" si="272"/>
        <v>0.3</v>
      </c>
      <c r="S1566" s="9">
        <f t="shared" si="273"/>
        <v>1.1156183909197704E-4</v>
      </c>
      <c r="T1566" s="2" t="s">
        <v>6151</v>
      </c>
      <c r="U1566" s="2" t="s">
        <v>15</v>
      </c>
      <c r="V1566" s="2" t="s">
        <v>6101</v>
      </c>
      <c r="W1566" s="2" t="s">
        <v>627</v>
      </c>
      <c r="X1566" s="2">
        <v>61</v>
      </c>
      <c r="Y1566" s="2">
        <v>70</v>
      </c>
      <c r="Z1566" s="2">
        <f t="shared" si="278"/>
        <v>9</v>
      </c>
    </row>
    <row r="1567" spans="1:26" x14ac:dyDescent="0.25">
      <c r="A1567" s="2" t="s">
        <v>4417</v>
      </c>
      <c r="B1567" s="2">
        <v>202281566</v>
      </c>
      <c r="C1567" s="3">
        <v>44859</v>
      </c>
      <c r="D1567" s="2" t="s">
        <v>966</v>
      </c>
      <c r="E1567" s="2" t="s">
        <v>14</v>
      </c>
      <c r="F1567" s="2" t="s">
        <v>4418</v>
      </c>
      <c r="G1567" s="10">
        <f t="shared" si="274"/>
        <v>4.5318876188852913E-5</v>
      </c>
      <c r="H1567" s="7">
        <v>10</v>
      </c>
      <c r="I1567" s="7">
        <v>3</v>
      </c>
      <c r="J1567" s="7">
        <v>7</v>
      </c>
      <c r="K1567" s="7">
        <f t="shared" si="277"/>
        <v>2.8000000000000003</v>
      </c>
      <c r="L1567" s="12">
        <f t="shared" si="275"/>
        <v>4.1999999999999993</v>
      </c>
      <c r="M1567" s="8">
        <v>0.7</v>
      </c>
      <c r="N1567" s="8">
        <f t="shared" si="276"/>
        <v>1.3999999999999997</v>
      </c>
      <c r="O1567" s="7">
        <f t="shared" si="270"/>
        <v>4.1999999999999993</v>
      </c>
      <c r="P1567" s="8">
        <v>0.7</v>
      </c>
      <c r="Q1567" s="8">
        <f t="shared" si="271"/>
        <v>0.42857142857142855</v>
      </c>
      <c r="R1567" s="8">
        <f t="shared" si="272"/>
        <v>0.3</v>
      </c>
      <c r="S1567" s="9">
        <f t="shared" si="273"/>
        <v>1.1156183909197704E-4</v>
      </c>
      <c r="T1567" s="2" t="s">
        <v>6151</v>
      </c>
      <c r="U1567" s="2" t="s">
        <v>15</v>
      </c>
      <c r="V1567" s="2" t="s">
        <v>6101</v>
      </c>
      <c r="W1567" s="2" t="s">
        <v>627</v>
      </c>
      <c r="X1567" s="2">
        <v>61</v>
      </c>
      <c r="Y1567" s="2">
        <v>70</v>
      </c>
      <c r="Z1567" s="2">
        <f t="shared" si="278"/>
        <v>9</v>
      </c>
    </row>
    <row r="1568" spans="1:26" x14ac:dyDescent="0.25">
      <c r="A1568" s="2" t="s">
        <v>4419</v>
      </c>
      <c r="B1568" s="2">
        <v>202281567</v>
      </c>
      <c r="C1568" s="3">
        <v>44859</v>
      </c>
      <c r="D1568" s="2" t="s">
        <v>238</v>
      </c>
      <c r="E1568" s="2" t="s">
        <v>14</v>
      </c>
      <c r="F1568" s="2" t="s">
        <v>4420</v>
      </c>
      <c r="G1568" s="10">
        <f t="shared" si="274"/>
        <v>6.7978314283279379E-5</v>
      </c>
      <c r="H1568" s="7">
        <v>15</v>
      </c>
      <c r="I1568" s="7">
        <v>6</v>
      </c>
      <c r="J1568" s="7">
        <v>9</v>
      </c>
      <c r="K1568" s="7">
        <f t="shared" si="277"/>
        <v>3.6</v>
      </c>
      <c r="L1568" s="12">
        <f t="shared" si="275"/>
        <v>5.4</v>
      </c>
      <c r="M1568" s="8">
        <v>0.6</v>
      </c>
      <c r="N1568" s="8">
        <f t="shared" si="276"/>
        <v>0.9</v>
      </c>
      <c r="O1568" s="7">
        <f t="shared" si="270"/>
        <v>5.4</v>
      </c>
      <c r="P1568" s="8">
        <v>0.6</v>
      </c>
      <c r="Q1568" s="8">
        <f t="shared" si="271"/>
        <v>0.66666666666666663</v>
      </c>
      <c r="R1568" s="8">
        <f t="shared" si="272"/>
        <v>0.4</v>
      </c>
      <c r="S1568" s="9">
        <f t="shared" si="273"/>
        <v>1.4343665026111333E-4</v>
      </c>
      <c r="T1568" s="2" t="s">
        <v>6152</v>
      </c>
      <c r="U1568" s="2" t="s">
        <v>15</v>
      </c>
      <c r="V1568" s="2" t="s">
        <v>6101</v>
      </c>
      <c r="W1568" s="2" t="s">
        <v>16</v>
      </c>
      <c r="X1568" s="2">
        <v>61</v>
      </c>
      <c r="Y1568" s="2">
        <v>70</v>
      </c>
      <c r="Z1568" s="2">
        <f t="shared" si="278"/>
        <v>9</v>
      </c>
    </row>
    <row r="1569" spans="1:26" x14ac:dyDescent="0.25">
      <c r="A1569" s="2" t="s">
        <v>4421</v>
      </c>
      <c r="B1569" s="2">
        <v>202281568</v>
      </c>
      <c r="C1569" s="3">
        <v>44859</v>
      </c>
      <c r="D1569" s="2" t="s">
        <v>109</v>
      </c>
      <c r="E1569" s="2" t="s">
        <v>21</v>
      </c>
      <c r="F1569" s="2" t="s">
        <v>4422</v>
      </c>
      <c r="G1569" s="10">
        <f t="shared" si="274"/>
        <v>2.2659438094426456E-5</v>
      </c>
      <c r="H1569" s="7">
        <v>5</v>
      </c>
      <c r="I1569" s="7">
        <v>0</v>
      </c>
      <c r="J1569" s="7">
        <v>5</v>
      </c>
      <c r="K1569" s="7">
        <f t="shared" si="277"/>
        <v>2</v>
      </c>
      <c r="L1569" s="12">
        <f t="shared" si="275"/>
        <v>3</v>
      </c>
      <c r="M1569" s="8">
        <v>1</v>
      </c>
      <c r="N1569" s="8" t="e">
        <f t="shared" si="276"/>
        <v>#DIV/0!</v>
      </c>
      <c r="O1569" s="7">
        <f t="shared" si="270"/>
        <v>3</v>
      </c>
      <c r="P1569" s="8">
        <v>1</v>
      </c>
      <c r="Q1569" s="8">
        <f t="shared" si="271"/>
        <v>0</v>
      </c>
      <c r="R1569" s="8">
        <f t="shared" si="272"/>
        <v>0</v>
      </c>
      <c r="S1569" s="9">
        <f t="shared" si="273"/>
        <v>7.9687027922840741E-5</v>
      </c>
      <c r="T1569" s="2" t="s">
        <v>6150</v>
      </c>
      <c r="U1569" s="2" t="s">
        <v>22</v>
      </c>
      <c r="V1569" s="2" t="s">
        <v>6101</v>
      </c>
      <c r="W1569" s="2" t="s">
        <v>627</v>
      </c>
      <c r="X1569" s="2">
        <v>61</v>
      </c>
      <c r="Y1569" s="2">
        <v>70</v>
      </c>
      <c r="Z1569" s="2">
        <f t="shared" si="278"/>
        <v>9</v>
      </c>
    </row>
    <row r="1570" spans="1:26" x14ac:dyDescent="0.25">
      <c r="A1570" s="2" t="s">
        <v>4423</v>
      </c>
      <c r="B1570" s="2">
        <v>202281569</v>
      </c>
      <c r="C1570" s="3">
        <v>44859</v>
      </c>
      <c r="D1570" s="2" t="s">
        <v>963</v>
      </c>
      <c r="E1570" s="2" t="s">
        <v>14</v>
      </c>
      <c r="F1570" s="2" t="s">
        <v>4424</v>
      </c>
      <c r="G1570" s="10">
        <f t="shared" si="274"/>
        <v>4.5318876188852913E-5</v>
      </c>
      <c r="H1570" s="7">
        <v>10</v>
      </c>
      <c r="I1570" s="7">
        <v>5</v>
      </c>
      <c r="J1570" s="7">
        <v>5</v>
      </c>
      <c r="K1570" s="7">
        <f t="shared" si="277"/>
        <v>2</v>
      </c>
      <c r="L1570" s="12">
        <f t="shared" si="275"/>
        <v>3</v>
      </c>
      <c r="M1570" s="8">
        <v>0.5</v>
      </c>
      <c r="N1570" s="8">
        <f t="shared" si="276"/>
        <v>0.6</v>
      </c>
      <c r="O1570" s="7">
        <f t="shared" si="270"/>
        <v>3</v>
      </c>
      <c r="P1570" s="8">
        <v>0.5</v>
      </c>
      <c r="Q1570" s="8">
        <f t="shared" si="271"/>
        <v>1</v>
      </c>
      <c r="R1570" s="8">
        <f t="shared" si="272"/>
        <v>0.5</v>
      </c>
      <c r="S1570" s="9">
        <f t="shared" si="273"/>
        <v>7.9687027922840741E-5</v>
      </c>
      <c r="T1570" s="2" t="s">
        <v>6151</v>
      </c>
      <c r="U1570" s="2" t="s">
        <v>15</v>
      </c>
      <c r="V1570" s="2" t="s">
        <v>6101</v>
      </c>
      <c r="W1570" s="2" t="s">
        <v>627</v>
      </c>
      <c r="X1570" s="2">
        <v>61</v>
      </c>
      <c r="Y1570" s="2">
        <v>70</v>
      </c>
      <c r="Z1570" s="2">
        <f t="shared" si="278"/>
        <v>9</v>
      </c>
    </row>
    <row r="1571" spans="1:26" x14ac:dyDescent="0.25">
      <c r="A1571" s="2" t="s">
        <v>4425</v>
      </c>
      <c r="B1571" s="2">
        <v>202281570</v>
      </c>
      <c r="C1571" s="3">
        <v>44859</v>
      </c>
      <c r="D1571" s="2" t="s">
        <v>856</v>
      </c>
      <c r="E1571" s="2" t="s">
        <v>21</v>
      </c>
      <c r="F1571" s="2" t="s">
        <v>4426</v>
      </c>
      <c r="G1571" s="10">
        <f t="shared" si="274"/>
        <v>9.0637752377705825E-5</v>
      </c>
      <c r="H1571" s="7">
        <v>20</v>
      </c>
      <c r="I1571" s="7">
        <v>0</v>
      </c>
      <c r="J1571" s="7">
        <v>20</v>
      </c>
      <c r="K1571" s="7">
        <f t="shared" si="277"/>
        <v>8</v>
      </c>
      <c r="L1571" s="12">
        <f t="shared" si="275"/>
        <v>12</v>
      </c>
      <c r="M1571" s="8">
        <v>1</v>
      </c>
      <c r="N1571" s="8" t="e">
        <f t="shared" si="276"/>
        <v>#DIV/0!</v>
      </c>
      <c r="O1571" s="7">
        <f t="shared" si="270"/>
        <v>12</v>
      </c>
      <c r="P1571" s="8">
        <v>1</v>
      </c>
      <c r="Q1571" s="8">
        <f t="shared" si="271"/>
        <v>0</v>
      </c>
      <c r="R1571" s="8">
        <f t="shared" si="272"/>
        <v>0</v>
      </c>
      <c r="S1571" s="9">
        <f t="shared" si="273"/>
        <v>3.1874811169136296E-4</v>
      </c>
      <c r="T1571" s="2" t="s">
        <v>6150</v>
      </c>
      <c r="U1571" s="2" t="s">
        <v>22</v>
      </c>
      <c r="V1571" s="2" t="s">
        <v>6101</v>
      </c>
      <c r="W1571" s="2" t="s">
        <v>627</v>
      </c>
      <c r="X1571" s="2">
        <v>61</v>
      </c>
      <c r="Y1571" s="2">
        <v>70</v>
      </c>
      <c r="Z1571" s="2">
        <f t="shared" si="278"/>
        <v>9</v>
      </c>
    </row>
    <row r="1572" spans="1:26" x14ac:dyDescent="0.25">
      <c r="A1572" s="2" t="s">
        <v>4427</v>
      </c>
      <c r="B1572" s="2">
        <v>202281571</v>
      </c>
      <c r="C1572" s="3">
        <v>44859</v>
      </c>
      <c r="D1572" s="2" t="s">
        <v>888</v>
      </c>
      <c r="E1572" s="2" t="s">
        <v>29</v>
      </c>
      <c r="F1572" s="2" t="s">
        <v>4428</v>
      </c>
      <c r="G1572" s="10">
        <f t="shared" si="274"/>
        <v>2.4925381903869104E-4</v>
      </c>
      <c r="H1572" s="7">
        <v>55</v>
      </c>
      <c r="I1572" s="7">
        <v>50</v>
      </c>
      <c r="J1572" s="7">
        <v>5</v>
      </c>
      <c r="K1572" s="7">
        <f t="shared" si="277"/>
        <v>2</v>
      </c>
      <c r="L1572" s="12">
        <f t="shared" si="275"/>
        <v>3</v>
      </c>
      <c r="M1572" s="8">
        <v>9.0909090909090912E-2</v>
      </c>
      <c r="N1572" s="8">
        <f t="shared" si="276"/>
        <v>0.06</v>
      </c>
      <c r="O1572" s="7">
        <f t="shared" si="270"/>
        <v>3</v>
      </c>
      <c r="P1572" s="8">
        <v>9.0909090909090912E-2</v>
      </c>
      <c r="Q1572" s="8">
        <f t="shared" si="271"/>
        <v>10</v>
      </c>
      <c r="R1572" s="8">
        <f t="shared" si="272"/>
        <v>0.90909090909090906</v>
      </c>
      <c r="S1572" s="9">
        <f t="shared" si="273"/>
        <v>7.9687027922840741E-5</v>
      </c>
      <c r="T1572" s="2" t="s">
        <v>30</v>
      </c>
      <c r="U1572" s="2" t="s">
        <v>31</v>
      </c>
      <c r="V1572" s="2" t="s">
        <v>6101</v>
      </c>
      <c r="W1572" s="2" t="s">
        <v>16</v>
      </c>
      <c r="X1572" s="2">
        <v>61</v>
      </c>
      <c r="Y1572" s="2">
        <v>70</v>
      </c>
      <c r="Z1572" s="2">
        <f t="shared" si="278"/>
        <v>9</v>
      </c>
    </row>
    <row r="1573" spans="1:26" x14ac:dyDescent="0.25">
      <c r="A1573" s="2" t="s">
        <v>4429</v>
      </c>
      <c r="B1573" s="2">
        <v>202281572</v>
      </c>
      <c r="C1573" s="3">
        <v>44859</v>
      </c>
      <c r="D1573" s="2" t="s">
        <v>967</v>
      </c>
      <c r="E1573" s="2" t="s">
        <v>24</v>
      </c>
      <c r="F1573" s="2" t="s">
        <v>4430</v>
      </c>
      <c r="G1573" s="10">
        <f t="shared" si="274"/>
        <v>9.0637752377705828E-4</v>
      </c>
      <c r="H1573" s="7">
        <v>200</v>
      </c>
      <c r="I1573" s="7">
        <v>40</v>
      </c>
      <c r="J1573" s="7">
        <v>160</v>
      </c>
      <c r="K1573" s="7">
        <f t="shared" si="277"/>
        <v>64</v>
      </c>
      <c r="L1573" s="12">
        <f t="shared" si="275"/>
        <v>96</v>
      </c>
      <c r="M1573" s="8">
        <v>0.8</v>
      </c>
      <c r="N1573" s="8">
        <f t="shared" si="276"/>
        <v>2.4</v>
      </c>
      <c r="O1573" s="7">
        <f t="shared" si="270"/>
        <v>96</v>
      </c>
      <c r="P1573" s="8">
        <v>0.8</v>
      </c>
      <c r="Q1573" s="8">
        <f t="shared" si="271"/>
        <v>0.25</v>
      </c>
      <c r="R1573" s="8">
        <f t="shared" si="272"/>
        <v>0.2</v>
      </c>
      <c r="S1573" s="9">
        <f t="shared" si="273"/>
        <v>2.5499848935309037E-3</v>
      </c>
      <c r="T1573" s="2" t="s">
        <v>6150</v>
      </c>
      <c r="U1573" s="2" t="s">
        <v>26</v>
      </c>
      <c r="V1573" s="2" t="s">
        <v>6101</v>
      </c>
      <c r="W1573" s="2" t="s">
        <v>627</v>
      </c>
      <c r="X1573" s="2">
        <v>61</v>
      </c>
      <c r="Y1573" s="2">
        <v>70</v>
      </c>
      <c r="Z1573" s="2">
        <f t="shared" si="278"/>
        <v>9</v>
      </c>
    </row>
    <row r="1574" spans="1:26" x14ac:dyDescent="0.25">
      <c r="A1574" s="2" t="s">
        <v>4431</v>
      </c>
      <c r="B1574" s="2">
        <v>202281573</v>
      </c>
      <c r="C1574" s="3">
        <v>44859</v>
      </c>
      <c r="D1574" s="2" t="s">
        <v>862</v>
      </c>
      <c r="E1574" s="2" t="s">
        <v>14</v>
      </c>
      <c r="F1574" s="2" t="s">
        <v>4432</v>
      </c>
      <c r="G1574" s="10">
        <f t="shared" si="274"/>
        <v>4.5318876188852913E-5</v>
      </c>
      <c r="H1574" s="7">
        <v>10</v>
      </c>
      <c r="I1574" s="7">
        <v>3</v>
      </c>
      <c r="J1574" s="7">
        <v>7</v>
      </c>
      <c r="K1574" s="7">
        <f t="shared" si="277"/>
        <v>2.8000000000000003</v>
      </c>
      <c r="L1574" s="12">
        <f t="shared" si="275"/>
        <v>4.1999999999999993</v>
      </c>
      <c r="M1574" s="8">
        <v>0.7</v>
      </c>
      <c r="N1574" s="8">
        <f t="shared" si="276"/>
        <v>1.3999999999999997</v>
      </c>
      <c r="O1574" s="7">
        <f t="shared" si="270"/>
        <v>4.1999999999999993</v>
      </c>
      <c r="P1574" s="8">
        <v>0.7</v>
      </c>
      <c r="Q1574" s="8">
        <f t="shared" si="271"/>
        <v>0.42857142857142855</v>
      </c>
      <c r="R1574" s="8">
        <f t="shared" si="272"/>
        <v>0.3</v>
      </c>
      <c r="S1574" s="9">
        <f t="shared" si="273"/>
        <v>1.1156183909197704E-4</v>
      </c>
      <c r="T1574" s="2" t="s">
        <v>6152</v>
      </c>
      <c r="U1574" s="2" t="s">
        <v>15</v>
      </c>
      <c r="V1574" s="2" t="s">
        <v>6101</v>
      </c>
      <c r="W1574" s="2" t="s">
        <v>627</v>
      </c>
      <c r="X1574" s="2">
        <v>61</v>
      </c>
      <c r="Y1574" s="2">
        <v>70</v>
      </c>
      <c r="Z1574" s="2">
        <f t="shared" si="278"/>
        <v>9</v>
      </c>
    </row>
    <row r="1575" spans="1:26" x14ac:dyDescent="0.25">
      <c r="A1575" s="2" t="s">
        <v>4433</v>
      </c>
      <c r="B1575" s="2">
        <v>202281574</v>
      </c>
      <c r="C1575" s="3">
        <v>44859</v>
      </c>
      <c r="D1575" s="2" t="s">
        <v>968</v>
      </c>
      <c r="E1575" s="2" t="s">
        <v>24</v>
      </c>
      <c r="F1575" s="2" t="s">
        <v>4434</v>
      </c>
      <c r="G1575" s="10">
        <f t="shared" si="274"/>
        <v>3.625510095108233E-4</v>
      </c>
      <c r="H1575" s="7">
        <v>80</v>
      </c>
      <c r="I1575" s="7">
        <v>20</v>
      </c>
      <c r="J1575" s="7">
        <v>60</v>
      </c>
      <c r="K1575" s="7">
        <f t="shared" si="277"/>
        <v>24</v>
      </c>
      <c r="L1575" s="12">
        <f t="shared" si="275"/>
        <v>36</v>
      </c>
      <c r="M1575" s="8">
        <v>0.75</v>
      </c>
      <c r="N1575" s="8">
        <f t="shared" si="276"/>
        <v>1.8</v>
      </c>
      <c r="O1575" s="7">
        <f t="shared" si="270"/>
        <v>36</v>
      </c>
      <c r="P1575" s="8">
        <v>0.75</v>
      </c>
      <c r="Q1575" s="8">
        <f t="shared" si="271"/>
        <v>0.33333333333333331</v>
      </c>
      <c r="R1575" s="8">
        <f t="shared" si="272"/>
        <v>0.25</v>
      </c>
      <c r="S1575" s="9">
        <f t="shared" si="273"/>
        <v>9.5624433507408889E-4</v>
      </c>
      <c r="T1575" s="2" t="s">
        <v>6150</v>
      </c>
      <c r="U1575" s="2" t="s">
        <v>26</v>
      </c>
      <c r="V1575" s="2" t="s">
        <v>6101</v>
      </c>
      <c r="W1575" s="2" t="s">
        <v>329</v>
      </c>
      <c r="X1575" s="2">
        <v>61</v>
      </c>
      <c r="Y1575" s="2">
        <v>70</v>
      </c>
      <c r="Z1575" s="2">
        <f t="shared" si="278"/>
        <v>9</v>
      </c>
    </row>
    <row r="1576" spans="1:26" x14ac:dyDescent="0.25">
      <c r="A1576" s="2" t="s">
        <v>4435</v>
      </c>
      <c r="B1576" s="2">
        <v>202281575</v>
      </c>
      <c r="C1576" s="3">
        <v>44859</v>
      </c>
      <c r="D1576" s="2" t="s">
        <v>686</v>
      </c>
      <c r="E1576" s="2" t="s">
        <v>14</v>
      </c>
      <c r="F1576" s="2" t="s">
        <v>4436</v>
      </c>
      <c r="G1576" s="10">
        <f t="shared" si="274"/>
        <v>4.5318876188852913E-5</v>
      </c>
      <c r="H1576" s="7">
        <v>10</v>
      </c>
      <c r="I1576" s="7">
        <v>4</v>
      </c>
      <c r="J1576" s="7">
        <v>6</v>
      </c>
      <c r="K1576" s="7">
        <f t="shared" si="277"/>
        <v>2.4000000000000004</v>
      </c>
      <c r="L1576" s="12">
        <f t="shared" si="275"/>
        <v>3.5999999999999996</v>
      </c>
      <c r="M1576" s="8">
        <v>0.6</v>
      </c>
      <c r="N1576" s="8">
        <f t="shared" si="276"/>
        <v>0.89999999999999991</v>
      </c>
      <c r="O1576" s="7">
        <f t="shared" si="270"/>
        <v>3.5999999999999996</v>
      </c>
      <c r="P1576" s="8">
        <v>0.6</v>
      </c>
      <c r="Q1576" s="8">
        <f t="shared" si="271"/>
        <v>0.66666666666666663</v>
      </c>
      <c r="R1576" s="8">
        <f t="shared" si="272"/>
        <v>0.4</v>
      </c>
      <c r="S1576" s="9">
        <f t="shared" si="273"/>
        <v>9.5624433507408889E-5</v>
      </c>
      <c r="T1576" s="2" t="s">
        <v>6152</v>
      </c>
      <c r="U1576" s="2" t="s">
        <v>15</v>
      </c>
      <c r="V1576" s="2" t="s">
        <v>6101</v>
      </c>
      <c r="W1576" s="2" t="s">
        <v>627</v>
      </c>
      <c r="X1576" s="2">
        <v>61</v>
      </c>
      <c r="Y1576" s="2">
        <v>70</v>
      </c>
      <c r="Z1576" s="2">
        <f t="shared" si="278"/>
        <v>9</v>
      </c>
    </row>
    <row r="1577" spans="1:26" x14ac:dyDescent="0.25">
      <c r="A1577" s="2" t="s">
        <v>4437</v>
      </c>
      <c r="B1577" s="2">
        <v>202281576</v>
      </c>
      <c r="C1577" s="3">
        <v>44859</v>
      </c>
      <c r="D1577" s="2" t="s">
        <v>969</v>
      </c>
      <c r="E1577" s="2" t="s">
        <v>47</v>
      </c>
      <c r="F1577" s="2" t="s">
        <v>4438</v>
      </c>
      <c r="G1577" s="10">
        <f t="shared" si="274"/>
        <v>1.2689285332878816E-3</v>
      </c>
      <c r="H1577" s="7">
        <v>280</v>
      </c>
      <c r="I1577" s="7">
        <v>204</v>
      </c>
      <c r="J1577" s="7">
        <v>76</v>
      </c>
      <c r="K1577" s="7">
        <f t="shared" si="277"/>
        <v>30.400000000000002</v>
      </c>
      <c r="L1577" s="12">
        <f t="shared" si="275"/>
        <v>45.599999999999994</v>
      </c>
      <c r="M1577" s="8">
        <v>0.27142857142857141</v>
      </c>
      <c r="N1577" s="8">
        <f t="shared" si="276"/>
        <v>0.22352941176470587</v>
      </c>
      <c r="O1577" s="7">
        <f t="shared" si="270"/>
        <v>45.599999999999994</v>
      </c>
      <c r="P1577" s="8">
        <v>0.27142857142857141</v>
      </c>
      <c r="Q1577" s="8">
        <f t="shared" si="271"/>
        <v>2.6842105263157894</v>
      </c>
      <c r="R1577" s="8">
        <f t="shared" si="272"/>
        <v>0.72857142857142854</v>
      </c>
      <c r="S1577" s="9">
        <f t="shared" si="273"/>
        <v>1.2112428244271793E-3</v>
      </c>
      <c r="T1577" s="2" t="s">
        <v>19</v>
      </c>
      <c r="U1577" s="2" t="s">
        <v>6087</v>
      </c>
      <c r="V1577" s="2" t="s">
        <v>6101</v>
      </c>
      <c r="W1577" s="2" t="s">
        <v>16</v>
      </c>
      <c r="X1577" s="2">
        <v>61</v>
      </c>
      <c r="Y1577" s="2">
        <v>70</v>
      </c>
      <c r="Z1577" s="2">
        <f t="shared" si="278"/>
        <v>9</v>
      </c>
    </row>
    <row r="1578" spans="1:26" x14ac:dyDescent="0.25">
      <c r="A1578" s="2" t="s">
        <v>4439</v>
      </c>
      <c r="B1578" s="2">
        <v>202281577</v>
      </c>
      <c r="C1578" s="3">
        <v>44859</v>
      </c>
      <c r="D1578" s="2" t="s">
        <v>955</v>
      </c>
      <c r="E1578" s="2" t="s">
        <v>14</v>
      </c>
      <c r="F1578" s="2" t="s">
        <v>4440</v>
      </c>
      <c r="G1578" s="10">
        <f t="shared" si="274"/>
        <v>6.1180482854951434E-4</v>
      </c>
      <c r="H1578" s="7">
        <v>135</v>
      </c>
      <c r="I1578" s="7">
        <v>120</v>
      </c>
      <c r="J1578" s="7">
        <v>15</v>
      </c>
      <c r="K1578" s="7">
        <f t="shared" si="277"/>
        <v>6</v>
      </c>
      <c r="L1578" s="12">
        <f t="shared" si="275"/>
        <v>9</v>
      </c>
      <c r="M1578" s="8">
        <v>0.1111111111111111</v>
      </c>
      <c r="N1578" s="8">
        <f t="shared" si="276"/>
        <v>7.4999999999999997E-2</v>
      </c>
      <c r="O1578" s="7">
        <f t="shared" si="270"/>
        <v>9</v>
      </c>
      <c r="P1578" s="8">
        <v>0.1111111111111111</v>
      </c>
      <c r="Q1578" s="8">
        <f t="shared" si="271"/>
        <v>8</v>
      </c>
      <c r="R1578" s="8">
        <f t="shared" si="272"/>
        <v>0.88888888888888884</v>
      </c>
      <c r="S1578" s="9">
        <f t="shared" si="273"/>
        <v>2.3906108376852222E-4</v>
      </c>
      <c r="T1578" s="2" t="s">
        <v>19</v>
      </c>
      <c r="U1578" s="2" t="s">
        <v>15</v>
      </c>
      <c r="V1578" s="2" t="s">
        <v>6101</v>
      </c>
      <c r="W1578" s="2" t="s">
        <v>16</v>
      </c>
      <c r="X1578" s="2">
        <v>61</v>
      </c>
      <c r="Y1578" s="2">
        <v>70</v>
      </c>
      <c r="Z1578" s="2">
        <f t="shared" si="278"/>
        <v>9</v>
      </c>
    </row>
    <row r="1579" spans="1:26" x14ac:dyDescent="0.25">
      <c r="A1579" s="2" t="s">
        <v>4441</v>
      </c>
      <c r="B1579" s="2">
        <v>202281578</v>
      </c>
      <c r="C1579" s="3">
        <v>44859</v>
      </c>
      <c r="D1579" s="2" t="s">
        <v>879</v>
      </c>
      <c r="E1579" s="2" t="s">
        <v>24</v>
      </c>
      <c r="F1579" s="2" t="s">
        <v>4442</v>
      </c>
      <c r="G1579" s="10">
        <f t="shared" si="274"/>
        <v>2.2659438094426457E-4</v>
      </c>
      <c r="H1579" s="7">
        <v>50</v>
      </c>
      <c r="I1579" s="7">
        <v>20</v>
      </c>
      <c r="J1579" s="7">
        <v>30</v>
      </c>
      <c r="K1579" s="7">
        <f t="shared" si="277"/>
        <v>12</v>
      </c>
      <c r="L1579" s="12">
        <f t="shared" si="275"/>
        <v>18</v>
      </c>
      <c r="M1579" s="8">
        <v>0.6</v>
      </c>
      <c r="N1579" s="8">
        <f t="shared" si="276"/>
        <v>0.9</v>
      </c>
      <c r="O1579" s="7">
        <f t="shared" si="270"/>
        <v>18</v>
      </c>
      <c r="P1579" s="8">
        <v>0.6</v>
      </c>
      <c r="Q1579" s="8">
        <f t="shared" si="271"/>
        <v>0.66666666666666663</v>
      </c>
      <c r="R1579" s="8">
        <f t="shared" si="272"/>
        <v>0.4</v>
      </c>
      <c r="S1579" s="9">
        <f t="shared" si="273"/>
        <v>4.7812216753704445E-4</v>
      </c>
      <c r="T1579" s="2" t="s">
        <v>19</v>
      </c>
      <c r="U1579" s="2" t="s">
        <v>26</v>
      </c>
      <c r="V1579" s="2" t="s">
        <v>6101</v>
      </c>
      <c r="W1579" s="2" t="s">
        <v>329</v>
      </c>
      <c r="X1579" s="2">
        <v>61</v>
      </c>
      <c r="Y1579" s="2">
        <v>70</v>
      </c>
      <c r="Z1579" s="2">
        <f t="shared" si="278"/>
        <v>9</v>
      </c>
    </row>
    <row r="1580" spans="1:26" x14ac:dyDescent="0.25">
      <c r="A1580" s="2" t="s">
        <v>4443</v>
      </c>
      <c r="B1580" s="2">
        <v>202281579</v>
      </c>
      <c r="C1580" s="3">
        <v>44859</v>
      </c>
      <c r="D1580" s="2" t="s">
        <v>837</v>
      </c>
      <c r="E1580" s="2" t="s">
        <v>29</v>
      </c>
      <c r="F1580" s="2" t="s">
        <v>4444</v>
      </c>
      <c r="G1580" s="10">
        <f t="shared" si="274"/>
        <v>1.4048851618544403E-4</v>
      </c>
      <c r="H1580" s="7">
        <v>31</v>
      </c>
      <c r="I1580" s="7">
        <v>27.9</v>
      </c>
      <c r="J1580" s="7">
        <v>3.1000000000000014</v>
      </c>
      <c r="K1580" s="7">
        <f t="shared" si="277"/>
        <v>1.2400000000000007</v>
      </c>
      <c r="L1580" s="12">
        <f t="shared" si="275"/>
        <v>1.8600000000000008</v>
      </c>
      <c r="M1580" s="8">
        <v>0.10000000000000005</v>
      </c>
      <c r="N1580" s="8">
        <f t="shared" si="276"/>
        <v>6.6666666666666693E-2</v>
      </c>
      <c r="O1580" s="7">
        <f t="shared" si="270"/>
        <v>1.8600000000000008</v>
      </c>
      <c r="P1580" s="8">
        <v>0.10000000000000005</v>
      </c>
      <c r="Q1580" s="8">
        <f t="shared" si="271"/>
        <v>8.9999999999999947</v>
      </c>
      <c r="R1580" s="8">
        <f t="shared" si="272"/>
        <v>0.89999999999999991</v>
      </c>
      <c r="S1580" s="9">
        <f t="shared" si="273"/>
        <v>4.9405957312161284E-5</v>
      </c>
      <c r="T1580" s="2" t="s">
        <v>33</v>
      </c>
      <c r="U1580" s="2" t="s">
        <v>31</v>
      </c>
      <c r="V1580" s="2" t="s">
        <v>6101</v>
      </c>
      <c r="W1580" s="2" t="s">
        <v>16</v>
      </c>
      <c r="X1580" s="2">
        <v>61</v>
      </c>
      <c r="Y1580" s="2">
        <v>70</v>
      </c>
      <c r="Z1580" s="2">
        <f t="shared" si="278"/>
        <v>9</v>
      </c>
    </row>
    <row r="1581" spans="1:26" x14ac:dyDescent="0.25">
      <c r="A1581" s="2" t="s">
        <v>4445</v>
      </c>
      <c r="B1581" s="2">
        <v>202281580</v>
      </c>
      <c r="C1581" s="3">
        <v>44859</v>
      </c>
      <c r="D1581" s="2" t="s">
        <v>970</v>
      </c>
      <c r="E1581" s="2" t="s">
        <v>24</v>
      </c>
      <c r="F1581" s="2" t="s">
        <v>4446</v>
      </c>
      <c r="G1581" s="10">
        <f t="shared" si="274"/>
        <v>3.3989157141639688E-4</v>
      </c>
      <c r="H1581" s="7">
        <v>75</v>
      </c>
      <c r="I1581" s="7">
        <v>20</v>
      </c>
      <c r="J1581" s="7">
        <v>55</v>
      </c>
      <c r="K1581" s="7">
        <f t="shared" si="277"/>
        <v>22</v>
      </c>
      <c r="L1581" s="12">
        <f t="shared" si="275"/>
        <v>33</v>
      </c>
      <c r="M1581" s="8">
        <v>0.73333333333333328</v>
      </c>
      <c r="N1581" s="8">
        <f t="shared" si="276"/>
        <v>1.65</v>
      </c>
      <c r="O1581" s="7">
        <f t="shared" si="270"/>
        <v>33</v>
      </c>
      <c r="P1581" s="8">
        <v>0.73333333333333328</v>
      </c>
      <c r="Q1581" s="8">
        <f t="shared" si="271"/>
        <v>0.36363636363636365</v>
      </c>
      <c r="R1581" s="8">
        <f t="shared" si="272"/>
        <v>0.26666666666666666</v>
      </c>
      <c r="S1581" s="9">
        <f t="shared" si="273"/>
        <v>8.7655730715124815E-4</v>
      </c>
      <c r="T1581" s="2" t="s">
        <v>19</v>
      </c>
      <c r="U1581" s="2" t="s">
        <v>26</v>
      </c>
      <c r="V1581" s="2" t="s">
        <v>6101</v>
      </c>
      <c r="W1581" s="2" t="s">
        <v>329</v>
      </c>
      <c r="X1581" s="2">
        <v>61</v>
      </c>
      <c r="Y1581" s="2">
        <v>70</v>
      </c>
      <c r="Z1581" s="2">
        <f t="shared" si="278"/>
        <v>9</v>
      </c>
    </row>
    <row r="1582" spans="1:26" x14ac:dyDescent="0.25">
      <c r="A1582" s="2" t="s">
        <v>4447</v>
      </c>
      <c r="B1582" s="2">
        <v>202281581</v>
      </c>
      <c r="C1582" s="3">
        <v>44859</v>
      </c>
      <c r="D1582" s="2" t="s">
        <v>785</v>
      </c>
      <c r="E1582" s="2" t="s">
        <v>29</v>
      </c>
      <c r="F1582" s="2" t="s">
        <v>4448</v>
      </c>
      <c r="G1582" s="10">
        <f t="shared" si="274"/>
        <v>9.516963999659112E-5</v>
      </c>
      <c r="H1582" s="7">
        <v>21</v>
      </c>
      <c r="I1582" s="7">
        <v>18.62</v>
      </c>
      <c r="J1582" s="7">
        <v>2.379999999999999</v>
      </c>
      <c r="K1582" s="7">
        <f t="shared" si="277"/>
        <v>0.95199999999999962</v>
      </c>
      <c r="L1582" s="12">
        <f t="shared" si="275"/>
        <v>1.4279999999999995</v>
      </c>
      <c r="M1582" s="8">
        <v>0.11333333333333329</v>
      </c>
      <c r="N1582" s="8">
        <f t="shared" si="276"/>
        <v>7.6691729323308241E-2</v>
      </c>
      <c r="O1582" s="7">
        <f t="shared" si="270"/>
        <v>1.4279999999999995</v>
      </c>
      <c r="P1582" s="8">
        <v>0.11333333333333329</v>
      </c>
      <c r="Q1582" s="8">
        <f t="shared" si="271"/>
        <v>7.8235294117647092</v>
      </c>
      <c r="R1582" s="8">
        <f t="shared" si="272"/>
        <v>0.88666666666666671</v>
      </c>
      <c r="S1582" s="9">
        <f t="shared" si="273"/>
        <v>3.7931025291272176E-5</v>
      </c>
      <c r="T1582" s="2" t="s">
        <v>33</v>
      </c>
      <c r="U1582" s="2" t="s">
        <v>31</v>
      </c>
      <c r="V1582" s="2" t="s">
        <v>6101</v>
      </c>
      <c r="W1582" s="2" t="s">
        <v>16</v>
      </c>
      <c r="X1582" s="2">
        <v>61</v>
      </c>
      <c r="Y1582" s="2">
        <v>70</v>
      </c>
      <c r="Z1582" s="2">
        <f t="shared" si="278"/>
        <v>9</v>
      </c>
    </row>
    <row r="1583" spans="1:26" x14ac:dyDescent="0.25">
      <c r="A1583" s="2" t="s">
        <v>4449</v>
      </c>
      <c r="B1583" s="2">
        <v>202281582</v>
      </c>
      <c r="C1583" s="3">
        <v>44859</v>
      </c>
      <c r="D1583" s="2" t="s">
        <v>871</v>
      </c>
      <c r="E1583" s="2" t="s">
        <v>14</v>
      </c>
      <c r="F1583" s="2" t="s">
        <v>4450</v>
      </c>
      <c r="G1583" s="10">
        <f t="shared" si="274"/>
        <v>4.5318876188852913E-5</v>
      </c>
      <c r="H1583" s="7">
        <v>10</v>
      </c>
      <c r="I1583" s="7">
        <v>2</v>
      </c>
      <c r="J1583" s="7">
        <v>8</v>
      </c>
      <c r="K1583" s="7">
        <f t="shared" si="277"/>
        <v>3.2</v>
      </c>
      <c r="L1583" s="12">
        <f t="shared" si="275"/>
        <v>4.8</v>
      </c>
      <c r="M1583" s="8">
        <v>0.8</v>
      </c>
      <c r="N1583" s="8">
        <f t="shared" si="276"/>
        <v>2.4</v>
      </c>
      <c r="O1583" s="7">
        <f t="shared" si="270"/>
        <v>4.8</v>
      </c>
      <c r="P1583" s="8">
        <v>0.8</v>
      </c>
      <c r="Q1583" s="8">
        <f t="shared" si="271"/>
        <v>0.25</v>
      </c>
      <c r="R1583" s="8">
        <f t="shared" si="272"/>
        <v>0.2</v>
      </c>
      <c r="S1583" s="9">
        <f t="shared" si="273"/>
        <v>1.2749924467654519E-4</v>
      </c>
      <c r="T1583" s="2" t="s">
        <v>6152</v>
      </c>
      <c r="U1583" s="2" t="s">
        <v>15</v>
      </c>
      <c r="V1583" s="2" t="s">
        <v>6101</v>
      </c>
      <c r="W1583" s="2" t="s">
        <v>16</v>
      </c>
      <c r="X1583" s="2">
        <v>61</v>
      </c>
      <c r="Y1583" s="2">
        <v>70</v>
      </c>
      <c r="Z1583" s="2">
        <f t="shared" si="278"/>
        <v>9</v>
      </c>
    </row>
    <row r="1584" spans="1:26" x14ac:dyDescent="0.25">
      <c r="A1584" s="2" t="s">
        <v>4451</v>
      </c>
      <c r="B1584" s="2">
        <v>202281583</v>
      </c>
      <c r="C1584" s="3">
        <v>44860</v>
      </c>
      <c r="D1584" s="2" t="s">
        <v>610</v>
      </c>
      <c r="E1584" s="2" t="s">
        <v>29</v>
      </c>
      <c r="F1584" s="2" t="s">
        <v>4452</v>
      </c>
      <c r="G1584" s="10">
        <f t="shared" si="274"/>
        <v>9.516963999659112E-5</v>
      </c>
      <c r="H1584" s="7">
        <v>21</v>
      </c>
      <c r="I1584" s="7">
        <v>18.62</v>
      </c>
      <c r="J1584" s="7">
        <v>2.379999999999999</v>
      </c>
      <c r="K1584" s="7">
        <f t="shared" si="277"/>
        <v>0.95199999999999962</v>
      </c>
      <c r="L1584" s="12">
        <f t="shared" si="275"/>
        <v>1.4279999999999995</v>
      </c>
      <c r="M1584" s="8">
        <v>0.11333333333333329</v>
      </c>
      <c r="N1584" s="8">
        <f t="shared" si="276"/>
        <v>7.6691729323308241E-2</v>
      </c>
      <c r="O1584" s="7">
        <f t="shared" si="270"/>
        <v>1.4279999999999995</v>
      </c>
      <c r="P1584" s="8">
        <v>0.11333333333333329</v>
      </c>
      <c r="Q1584" s="8">
        <f t="shared" si="271"/>
        <v>7.8235294117647092</v>
      </c>
      <c r="R1584" s="8">
        <f t="shared" si="272"/>
        <v>0.88666666666666671</v>
      </c>
      <c r="S1584" s="9">
        <f t="shared" si="273"/>
        <v>3.7931025291272176E-5</v>
      </c>
      <c r="T1584" s="2" t="s">
        <v>33</v>
      </c>
      <c r="U1584" s="2" t="s">
        <v>31</v>
      </c>
      <c r="V1584" s="2" t="s">
        <v>6101</v>
      </c>
      <c r="W1584" s="2" t="s">
        <v>329</v>
      </c>
      <c r="X1584" s="2">
        <v>61</v>
      </c>
      <c r="Y1584" s="2">
        <v>72</v>
      </c>
      <c r="Z1584" s="2">
        <f t="shared" si="278"/>
        <v>11</v>
      </c>
    </row>
    <row r="1585" spans="1:26" x14ac:dyDescent="0.25">
      <c r="A1585" s="2" t="s">
        <v>4453</v>
      </c>
      <c r="B1585" s="2">
        <v>202281584</v>
      </c>
      <c r="C1585" s="3">
        <v>44860</v>
      </c>
      <c r="D1585" s="2" t="s">
        <v>867</v>
      </c>
      <c r="E1585" s="2" t="s">
        <v>29</v>
      </c>
      <c r="F1585" s="2" t="s">
        <v>4454</v>
      </c>
      <c r="G1585" s="10">
        <f t="shared" si="274"/>
        <v>3.5801912189193801E-4</v>
      </c>
      <c r="H1585" s="7">
        <v>79</v>
      </c>
      <c r="I1585" s="7">
        <v>72</v>
      </c>
      <c r="J1585" s="7">
        <v>7</v>
      </c>
      <c r="K1585" s="7">
        <f t="shared" si="277"/>
        <v>2.8000000000000003</v>
      </c>
      <c r="L1585" s="12">
        <f t="shared" si="275"/>
        <v>4.1999999999999993</v>
      </c>
      <c r="M1585" s="8">
        <v>8.8607594936708861E-2</v>
      </c>
      <c r="N1585" s="8">
        <f t="shared" si="276"/>
        <v>5.833333333333332E-2</v>
      </c>
      <c r="O1585" s="7">
        <f t="shared" si="270"/>
        <v>4.1999999999999993</v>
      </c>
      <c r="P1585" s="8">
        <v>8.8607594936708861E-2</v>
      </c>
      <c r="Q1585" s="8">
        <f t="shared" si="271"/>
        <v>10.285714285714286</v>
      </c>
      <c r="R1585" s="8">
        <f t="shared" si="272"/>
        <v>0.91139240506329111</v>
      </c>
      <c r="S1585" s="9">
        <f t="shared" si="273"/>
        <v>1.1156183909197704E-4</v>
      </c>
      <c r="T1585" s="2" t="s">
        <v>30</v>
      </c>
      <c r="U1585" s="2" t="s">
        <v>31</v>
      </c>
      <c r="V1585" s="2" t="s">
        <v>6101</v>
      </c>
      <c r="W1585" s="2" t="s">
        <v>627</v>
      </c>
      <c r="X1585" s="2">
        <v>61</v>
      </c>
      <c r="Y1585" s="2">
        <v>72</v>
      </c>
      <c r="Z1585" s="2">
        <f t="shared" ref="Z1585:Z1597" si="279">Y1585-X1585</f>
        <v>11</v>
      </c>
    </row>
    <row r="1586" spans="1:26" x14ac:dyDescent="0.25">
      <c r="A1586" s="2" t="s">
        <v>4455</v>
      </c>
      <c r="B1586" s="2">
        <v>202281585</v>
      </c>
      <c r="C1586" s="3">
        <v>44860</v>
      </c>
      <c r="D1586" s="2" t="s">
        <v>971</v>
      </c>
      <c r="E1586" s="2" t="s">
        <v>14</v>
      </c>
      <c r="F1586" s="2" t="s">
        <v>4456</v>
      </c>
      <c r="G1586" s="10">
        <f t="shared" si="274"/>
        <v>4.5318876188852913E-5</v>
      </c>
      <c r="H1586" s="7">
        <v>10</v>
      </c>
      <c r="I1586" s="7">
        <v>2</v>
      </c>
      <c r="J1586" s="7">
        <v>8</v>
      </c>
      <c r="K1586" s="7">
        <f t="shared" si="277"/>
        <v>3.2</v>
      </c>
      <c r="L1586" s="12">
        <f t="shared" si="275"/>
        <v>4.8</v>
      </c>
      <c r="M1586" s="8">
        <v>0.8</v>
      </c>
      <c r="N1586" s="8">
        <f t="shared" si="276"/>
        <v>2.4</v>
      </c>
      <c r="O1586" s="7">
        <f t="shared" si="270"/>
        <v>4.8</v>
      </c>
      <c r="P1586" s="8">
        <v>0.8</v>
      </c>
      <c r="Q1586" s="8">
        <f t="shared" si="271"/>
        <v>0.25</v>
      </c>
      <c r="R1586" s="8">
        <f t="shared" si="272"/>
        <v>0.2</v>
      </c>
      <c r="S1586" s="9">
        <f t="shared" si="273"/>
        <v>1.2749924467654519E-4</v>
      </c>
      <c r="T1586" s="2" t="s">
        <v>6151</v>
      </c>
      <c r="U1586" s="2" t="s">
        <v>15</v>
      </c>
      <c r="V1586" s="2" t="s">
        <v>6101</v>
      </c>
      <c r="W1586" s="2" t="s">
        <v>329</v>
      </c>
      <c r="X1586" s="2">
        <v>61</v>
      </c>
      <c r="Y1586" s="2">
        <v>72</v>
      </c>
      <c r="Z1586" s="2">
        <f t="shared" si="279"/>
        <v>11</v>
      </c>
    </row>
    <row r="1587" spans="1:26" x14ac:dyDescent="0.25">
      <c r="A1587" s="2" t="s">
        <v>4457</v>
      </c>
      <c r="B1587" s="2">
        <v>202281586</v>
      </c>
      <c r="C1587" s="3">
        <v>44860</v>
      </c>
      <c r="D1587" s="2" t="s">
        <v>972</v>
      </c>
      <c r="E1587" s="2" t="s">
        <v>29</v>
      </c>
      <c r="F1587" s="2" t="s">
        <v>4458</v>
      </c>
      <c r="G1587" s="10">
        <f t="shared" si="274"/>
        <v>1.4502040380432932E-4</v>
      </c>
      <c r="H1587" s="7">
        <v>32</v>
      </c>
      <c r="I1587" s="7">
        <v>28.8</v>
      </c>
      <c r="J1587" s="7">
        <v>3.1999999999999993</v>
      </c>
      <c r="K1587" s="7">
        <f t="shared" si="277"/>
        <v>1.2799999999999998</v>
      </c>
      <c r="L1587" s="12">
        <f t="shared" si="275"/>
        <v>1.9199999999999995</v>
      </c>
      <c r="M1587" s="8">
        <v>9.9999999999999978E-2</v>
      </c>
      <c r="N1587" s="8">
        <f t="shared" si="276"/>
        <v>6.6666666666666652E-2</v>
      </c>
      <c r="O1587" s="7">
        <f t="shared" si="270"/>
        <v>1.9199999999999995</v>
      </c>
      <c r="P1587" s="8">
        <v>9.9999999999999978E-2</v>
      </c>
      <c r="Q1587" s="8">
        <f t="shared" si="271"/>
        <v>9.0000000000000018</v>
      </c>
      <c r="R1587" s="8">
        <f t="shared" si="272"/>
        <v>0.9</v>
      </c>
      <c r="S1587" s="9">
        <f t="shared" si="273"/>
        <v>5.0999697870618062E-5</v>
      </c>
      <c r="T1587" s="2" t="s">
        <v>99</v>
      </c>
      <c r="U1587" s="2" t="s">
        <v>31</v>
      </c>
      <c r="V1587" s="2" t="s">
        <v>6101</v>
      </c>
      <c r="W1587" s="2" t="s">
        <v>16</v>
      </c>
      <c r="X1587" s="2">
        <v>61</v>
      </c>
      <c r="Y1587" s="2">
        <v>72</v>
      </c>
      <c r="Z1587" s="2">
        <f t="shared" si="279"/>
        <v>11</v>
      </c>
    </row>
    <row r="1588" spans="1:26" x14ac:dyDescent="0.25">
      <c r="A1588" s="2" t="s">
        <v>4459</v>
      </c>
      <c r="B1588" s="2">
        <v>202281587</v>
      </c>
      <c r="C1588" s="3">
        <v>44860</v>
      </c>
      <c r="D1588" s="2" t="s">
        <v>973</v>
      </c>
      <c r="E1588" s="2" t="s">
        <v>14</v>
      </c>
      <c r="F1588" s="2" t="s">
        <v>4460</v>
      </c>
      <c r="G1588" s="10">
        <f t="shared" si="274"/>
        <v>2.2659438094426456E-5</v>
      </c>
      <c r="H1588" s="7">
        <v>5</v>
      </c>
      <c r="I1588" s="7">
        <v>1</v>
      </c>
      <c r="J1588" s="7">
        <v>4</v>
      </c>
      <c r="K1588" s="7">
        <f t="shared" si="277"/>
        <v>1.6</v>
      </c>
      <c r="L1588" s="12">
        <f t="shared" si="275"/>
        <v>2.4</v>
      </c>
      <c r="M1588" s="8">
        <v>0.8</v>
      </c>
      <c r="N1588" s="8">
        <f t="shared" si="276"/>
        <v>2.4</v>
      </c>
      <c r="O1588" s="7">
        <f t="shared" si="270"/>
        <v>2.4</v>
      </c>
      <c r="P1588" s="8">
        <v>0.8</v>
      </c>
      <c r="Q1588" s="8">
        <f t="shared" si="271"/>
        <v>0.25</v>
      </c>
      <c r="R1588" s="8">
        <f t="shared" si="272"/>
        <v>0.2</v>
      </c>
      <c r="S1588" s="9">
        <f t="shared" si="273"/>
        <v>6.3749622338272593E-5</v>
      </c>
      <c r="T1588" s="2" t="s">
        <v>6151</v>
      </c>
      <c r="U1588" s="2" t="s">
        <v>15</v>
      </c>
      <c r="V1588" s="2" t="s">
        <v>6101</v>
      </c>
      <c r="W1588" s="2" t="s">
        <v>329</v>
      </c>
      <c r="X1588" s="2">
        <v>61</v>
      </c>
      <c r="Y1588" s="2">
        <v>72</v>
      </c>
      <c r="Z1588" s="2">
        <f t="shared" si="279"/>
        <v>11</v>
      </c>
    </row>
    <row r="1589" spans="1:26" x14ac:dyDescent="0.25">
      <c r="A1589" s="2" t="s">
        <v>4461</v>
      </c>
      <c r="B1589" s="2">
        <v>202281588</v>
      </c>
      <c r="C1589" s="3">
        <v>44860</v>
      </c>
      <c r="D1589" s="2" t="s">
        <v>974</v>
      </c>
      <c r="E1589" s="2" t="s">
        <v>24</v>
      </c>
      <c r="F1589" s="2" t="s">
        <v>4462</v>
      </c>
      <c r="G1589" s="10">
        <f t="shared" si="274"/>
        <v>3.1723213332197041E-4</v>
      </c>
      <c r="H1589" s="7">
        <v>70</v>
      </c>
      <c r="I1589" s="7">
        <v>20</v>
      </c>
      <c r="J1589" s="7">
        <v>50</v>
      </c>
      <c r="K1589" s="7">
        <f t="shared" si="277"/>
        <v>20</v>
      </c>
      <c r="L1589" s="12">
        <f t="shared" si="275"/>
        <v>30</v>
      </c>
      <c r="M1589" s="8">
        <v>0.7142857142857143</v>
      </c>
      <c r="N1589" s="8">
        <f t="shared" si="276"/>
        <v>1.5</v>
      </c>
      <c r="O1589" s="7">
        <f t="shared" si="270"/>
        <v>30</v>
      </c>
      <c r="P1589" s="8">
        <v>0.7142857142857143</v>
      </c>
      <c r="Q1589" s="8">
        <f t="shared" si="271"/>
        <v>0.4</v>
      </c>
      <c r="R1589" s="8">
        <f t="shared" si="272"/>
        <v>0.2857142857142857</v>
      </c>
      <c r="S1589" s="9">
        <f t="shared" si="273"/>
        <v>7.9687027922840741E-4</v>
      </c>
      <c r="T1589" s="2" t="s">
        <v>19</v>
      </c>
      <c r="U1589" s="2" t="s">
        <v>26</v>
      </c>
      <c r="V1589" s="2" t="s">
        <v>6101</v>
      </c>
      <c r="W1589" s="2" t="s">
        <v>627</v>
      </c>
      <c r="X1589" s="2">
        <v>61</v>
      </c>
      <c r="Y1589" s="2">
        <v>72</v>
      </c>
      <c r="Z1589" s="2">
        <f t="shared" si="279"/>
        <v>11</v>
      </c>
    </row>
    <row r="1590" spans="1:26" x14ac:dyDescent="0.25">
      <c r="A1590" s="2" t="s">
        <v>4463</v>
      </c>
      <c r="B1590" s="2">
        <v>202281589</v>
      </c>
      <c r="C1590" s="3">
        <v>44860</v>
      </c>
      <c r="D1590" s="2" t="s">
        <v>975</v>
      </c>
      <c r="E1590" s="2" t="s">
        <v>29</v>
      </c>
      <c r="F1590" s="2" t="s">
        <v>4464</v>
      </c>
      <c r="G1590" s="10">
        <f t="shared" si="274"/>
        <v>4.7584819998295561E-4</v>
      </c>
      <c r="H1590" s="7">
        <v>105</v>
      </c>
      <c r="I1590" s="7">
        <v>88.800000000000011</v>
      </c>
      <c r="J1590" s="7">
        <v>16.199999999999989</v>
      </c>
      <c r="K1590" s="7">
        <f t="shared" si="277"/>
        <v>6.479999999999996</v>
      </c>
      <c r="L1590" s="12">
        <f t="shared" si="275"/>
        <v>9.7199999999999918</v>
      </c>
      <c r="M1590" s="8">
        <v>0.15428571428571417</v>
      </c>
      <c r="N1590" s="8">
        <f t="shared" si="276"/>
        <v>0.10945945945945935</v>
      </c>
      <c r="O1590" s="7">
        <f t="shared" si="270"/>
        <v>9.7199999999999918</v>
      </c>
      <c r="P1590" s="8">
        <v>0.15428571428571417</v>
      </c>
      <c r="Q1590" s="8">
        <f t="shared" si="271"/>
        <v>5.4814814814814863</v>
      </c>
      <c r="R1590" s="8">
        <f t="shared" si="272"/>
        <v>0.84571428571428586</v>
      </c>
      <c r="S1590" s="9">
        <f t="shared" si="273"/>
        <v>2.5818597047000381E-4</v>
      </c>
      <c r="T1590" s="2" t="s">
        <v>30</v>
      </c>
      <c r="U1590" s="2" t="s">
        <v>31</v>
      </c>
      <c r="V1590" s="2" t="s">
        <v>6101</v>
      </c>
      <c r="W1590" s="2" t="s">
        <v>16</v>
      </c>
      <c r="X1590" s="2">
        <v>61</v>
      </c>
      <c r="Y1590" s="2">
        <v>72</v>
      </c>
      <c r="Z1590" s="2">
        <f t="shared" si="279"/>
        <v>11</v>
      </c>
    </row>
    <row r="1591" spans="1:26" x14ac:dyDescent="0.25">
      <c r="A1591" s="2" t="s">
        <v>4465</v>
      </c>
      <c r="B1591" s="2">
        <v>202281590</v>
      </c>
      <c r="C1591" s="3">
        <v>44860</v>
      </c>
      <c r="D1591" s="2" t="s">
        <v>976</v>
      </c>
      <c r="E1591" s="2" t="s">
        <v>14</v>
      </c>
      <c r="F1591" s="2" t="s">
        <v>4466</v>
      </c>
      <c r="G1591" s="10">
        <f t="shared" si="274"/>
        <v>4.5318876188852913E-5</v>
      </c>
      <c r="H1591" s="7">
        <v>10</v>
      </c>
      <c r="I1591" s="7">
        <v>2</v>
      </c>
      <c r="J1591" s="7">
        <v>8</v>
      </c>
      <c r="K1591" s="7">
        <f t="shared" si="277"/>
        <v>3.2</v>
      </c>
      <c r="L1591" s="12">
        <f t="shared" si="275"/>
        <v>4.8</v>
      </c>
      <c r="M1591" s="8">
        <v>0.8</v>
      </c>
      <c r="N1591" s="8">
        <f t="shared" si="276"/>
        <v>2.4</v>
      </c>
      <c r="O1591" s="7">
        <f t="shared" si="270"/>
        <v>4.8</v>
      </c>
      <c r="P1591" s="8">
        <v>0.8</v>
      </c>
      <c r="Q1591" s="8">
        <f t="shared" si="271"/>
        <v>0.25</v>
      </c>
      <c r="R1591" s="8">
        <f t="shared" si="272"/>
        <v>0.2</v>
      </c>
      <c r="S1591" s="9">
        <f t="shared" si="273"/>
        <v>1.2749924467654519E-4</v>
      </c>
      <c r="T1591" s="2" t="s">
        <v>6151</v>
      </c>
      <c r="U1591" s="2" t="s">
        <v>15</v>
      </c>
      <c r="V1591" s="2" t="s">
        <v>6101</v>
      </c>
      <c r="W1591" s="2" t="s">
        <v>329</v>
      </c>
      <c r="X1591" s="2">
        <v>61</v>
      </c>
      <c r="Y1591" s="2">
        <v>72</v>
      </c>
      <c r="Z1591" s="2">
        <f t="shared" si="279"/>
        <v>11</v>
      </c>
    </row>
    <row r="1592" spans="1:26" x14ac:dyDescent="0.25">
      <c r="A1592" s="2" t="s">
        <v>4467</v>
      </c>
      <c r="B1592" s="2">
        <v>202281591</v>
      </c>
      <c r="C1592" s="3">
        <v>44860</v>
      </c>
      <c r="D1592" s="2" t="s">
        <v>977</v>
      </c>
      <c r="E1592" s="2" t="s">
        <v>14</v>
      </c>
      <c r="F1592" s="2" t="s">
        <v>4468</v>
      </c>
      <c r="G1592" s="10">
        <f t="shared" si="274"/>
        <v>9.0637752377705825E-5</v>
      </c>
      <c r="H1592" s="7">
        <v>20</v>
      </c>
      <c r="I1592" s="7">
        <v>5</v>
      </c>
      <c r="J1592" s="7">
        <v>15</v>
      </c>
      <c r="K1592" s="7">
        <f t="shared" si="277"/>
        <v>6</v>
      </c>
      <c r="L1592" s="12">
        <f t="shared" si="275"/>
        <v>9</v>
      </c>
      <c r="M1592" s="8">
        <v>0.75</v>
      </c>
      <c r="N1592" s="8">
        <f t="shared" si="276"/>
        <v>1.8</v>
      </c>
      <c r="O1592" s="7">
        <f t="shared" si="270"/>
        <v>9</v>
      </c>
      <c r="P1592" s="8">
        <v>0.75</v>
      </c>
      <c r="Q1592" s="8">
        <f t="shared" si="271"/>
        <v>0.33333333333333331</v>
      </c>
      <c r="R1592" s="8">
        <f t="shared" si="272"/>
        <v>0.25</v>
      </c>
      <c r="S1592" s="9">
        <f t="shared" si="273"/>
        <v>2.3906108376852222E-4</v>
      </c>
      <c r="T1592" s="2" t="s">
        <v>6151</v>
      </c>
      <c r="U1592" s="2" t="s">
        <v>15</v>
      </c>
      <c r="V1592" s="2" t="s">
        <v>6101</v>
      </c>
      <c r="W1592" s="2" t="s">
        <v>329</v>
      </c>
      <c r="X1592" s="2">
        <v>61</v>
      </c>
      <c r="Y1592" s="2">
        <v>72</v>
      </c>
      <c r="Z1592" s="2">
        <f t="shared" si="279"/>
        <v>11</v>
      </c>
    </row>
    <row r="1593" spans="1:26" x14ac:dyDescent="0.25">
      <c r="A1593" s="2" t="s">
        <v>4469</v>
      </c>
      <c r="B1593" s="2">
        <v>202281592</v>
      </c>
      <c r="C1593" s="3">
        <v>44860</v>
      </c>
      <c r="D1593" s="2" t="s">
        <v>978</v>
      </c>
      <c r="E1593" s="2" t="s">
        <v>24</v>
      </c>
      <c r="F1593" s="2" t="s">
        <v>4470</v>
      </c>
      <c r="G1593" s="10">
        <f t="shared" si="274"/>
        <v>3.625510095108233E-4</v>
      </c>
      <c r="H1593" s="7">
        <v>80</v>
      </c>
      <c r="I1593" s="7">
        <v>50</v>
      </c>
      <c r="J1593" s="7">
        <v>30</v>
      </c>
      <c r="K1593" s="7">
        <f t="shared" si="277"/>
        <v>12</v>
      </c>
      <c r="L1593" s="12">
        <f t="shared" si="275"/>
        <v>18</v>
      </c>
      <c r="M1593" s="8">
        <v>0.375</v>
      </c>
      <c r="N1593" s="8">
        <f t="shared" si="276"/>
        <v>0.36</v>
      </c>
      <c r="O1593" s="7">
        <f t="shared" si="270"/>
        <v>18</v>
      </c>
      <c r="P1593" s="8">
        <v>0.375</v>
      </c>
      <c r="Q1593" s="8">
        <f t="shared" si="271"/>
        <v>1.6666666666666667</v>
      </c>
      <c r="R1593" s="8">
        <f t="shared" si="272"/>
        <v>0.625</v>
      </c>
      <c r="S1593" s="9">
        <f t="shared" si="273"/>
        <v>4.7812216753704445E-4</v>
      </c>
      <c r="T1593" s="2" t="s">
        <v>19</v>
      </c>
      <c r="U1593" s="2" t="s">
        <v>26</v>
      </c>
      <c r="V1593" s="2" t="s">
        <v>6101</v>
      </c>
      <c r="W1593" s="2" t="s">
        <v>627</v>
      </c>
      <c r="X1593" s="2">
        <v>61</v>
      </c>
      <c r="Y1593" s="2">
        <v>72</v>
      </c>
      <c r="Z1593" s="2">
        <f t="shared" si="279"/>
        <v>11</v>
      </c>
    </row>
    <row r="1594" spans="1:26" x14ac:dyDescent="0.25">
      <c r="A1594" s="2" t="s">
        <v>4471</v>
      </c>
      <c r="B1594" s="2">
        <v>202281593</v>
      </c>
      <c r="C1594" s="3">
        <v>44860</v>
      </c>
      <c r="D1594" s="2" t="s">
        <v>978</v>
      </c>
      <c r="E1594" s="2" t="s">
        <v>24</v>
      </c>
      <c r="F1594" s="2" t="s">
        <v>4472</v>
      </c>
      <c r="G1594" s="10">
        <f t="shared" si="274"/>
        <v>1.3595662856655876E-4</v>
      </c>
      <c r="H1594" s="7">
        <v>30</v>
      </c>
      <c r="I1594" s="7">
        <v>10</v>
      </c>
      <c r="J1594" s="7">
        <v>20</v>
      </c>
      <c r="K1594" s="7">
        <f t="shared" si="277"/>
        <v>8</v>
      </c>
      <c r="L1594" s="12">
        <f t="shared" si="275"/>
        <v>12</v>
      </c>
      <c r="M1594" s="8">
        <v>0.66666666666666663</v>
      </c>
      <c r="N1594" s="8">
        <f t="shared" si="276"/>
        <v>1.2</v>
      </c>
      <c r="O1594" s="7">
        <f t="shared" si="270"/>
        <v>12</v>
      </c>
      <c r="P1594" s="8">
        <v>0.66666666666666663</v>
      </c>
      <c r="Q1594" s="8">
        <f t="shared" si="271"/>
        <v>0.5</v>
      </c>
      <c r="R1594" s="8">
        <f t="shared" si="272"/>
        <v>0.33333333333333331</v>
      </c>
      <c r="S1594" s="9">
        <f t="shared" si="273"/>
        <v>3.1874811169136296E-4</v>
      </c>
      <c r="T1594" s="2" t="s">
        <v>19</v>
      </c>
      <c r="U1594" s="2" t="s">
        <v>26</v>
      </c>
      <c r="V1594" s="2" t="s">
        <v>6101</v>
      </c>
      <c r="W1594" s="2" t="s">
        <v>16</v>
      </c>
      <c r="X1594" s="2">
        <v>61</v>
      </c>
      <c r="Y1594" s="2">
        <v>72</v>
      </c>
      <c r="Z1594" s="2">
        <f t="shared" si="279"/>
        <v>11</v>
      </c>
    </row>
    <row r="1595" spans="1:26" x14ac:dyDescent="0.25">
      <c r="A1595" s="2" t="s">
        <v>4473</v>
      </c>
      <c r="B1595" s="2">
        <v>202281594</v>
      </c>
      <c r="C1595" s="3">
        <v>44860</v>
      </c>
      <c r="D1595" s="2" t="s">
        <v>868</v>
      </c>
      <c r="E1595" s="2" t="s">
        <v>29</v>
      </c>
      <c r="F1595" s="2" t="s">
        <v>4474</v>
      </c>
      <c r="G1595" s="10">
        <f t="shared" si="274"/>
        <v>2.4925381903869104E-4</v>
      </c>
      <c r="H1595" s="7">
        <v>55</v>
      </c>
      <c r="I1595" s="7">
        <v>47.175000000000004</v>
      </c>
      <c r="J1595" s="7">
        <v>7.8249999999999957</v>
      </c>
      <c r="K1595" s="7">
        <f t="shared" si="277"/>
        <v>3.1299999999999986</v>
      </c>
      <c r="L1595" s="12">
        <f t="shared" si="275"/>
        <v>4.6949999999999967</v>
      </c>
      <c r="M1595" s="8">
        <v>0.14227272727272719</v>
      </c>
      <c r="N1595" s="8">
        <f t="shared" si="276"/>
        <v>9.9523052464228851E-2</v>
      </c>
      <c r="O1595" s="7">
        <f t="shared" si="270"/>
        <v>4.6949999999999967</v>
      </c>
      <c r="P1595" s="8">
        <v>0.14227272727272719</v>
      </c>
      <c r="Q1595" s="8">
        <f t="shared" si="271"/>
        <v>6.0287539936102279</v>
      </c>
      <c r="R1595" s="8">
        <f t="shared" si="272"/>
        <v>0.85772727272727278</v>
      </c>
      <c r="S1595" s="9">
        <f t="shared" si="273"/>
        <v>1.2471019869924569E-4</v>
      </c>
      <c r="T1595" s="2" t="s">
        <v>30</v>
      </c>
      <c r="U1595" s="2" t="s">
        <v>31</v>
      </c>
      <c r="V1595" s="2" t="s">
        <v>6101</v>
      </c>
      <c r="W1595" s="2" t="s">
        <v>329</v>
      </c>
      <c r="X1595" s="2">
        <v>61</v>
      </c>
      <c r="Y1595" s="2">
        <v>72</v>
      </c>
      <c r="Z1595" s="2">
        <f t="shared" si="279"/>
        <v>11</v>
      </c>
    </row>
    <row r="1596" spans="1:26" x14ac:dyDescent="0.25">
      <c r="A1596" s="2" t="s">
        <v>4475</v>
      </c>
      <c r="B1596" s="2">
        <v>202281595</v>
      </c>
      <c r="C1596" s="3">
        <v>44860</v>
      </c>
      <c r="D1596" s="2" t="s">
        <v>979</v>
      </c>
      <c r="E1596" s="2" t="s">
        <v>29</v>
      </c>
      <c r="F1596" s="2" t="s">
        <v>4476</v>
      </c>
      <c r="G1596" s="10">
        <f t="shared" si="274"/>
        <v>5.4835840188512033E-4</v>
      </c>
      <c r="H1596" s="7">
        <v>121</v>
      </c>
      <c r="I1596" s="7">
        <v>111</v>
      </c>
      <c r="J1596" s="7">
        <v>10</v>
      </c>
      <c r="K1596" s="7">
        <f t="shared" si="277"/>
        <v>4</v>
      </c>
      <c r="L1596" s="12">
        <f t="shared" si="275"/>
        <v>6</v>
      </c>
      <c r="M1596" s="8">
        <v>8.2644628099173556E-2</v>
      </c>
      <c r="N1596" s="8">
        <f t="shared" si="276"/>
        <v>5.4054054054054057E-2</v>
      </c>
      <c r="O1596" s="7">
        <f t="shared" si="270"/>
        <v>6</v>
      </c>
      <c r="P1596" s="8">
        <v>8.2644628099173556E-2</v>
      </c>
      <c r="Q1596" s="8">
        <f t="shared" si="271"/>
        <v>11.1</v>
      </c>
      <c r="R1596" s="8">
        <f t="shared" si="272"/>
        <v>0.9173553719008265</v>
      </c>
      <c r="S1596" s="9">
        <f t="shared" si="273"/>
        <v>1.5937405584568148E-4</v>
      </c>
      <c r="T1596" s="2" t="s">
        <v>30</v>
      </c>
      <c r="U1596" s="2" t="s">
        <v>31</v>
      </c>
      <c r="V1596" s="2" t="s">
        <v>6101</v>
      </c>
      <c r="W1596" s="2" t="s">
        <v>329</v>
      </c>
      <c r="X1596" s="2">
        <v>61</v>
      </c>
      <c r="Y1596" s="2">
        <v>72</v>
      </c>
      <c r="Z1596" s="2">
        <f t="shared" si="279"/>
        <v>11</v>
      </c>
    </row>
    <row r="1597" spans="1:26" x14ac:dyDescent="0.25">
      <c r="A1597" s="2" t="s">
        <v>4477</v>
      </c>
      <c r="B1597" s="2">
        <v>202281596</v>
      </c>
      <c r="C1597" s="3">
        <v>44861</v>
      </c>
      <c r="D1597" s="2" t="s">
        <v>980</v>
      </c>
      <c r="E1597" s="2" t="s">
        <v>14</v>
      </c>
      <c r="F1597" s="2" t="s">
        <v>4478</v>
      </c>
      <c r="G1597" s="10">
        <f t="shared" si="274"/>
        <v>2.2659438094426456E-5</v>
      </c>
      <c r="H1597" s="7">
        <v>5</v>
      </c>
      <c r="I1597" s="7">
        <v>1</v>
      </c>
      <c r="J1597" s="7">
        <v>4</v>
      </c>
      <c r="K1597" s="7">
        <f t="shared" si="277"/>
        <v>1.6</v>
      </c>
      <c r="L1597" s="12">
        <f t="shared" si="275"/>
        <v>2.4</v>
      </c>
      <c r="M1597" s="8">
        <v>0.8</v>
      </c>
      <c r="N1597" s="8">
        <f t="shared" si="276"/>
        <v>2.4</v>
      </c>
      <c r="O1597" s="7">
        <f t="shared" si="270"/>
        <v>2.4</v>
      </c>
      <c r="P1597" s="8">
        <v>0.8</v>
      </c>
      <c r="Q1597" s="8">
        <f t="shared" si="271"/>
        <v>0.25</v>
      </c>
      <c r="R1597" s="8">
        <f t="shared" si="272"/>
        <v>0.2</v>
      </c>
      <c r="S1597" s="9">
        <f t="shared" si="273"/>
        <v>6.3749622338272593E-5</v>
      </c>
      <c r="T1597" s="2" t="s">
        <v>6151</v>
      </c>
      <c r="U1597" s="2" t="s">
        <v>15</v>
      </c>
      <c r="V1597" s="2" t="s">
        <v>6101</v>
      </c>
      <c r="W1597" s="2" t="s">
        <v>329</v>
      </c>
      <c r="X1597" s="2">
        <v>54</v>
      </c>
      <c r="Y1597" s="2">
        <v>64</v>
      </c>
      <c r="Z1597" s="2">
        <f t="shared" si="279"/>
        <v>10</v>
      </c>
    </row>
    <row r="1598" spans="1:26" x14ac:dyDescent="0.25">
      <c r="A1598" s="2" t="s">
        <v>4479</v>
      </c>
      <c r="B1598" s="2">
        <v>202281597</v>
      </c>
      <c r="C1598" s="3">
        <v>44861</v>
      </c>
      <c r="D1598" s="2" t="s">
        <v>981</v>
      </c>
      <c r="E1598" s="2" t="s">
        <v>24</v>
      </c>
      <c r="F1598" s="2" t="s">
        <v>4480</v>
      </c>
      <c r="G1598" s="10">
        <f t="shared" si="274"/>
        <v>2.9457269522754393E-4</v>
      </c>
      <c r="H1598" s="7">
        <v>65</v>
      </c>
      <c r="I1598" s="7">
        <v>20</v>
      </c>
      <c r="J1598" s="7">
        <v>45</v>
      </c>
      <c r="K1598" s="7">
        <f t="shared" si="277"/>
        <v>18</v>
      </c>
      <c r="L1598" s="12">
        <f t="shared" si="275"/>
        <v>27</v>
      </c>
      <c r="M1598" s="8">
        <v>0.69230769230769229</v>
      </c>
      <c r="N1598" s="8">
        <f t="shared" si="276"/>
        <v>1.35</v>
      </c>
      <c r="O1598" s="7">
        <f t="shared" si="270"/>
        <v>27</v>
      </c>
      <c r="P1598" s="8">
        <v>0.69230769230769229</v>
      </c>
      <c r="Q1598" s="8">
        <f t="shared" si="271"/>
        <v>0.44444444444444442</v>
      </c>
      <c r="R1598" s="8">
        <f t="shared" si="272"/>
        <v>0.30769230769230771</v>
      </c>
      <c r="S1598" s="9">
        <f t="shared" si="273"/>
        <v>7.1718325130556667E-4</v>
      </c>
      <c r="T1598" s="2" t="s">
        <v>19</v>
      </c>
      <c r="U1598" s="2" t="s">
        <v>26</v>
      </c>
      <c r="V1598" s="2" t="s">
        <v>6101</v>
      </c>
      <c r="W1598" s="2" t="s">
        <v>329</v>
      </c>
      <c r="X1598" s="2">
        <v>54</v>
      </c>
      <c r="Y1598" s="2">
        <v>64</v>
      </c>
      <c r="Z1598" s="2">
        <f t="shared" ref="Z1598:Z1618" si="280">Y1598-X1598</f>
        <v>10</v>
      </c>
    </row>
    <row r="1599" spans="1:26" x14ac:dyDescent="0.25">
      <c r="A1599" s="2" t="s">
        <v>4481</v>
      </c>
      <c r="B1599" s="2">
        <v>202281598</v>
      </c>
      <c r="C1599" s="3">
        <v>44861</v>
      </c>
      <c r="D1599" s="2" t="s">
        <v>982</v>
      </c>
      <c r="E1599" s="2" t="s">
        <v>47</v>
      </c>
      <c r="F1599" s="2" t="s">
        <v>4482</v>
      </c>
      <c r="G1599" s="10">
        <f t="shared" si="274"/>
        <v>7.251020190216466E-4</v>
      </c>
      <c r="H1599" s="7">
        <v>160</v>
      </c>
      <c r="I1599" s="7">
        <v>60</v>
      </c>
      <c r="J1599" s="7">
        <v>100</v>
      </c>
      <c r="K1599" s="7">
        <f t="shared" si="277"/>
        <v>40</v>
      </c>
      <c r="L1599" s="12">
        <f t="shared" si="275"/>
        <v>60</v>
      </c>
      <c r="M1599" s="8">
        <v>0.625</v>
      </c>
      <c r="N1599" s="8">
        <f t="shared" si="276"/>
        <v>1</v>
      </c>
      <c r="O1599" s="7">
        <f t="shared" si="270"/>
        <v>60</v>
      </c>
      <c r="P1599" s="8">
        <v>0.625</v>
      </c>
      <c r="Q1599" s="8">
        <f t="shared" si="271"/>
        <v>0.6</v>
      </c>
      <c r="R1599" s="8">
        <f t="shared" si="272"/>
        <v>0.375</v>
      </c>
      <c r="S1599" s="9">
        <f t="shared" si="273"/>
        <v>1.5937405584568148E-3</v>
      </c>
      <c r="T1599" s="2" t="s">
        <v>19</v>
      </c>
      <c r="U1599" s="2" t="s">
        <v>6087</v>
      </c>
      <c r="V1599" s="2" t="s">
        <v>6101</v>
      </c>
      <c r="W1599" s="2" t="s">
        <v>16</v>
      </c>
      <c r="X1599" s="2">
        <v>54</v>
      </c>
      <c r="Y1599" s="2">
        <v>64</v>
      </c>
      <c r="Z1599" s="2">
        <f t="shared" si="280"/>
        <v>10</v>
      </c>
    </row>
    <row r="1600" spans="1:26" x14ac:dyDescent="0.25">
      <c r="A1600" s="2" t="s">
        <v>4483</v>
      </c>
      <c r="B1600" s="2">
        <v>202281599</v>
      </c>
      <c r="C1600" s="3">
        <v>44861</v>
      </c>
      <c r="D1600" s="2" t="s">
        <v>863</v>
      </c>
      <c r="E1600" s="2" t="s">
        <v>14</v>
      </c>
      <c r="F1600" s="2" t="s">
        <v>4484</v>
      </c>
      <c r="G1600" s="10">
        <f t="shared" si="274"/>
        <v>2.7191325713311748E-5</v>
      </c>
      <c r="H1600" s="7">
        <v>6</v>
      </c>
      <c r="I1600" s="7">
        <v>2</v>
      </c>
      <c r="J1600" s="7">
        <v>4</v>
      </c>
      <c r="K1600" s="7">
        <f t="shared" si="277"/>
        <v>1.6</v>
      </c>
      <c r="L1600" s="12">
        <f t="shared" si="275"/>
        <v>2.4</v>
      </c>
      <c r="M1600" s="8">
        <v>0.66666666666666663</v>
      </c>
      <c r="N1600" s="8">
        <f t="shared" si="276"/>
        <v>1.2</v>
      </c>
      <c r="O1600" s="7">
        <f t="shared" si="270"/>
        <v>2.4</v>
      </c>
      <c r="P1600" s="8">
        <v>0.66666666666666663</v>
      </c>
      <c r="Q1600" s="8">
        <f t="shared" si="271"/>
        <v>0.5</v>
      </c>
      <c r="R1600" s="8">
        <f t="shared" si="272"/>
        <v>0.33333333333333331</v>
      </c>
      <c r="S1600" s="9">
        <f t="shared" si="273"/>
        <v>6.3749622338272593E-5</v>
      </c>
      <c r="T1600" s="2" t="s">
        <v>6151</v>
      </c>
      <c r="U1600" s="2" t="s">
        <v>15</v>
      </c>
      <c r="V1600" s="2" t="s">
        <v>6101</v>
      </c>
      <c r="W1600" s="2" t="s">
        <v>329</v>
      </c>
      <c r="X1600" s="2">
        <v>54</v>
      </c>
      <c r="Y1600" s="2">
        <v>64</v>
      </c>
      <c r="Z1600" s="2">
        <f t="shared" si="280"/>
        <v>10</v>
      </c>
    </row>
    <row r="1601" spans="1:26" x14ac:dyDescent="0.25">
      <c r="A1601" s="2" t="s">
        <v>4485</v>
      </c>
      <c r="B1601" s="2">
        <v>202281600</v>
      </c>
      <c r="C1601" s="3">
        <v>44861</v>
      </c>
      <c r="D1601" s="2" t="s">
        <v>983</v>
      </c>
      <c r="E1601" s="2" t="s">
        <v>29</v>
      </c>
      <c r="F1601" s="2" t="s">
        <v>4486</v>
      </c>
      <c r="G1601" s="10">
        <f t="shared" si="274"/>
        <v>9.0637752377705825E-5</v>
      </c>
      <c r="H1601" s="7">
        <v>20</v>
      </c>
      <c r="I1601" s="7">
        <v>16</v>
      </c>
      <c r="J1601" s="7">
        <v>4</v>
      </c>
      <c r="K1601" s="7">
        <f t="shared" si="277"/>
        <v>1.6</v>
      </c>
      <c r="L1601" s="12">
        <f t="shared" si="275"/>
        <v>2.4</v>
      </c>
      <c r="M1601" s="8">
        <v>0.2</v>
      </c>
      <c r="N1601" s="8">
        <f t="shared" si="276"/>
        <v>0.15</v>
      </c>
      <c r="O1601" s="7">
        <f t="shared" si="270"/>
        <v>2.4</v>
      </c>
      <c r="P1601" s="8">
        <v>0.2</v>
      </c>
      <c r="Q1601" s="8">
        <f t="shared" si="271"/>
        <v>4</v>
      </c>
      <c r="R1601" s="8">
        <f t="shared" si="272"/>
        <v>0.8</v>
      </c>
      <c r="S1601" s="9">
        <f t="shared" si="273"/>
        <v>6.3749622338272593E-5</v>
      </c>
      <c r="T1601" s="2" t="s">
        <v>30</v>
      </c>
      <c r="U1601" s="2" t="s">
        <v>31</v>
      </c>
      <c r="V1601" s="2" t="s">
        <v>6101</v>
      </c>
      <c r="W1601" s="2" t="s">
        <v>16</v>
      </c>
      <c r="X1601" s="2">
        <v>54</v>
      </c>
      <c r="Y1601" s="2">
        <v>64</v>
      </c>
      <c r="Z1601" s="2">
        <f t="shared" si="280"/>
        <v>10</v>
      </c>
    </row>
    <row r="1602" spans="1:26" x14ac:dyDescent="0.25">
      <c r="A1602" s="2" t="s">
        <v>4487</v>
      </c>
      <c r="B1602" s="2">
        <v>202281601</v>
      </c>
      <c r="C1602" s="3">
        <v>44861</v>
      </c>
      <c r="D1602" s="2" t="s">
        <v>984</v>
      </c>
      <c r="E1602" s="2" t="s">
        <v>24</v>
      </c>
      <c r="F1602" s="2" t="s">
        <v>4488</v>
      </c>
      <c r="G1602" s="10">
        <f t="shared" si="274"/>
        <v>1.8127550475541165E-4</v>
      </c>
      <c r="H1602" s="7">
        <v>40</v>
      </c>
      <c r="I1602" s="7">
        <v>0</v>
      </c>
      <c r="J1602" s="7">
        <v>40</v>
      </c>
      <c r="K1602" s="7">
        <f t="shared" si="277"/>
        <v>16</v>
      </c>
      <c r="L1602" s="12">
        <f t="shared" si="275"/>
        <v>24</v>
      </c>
      <c r="M1602" s="8">
        <v>1</v>
      </c>
      <c r="N1602" s="8" t="e">
        <f t="shared" si="276"/>
        <v>#DIV/0!</v>
      </c>
      <c r="O1602" s="7">
        <f t="shared" ref="O1602:O1665" si="281">J1602-K1602</f>
        <v>24</v>
      </c>
      <c r="P1602" s="8">
        <v>1</v>
      </c>
      <c r="Q1602" s="8">
        <f t="shared" ref="Q1602:Q1665" si="282">I1602/J1602</f>
        <v>0</v>
      </c>
      <c r="R1602" s="8">
        <f t="shared" ref="R1602:R1665" si="283">I1602/H1602</f>
        <v>0</v>
      </c>
      <c r="S1602" s="9">
        <f t="shared" ref="S1602:S1665" si="284">J1602/SUM($J$2:$J$2400)</f>
        <v>6.3749622338272593E-4</v>
      </c>
      <c r="T1602" s="2" t="s">
        <v>6150</v>
      </c>
      <c r="U1602" s="2" t="s">
        <v>26</v>
      </c>
      <c r="V1602" s="2" t="s">
        <v>6101</v>
      </c>
      <c r="W1602" s="2" t="s">
        <v>329</v>
      </c>
      <c r="X1602" s="2">
        <v>54</v>
      </c>
      <c r="Y1602" s="2">
        <v>64</v>
      </c>
      <c r="Z1602" s="2">
        <f t="shared" si="280"/>
        <v>10</v>
      </c>
    </row>
    <row r="1603" spans="1:26" x14ac:dyDescent="0.25">
      <c r="A1603" s="2" t="s">
        <v>4489</v>
      </c>
      <c r="B1603" s="2">
        <v>202281602</v>
      </c>
      <c r="C1603" s="3">
        <v>44861</v>
      </c>
      <c r="D1603" s="2" t="s">
        <v>985</v>
      </c>
      <c r="E1603" s="2" t="s">
        <v>24</v>
      </c>
      <c r="F1603" s="2" t="s">
        <v>4490</v>
      </c>
      <c r="G1603" s="10">
        <f t="shared" ref="G1603:G1666" si="285">H1603/SUM($H$2:$H$2400)</f>
        <v>1.8127550475541165E-4</v>
      </c>
      <c r="H1603" s="7">
        <v>40</v>
      </c>
      <c r="I1603" s="7">
        <v>10</v>
      </c>
      <c r="J1603" s="7">
        <v>30</v>
      </c>
      <c r="K1603" s="7">
        <f t="shared" si="277"/>
        <v>12</v>
      </c>
      <c r="L1603" s="12">
        <f t="shared" ref="L1603:L1666" si="286">J1603-K1603</f>
        <v>18</v>
      </c>
      <c r="M1603" s="8">
        <v>0.75</v>
      </c>
      <c r="N1603" s="8">
        <f t="shared" ref="N1603:N1666" si="287">L1603/I1603</f>
        <v>1.8</v>
      </c>
      <c r="O1603" s="7">
        <f t="shared" si="281"/>
        <v>18</v>
      </c>
      <c r="P1603" s="8">
        <v>0.75</v>
      </c>
      <c r="Q1603" s="8">
        <f t="shared" si="282"/>
        <v>0.33333333333333331</v>
      </c>
      <c r="R1603" s="8">
        <f t="shared" si="283"/>
        <v>0.25</v>
      </c>
      <c r="S1603" s="9">
        <f t="shared" si="284"/>
        <v>4.7812216753704445E-4</v>
      </c>
      <c r="T1603" s="2" t="s">
        <v>6150</v>
      </c>
      <c r="U1603" s="2" t="s">
        <v>26</v>
      </c>
      <c r="V1603" s="2" t="s">
        <v>6101</v>
      </c>
      <c r="W1603" s="2" t="s">
        <v>627</v>
      </c>
      <c r="X1603" s="2">
        <v>54</v>
      </c>
      <c r="Y1603" s="2">
        <v>64</v>
      </c>
      <c r="Z1603" s="2">
        <f t="shared" si="280"/>
        <v>10</v>
      </c>
    </row>
    <row r="1604" spans="1:26" x14ac:dyDescent="0.25">
      <c r="A1604" s="2" t="s">
        <v>4491</v>
      </c>
      <c r="B1604" s="2">
        <v>202281603</v>
      </c>
      <c r="C1604" s="3">
        <v>44861</v>
      </c>
      <c r="D1604" s="2" t="s">
        <v>986</v>
      </c>
      <c r="E1604" s="2" t="s">
        <v>14</v>
      </c>
      <c r="F1604" s="2" t="s">
        <v>4492</v>
      </c>
      <c r="G1604" s="10">
        <f t="shared" si="285"/>
        <v>1.586160666609852E-4</v>
      </c>
      <c r="H1604" s="7">
        <v>35</v>
      </c>
      <c r="I1604" s="7">
        <v>15</v>
      </c>
      <c r="J1604" s="7">
        <v>20</v>
      </c>
      <c r="K1604" s="7">
        <f t="shared" ref="K1604:K1667" si="288">J1604*0.4</f>
        <v>8</v>
      </c>
      <c r="L1604" s="12">
        <f t="shared" si="286"/>
        <v>12</v>
      </c>
      <c r="M1604" s="8">
        <v>0.5714285714285714</v>
      </c>
      <c r="N1604" s="8">
        <f t="shared" si="287"/>
        <v>0.8</v>
      </c>
      <c r="O1604" s="7">
        <f t="shared" si="281"/>
        <v>12</v>
      </c>
      <c r="P1604" s="8">
        <v>0.5714285714285714</v>
      </c>
      <c r="Q1604" s="8">
        <f t="shared" si="282"/>
        <v>0.75</v>
      </c>
      <c r="R1604" s="8">
        <f t="shared" si="283"/>
        <v>0.42857142857142855</v>
      </c>
      <c r="S1604" s="9">
        <f t="shared" si="284"/>
        <v>3.1874811169136296E-4</v>
      </c>
      <c r="T1604" s="2" t="s">
        <v>6151</v>
      </c>
      <c r="U1604" s="2" t="s">
        <v>15</v>
      </c>
      <c r="V1604" s="2" t="s">
        <v>6101</v>
      </c>
      <c r="W1604" s="2" t="s">
        <v>16</v>
      </c>
      <c r="X1604" s="2">
        <v>54</v>
      </c>
      <c r="Y1604" s="2">
        <v>64</v>
      </c>
      <c r="Z1604" s="2">
        <f t="shared" si="280"/>
        <v>10</v>
      </c>
    </row>
    <row r="1605" spans="1:26" x14ac:dyDescent="0.25">
      <c r="A1605" s="2" t="s">
        <v>4493</v>
      </c>
      <c r="B1605" s="2">
        <v>202281604</v>
      </c>
      <c r="C1605" s="3">
        <v>44861</v>
      </c>
      <c r="D1605" s="2" t="s">
        <v>846</v>
      </c>
      <c r="E1605" s="2" t="s">
        <v>29</v>
      </c>
      <c r="F1605" s="2" t="s">
        <v>4494</v>
      </c>
      <c r="G1605" s="10">
        <f t="shared" si="285"/>
        <v>2.3565815618203516E-4</v>
      </c>
      <c r="H1605" s="7">
        <v>52</v>
      </c>
      <c r="I1605" s="7">
        <v>45.75</v>
      </c>
      <c r="J1605" s="7">
        <v>6.25</v>
      </c>
      <c r="K1605" s="7">
        <f t="shared" si="288"/>
        <v>2.5</v>
      </c>
      <c r="L1605" s="12">
        <f t="shared" si="286"/>
        <v>3.75</v>
      </c>
      <c r="M1605" s="8">
        <v>0.1201923076923077</v>
      </c>
      <c r="N1605" s="8">
        <f t="shared" si="287"/>
        <v>8.1967213114754092E-2</v>
      </c>
      <c r="O1605" s="7">
        <f t="shared" si="281"/>
        <v>3.75</v>
      </c>
      <c r="P1605" s="8">
        <v>0.1201923076923077</v>
      </c>
      <c r="Q1605" s="8">
        <f t="shared" si="282"/>
        <v>7.32</v>
      </c>
      <c r="R1605" s="8">
        <f t="shared" si="283"/>
        <v>0.87980769230769229</v>
      </c>
      <c r="S1605" s="9">
        <f t="shared" si="284"/>
        <v>9.9608784903550926E-5</v>
      </c>
      <c r="T1605" s="2" t="s">
        <v>56</v>
      </c>
      <c r="U1605" s="2" t="s">
        <v>31</v>
      </c>
      <c r="V1605" s="2" t="s">
        <v>6101</v>
      </c>
      <c r="W1605" s="2" t="s">
        <v>329</v>
      </c>
      <c r="X1605" s="2">
        <v>54</v>
      </c>
      <c r="Y1605" s="2">
        <v>64</v>
      </c>
      <c r="Z1605" s="2">
        <f t="shared" si="280"/>
        <v>10</v>
      </c>
    </row>
    <row r="1606" spans="1:26" x14ac:dyDescent="0.25">
      <c r="A1606" s="2" t="s">
        <v>4495</v>
      </c>
      <c r="B1606" s="2">
        <v>202281605</v>
      </c>
      <c r="C1606" s="3">
        <v>44861</v>
      </c>
      <c r="D1606" s="2" t="s">
        <v>987</v>
      </c>
      <c r="E1606" s="2" t="s">
        <v>29</v>
      </c>
      <c r="F1606" s="2" t="s">
        <v>4496</v>
      </c>
      <c r="G1606" s="10">
        <f t="shared" si="285"/>
        <v>2.2659438094426457E-4</v>
      </c>
      <c r="H1606" s="7">
        <v>50</v>
      </c>
      <c r="I1606" s="7">
        <v>38.6</v>
      </c>
      <c r="J1606" s="7">
        <v>11.399999999999999</v>
      </c>
      <c r="K1606" s="7">
        <f t="shared" si="288"/>
        <v>4.5599999999999996</v>
      </c>
      <c r="L1606" s="12">
        <f t="shared" si="286"/>
        <v>6.839999999999999</v>
      </c>
      <c r="M1606" s="8">
        <v>0.22799999999999998</v>
      </c>
      <c r="N1606" s="8">
        <f t="shared" si="287"/>
        <v>0.17720207253886008</v>
      </c>
      <c r="O1606" s="7">
        <f t="shared" si="281"/>
        <v>6.839999999999999</v>
      </c>
      <c r="P1606" s="8">
        <v>0.22799999999999998</v>
      </c>
      <c r="Q1606" s="8">
        <f t="shared" si="282"/>
        <v>3.3859649122807025</v>
      </c>
      <c r="R1606" s="8">
        <f t="shared" si="283"/>
        <v>0.77200000000000002</v>
      </c>
      <c r="S1606" s="9">
        <f t="shared" si="284"/>
        <v>1.8168642366407685E-4</v>
      </c>
      <c r="T1606" s="2" t="s">
        <v>99</v>
      </c>
      <c r="U1606" s="2" t="s">
        <v>31</v>
      </c>
      <c r="V1606" s="2" t="s">
        <v>6101</v>
      </c>
      <c r="W1606" s="2" t="s">
        <v>16</v>
      </c>
      <c r="X1606" s="2">
        <v>54</v>
      </c>
      <c r="Y1606" s="2">
        <v>64</v>
      </c>
      <c r="Z1606" s="2">
        <f t="shared" si="280"/>
        <v>10</v>
      </c>
    </row>
    <row r="1607" spans="1:26" x14ac:dyDescent="0.25">
      <c r="A1607" s="2" t="s">
        <v>4497</v>
      </c>
      <c r="B1607" s="2">
        <v>202281606</v>
      </c>
      <c r="C1607" s="3">
        <v>44861</v>
      </c>
      <c r="D1607" s="2" t="s">
        <v>618</v>
      </c>
      <c r="E1607" s="2" t="s">
        <v>21</v>
      </c>
      <c r="F1607" s="2" t="s">
        <v>4498</v>
      </c>
      <c r="G1607" s="10">
        <f t="shared" si="285"/>
        <v>9.0637752377705825E-5</v>
      </c>
      <c r="H1607" s="7">
        <v>20</v>
      </c>
      <c r="I1607" s="7">
        <v>0</v>
      </c>
      <c r="J1607" s="7">
        <v>20</v>
      </c>
      <c r="K1607" s="7">
        <f t="shared" si="288"/>
        <v>8</v>
      </c>
      <c r="L1607" s="12">
        <f t="shared" si="286"/>
        <v>12</v>
      </c>
      <c r="M1607" s="8">
        <v>1</v>
      </c>
      <c r="N1607" s="8" t="e">
        <f t="shared" si="287"/>
        <v>#DIV/0!</v>
      </c>
      <c r="O1607" s="7">
        <f t="shared" si="281"/>
        <v>12</v>
      </c>
      <c r="P1607" s="8">
        <v>1</v>
      </c>
      <c r="Q1607" s="8">
        <f t="shared" si="282"/>
        <v>0</v>
      </c>
      <c r="R1607" s="8">
        <f t="shared" si="283"/>
        <v>0</v>
      </c>
      <c r="S1607" s="9">
        <f t="shared" si="284"/>
        <v>3.1874811169136296E-4</v>
      </c>
      <c r="T1607" s="2" t="s">
        <v>6150</v>
      </c>
      <c r="U1607" s="2" t="s">
        <v>22</v>
      </c>
      <c r="V1607" s="2" t="s">
        <v>6101</v>
      </c>
      <c r="W1607" s="2" t="s">
        <v>329</v>
      </c>
      <c r="X1607" s="2">
        <v>54</v>
      </c>
      <c r="Y1607" s="2">
        <v>64</v>
      </c>
      <c r="Z1607" s="2">
        <f t="shared" si="280"/>
        <v>10</v>
      </c>
    </row>
    <row r="1608" spans="1:26" x14ac:dyDescent="0.25">
      <c r="A1608" s="2" t="s">
        <v>4499</v>
      </c>
      <c r="B1608" s="2">
        <v>202281607</v>
      </c>
      <c r="C1608" s="3">
        <v>44861</v>
      </c>
      <c r="D1608" s="2" t="s">
        <v>988</v>
      </c>
      <c r="E1608" s="2" t="s">
        <v>43</v>
      </c>
      <c r="F1608" s="2" t="s">
        <v>4500</v>
      </c>
      <c r="G1608" s="10">
        <f t="shared" si="285"/>
        <v>4.2146554855633208E-3</v>
      </c>
      <c r="H1608" s="7">
        <v>930</v>
      </c>
      <c r="I1608" s="7">
        <v>834</v>
      </c>
      <c r="J1608" s="7">
        <v>96</v>
      </c>
      <c r="K1608" s="7">
        <f t="shared" si="288"/>
        <v>38.400000000000006</v>
      </c>
      <c r="L1608" s="12">
        <f t="shared" si="286"/>
        <v>57.599999999999994</v>
      </c>
      <c r="M1608" s="8">
        <v>0.1032258064516129</v>
      </c>
      <c r="N1608" s="8">
        <f t="shared" si="287"/>
        <v>6.9064748201438847E-2</v>
      </c>
      <c r="O1608" s="7">
        <f t="shared" si="281"/>
        <v>57.599999999999994</v>
      </c>
      <c r="P1608" s="8">
        <v>0.1032258064516129</v>
      </c>
      <c r="Q1608" s="8">
        <f t="shared" si="282"/>
        <v>8.6875</v>
      </c>
      <c r="R1608" s="8">
        <f t="shared" si="283"/>
        <v>0.89677419354838706</v>
      </c>
      <c r="S1608" s="9">
        <f t="shared" si="284"/>
        <v>1.5299909361185422E-3</v>
      </c>
      <c r="T1608" s="2" t="s">
        <v>19</v>
      </c>
      <c r="U1608" s="2" t="s">
        <v>44</v>
      </c>
      <c r="V1608" s="2" t="s">
        <v>6101</v>
      </c>
      <c r="W1608" s="2" t="s">
        <v>627</v>
      </c>
      <c r="X1608" s="2">
        <v>54</v>
      </c>
      <c r="Y1608" s="2">
        <v>64</v>
      </c>
      <c r="Z1608" s="2">
        <f t="shared" si="280"/>
        <v>10</v>
      </c>
    </row>
    <row r="1609" spans="1:26" x14ac:dyDescent="0.25">
      <c r="A1609" s="2" t="s">
        <v>4501</v>
      </c>
      <c r="B1609" s="2">
        <v>202281608</v>
      </c>
      <c r="C1609" s="3">
        <v>44861</v>
      </c>
      <c r="D1609" s="2" t="s">
        <v>989</v>
      </c>
      <c r="E1609" s="2" t="s">
        <v>14</v>
      </c>
      <c r="F1609" s="2" t="s">
        <v>4502</v>
      </c>
      <c r="G1609" s="10">
        <f t="shared" si="285"/>
        <v>1.3595662856655876E-4</v>
      </c>
      <c r="H1609" s="7">
        <v>30</v>
      </c>
      <c r="I1609" s="7">
        <v>10</v>
      </c>
      <c r="J1609" s="7">
        <v>20</v>
      </c>
      <c r="K1609" s="7">
        <f t="shared" si="288"/>
        <v>8</v>
      </c>
      <c r="L1609" s="12">
        <f t="shared" si="286"/>
        <v>12</v>
      </c>
      <c r="M1609" s="8">
        <v>0.66666666666666663</v>
      </c>
      <c r="N1609" s="8">
        <f t="shared" si="287"/>
        <v>1.2</v>
      </c>
      <c r="O1609" s="7">
        <f t="shared" si="281"/>
        <v>12</v>
      </c>
      <c r="P1609" s="8">
        <v>0.66666666666666663</v>
      </c>
      <c r="Q1609" s="8">
        <f t="shared" si="282"/>
        <v>0.5</v>
      </c>
      <c r="R1609" s="8">
        <f t="shared" si="283"/>
        <v>0.33333333333333331</v>
      </c>
      <c r="S1609" s="9">
        <f t="shared" si="284"/>
        <v>3.1874811169136296E-4</v>
      </c>
      <c r="T1609" s="2" t="s">
        <v>6151</v>
      </c>
      <c r="U1609" s="2" t="s">
        <v>15</v>
      </c>
      <c r="V1609" s="2" t="s">
        <v>6101</v>
      </c>
      <c r="W1609" s="2" t="s">
        <v>627</v>
      </c>
      <c r="X1609" s="2">
        <v>54</v>
      </c>
      <c r="Y1609" s="2">
        <v>64</v>
      </c>
      <c r="Z1609" s="2">
        <f t="shared" si="280"/>
        <v>10</v>
      </c>
    </row>
    <row r="1610" spans="1:26" x14ac:dyDescent="0.25">
      <c r="A1610" s="2" t="s">
        <v>4503</v>
      </c>
      <c r="B1610" s="2">
        <v>202281609</v>
      </c>
      <c r="C1610" s="3">
        <v>44861</v>
      </c>
      <c r="D1610" s="2" t="s">
        <v>702</v>
      </c>
      <c r="E1610" s="2" t="s">
        <v>29</v>
      </c>
      <c r="F1610" s="2" t="s">
        <v>4504</v>
      </c>
      <c r="G1610" s="10">
        <f t="shared" si="285"/>
        <v>1.1329719047213228E-4</v>
      </c>
      <c r="H1610" s="7">
        <v>25</v>
      </c>
      <c r="I1610" s="7">
        <v>9.8699999999999992</v>
      </c>
      <c r="J1610" s="7">
        <v>15.13</v>
      </c>
      <c r="K1610" s="7">
        <f t="shared" si="288"/>
        <v>6.0520000000000005</v>
      </c>
      <c r="L1610" s="12">
        <f t="shared" si="286"/>
        <v>9.0779999999999994</v>
      </c>
      <c r="M1610" s="8">
        <v>0.60520000000000007</v>
      </c>
      <c r="N1610" s="8">
        <f t="shared" si="287"/>
        <v>0.91975683890577509</v>
      </c>
      <c r="O1610" s="7">
        <f t="shared" si="281"/>
        <v>9.0779999999999994</v>
      </c>
      <c r="P1610" s="8">
        <v>0.60520000000000007</v>
      </c>
      <c r="Q1610" s="8">
        <f t="shared" si="282"/>
        <v>0.65234633179114332</v>
      </c>
      <c r="R1610" s="8">
        <f t="shared" si="283"/>
        <v>0.39479999999999998</v>
      </c>
      <c r="S1610" s="9">
        <f t="shared" si="284"/>
        <v>2.4113294649451609E-4</v>
      </c>
      <c r="T1610" s="2" t="s">
        <v>33</v>
      </c>
      <c r="U1610" s="2" t="s">
        <v>31</v>
      </c>
      <c r="V1610" s="2" t="s">
        <v>6101</v>
      </c>
      <c r="W1610" s="2" t="s">
        <v>627</v>
      </c>
      <c r="X1610" s="2">
        <v>54</v>
      </c>
      <c r="Y1610" s="2">
        <v>64</v>
      </c>
      <c r="Z1610" s="2">
        <f t="shared" si="280"/>
        <v>10</v>
      </c>
    </row>
    <row r="1611" spans="1:26" x14ac:dyDescent="0.25">
      <c r="A1611" s="2" t="s">
        <v>4505</v>
      </c>
      <c r="B1611" s="2">
        <v>202281610</v>
      </c>
      <c r="C1611" s="3">
        <v>44861</v>
      </c>
      <c r="D1611" s="2" t="s">
        <v>109</v>
      </c>
      <c r="E1611" s="2" t="s">
        <v>21</v>
      </c>
      <c r="F1611" s="2" t="s">
        <v>4506</v>
      </c>
      <c r="G1611" s="10">
        <f t="shared" si="285"/>
        <v>3.625510095108233E-5</v>
      </c>
      <c r="H1611" s="7">
        <v>8</v>
      </c>
      <c r="I1611" s="7">
        <v>0</v>
      </c>
      <c r="J1611" s="7">
        <v>8</v>
      </c>
      <c r="K1611" s="7">
        <f t="shared" si="288"/>
        <v>3.2</v>
      </c>
      <c r="L1611" s="12">
        <f t="shared" si="286"/>
        <v>4.8</v>
      </c>
      <c r="M1611" s="8">
        <v>1</v>
      </c>
      <c r="N1611" s="8" t="e">
        <f t="shared" si="287"/>
        <v>#DIV/0!</v>
      </c>
      <c r="O1611" s="7">
        <f t="shared" si="281"/>
        <v>4.8</v>
      </c>
      <c r="P1611" s="8">
        <v>1</v>
      </c>
      <c r="Q1611" s="8">
        <f t="shared" si="282"/>
        <v>0</v>
      </c>
      <c r="R1611" s="8">
        <f t="shared" si="283"/>
        <v>0</v>
      </c>
      <c r="S1611" s="9">
        <f t="shared" si="284"/>
        <v>1.2749924467654519E-4</v>
      </c>
      <c r="T1611" s="2" t="s">
        <v>6150</v>
      </c>
      <c r="U1611" s="2" t="s">
        <v>22</v>
      </c>
      <c r="V1611" s="2" t="s">
        <v>6101</v>
      </c>
      <c r="W1611" s="2" t="s">
        <v>329</v>
      </c>
      <c r="X1611" s="2">
        <v>54</v>
      </c>
      <c r="Y1611" s="2">
        <v>64</v>
      </c>
      <c r="Z1611" s="2">
        <f t="shared" si="280"/>
        <v>10</v>
      </c>
    </row>
    <row r="1612" spans="1:26" x14ac:dyDescent="0.25">
      <c r="A1612" s="2" t="s">
        <v>4507</v>
      </c>
      <c r="B1612" s="2">
        <v>202281611</v>
      </c>
      <c r="C1612" s="3">
        <v>44861</v>
      </c>
      <c r="D1612" s="2" t="s">
        <v>990</v>
      </c>
      <c r="E1612" s="2" t="s">
        <v>14</v>
      </c>
      <c r="F1612" s="2" t="s">
        <v>4508</v>
      </c>
      <c r="G1612" s="10">
        <f t="shared" si="285"/>
        <v>6.7978314283279379E-5</v>
      </c>
      <c r="H1612" s="7">
        <v>15</v>
      </c>
      <c r="I1612" s="7">
        <v>5</v>
      </c>
      <c r="J1612" s="7">
        <v>10</v>
      </c>
      <c r="K1612" s="7">
        <f t="shared" si="288"/>
        <v>4</v>
      </c>
      <c r="L1612" s="12">
        <f t="shared" si="286"/>
        <v>6</v>
      </c>
      <c r="M1612" s="8">
        <v>0.66666666666666663</v>
      </c>
      <c r="N1612" s="8">
        <f t="shared" si="287"/>
        <v>1.2</v>
      </c>
      <c r="O1612" s="7">
        <f t="shared" si="281"/>
        <v>6</v>
      </c>
      <c r="P1612" s="8">
        <v>0.66666666666666663</v>
      </c>
      <c r="Q1612" s="8">
        <f t="shared" si="282"/>
        <v>0.5</v>
      </c>
      <c r="R1612" s="8">
        <f t="shared" si="283"/>
        <v>0.33333333333333331</v>
      </c>
      <c r="S1612" s="9">
        <f t="shared" si="284"/>
        <v>1.5937405584568148E-4</v>
      </c>
      <c r="T1612" s="2" t="s">
        <v>6151</v>
      </c>
      <c r="U1612" s="2" t="s">
        <v>15</v>
      </c>
      <c r="V1612" s="2" t="s">
        <v>6101</v>
      </c>
      <c r="W1612" s="2" t="s">
        <v>627</v>
      </c>
      <c r="X1612" s="2">
        <v>54</v>
      </c>
      <c r="Y1612" s="2">
        <v>64</v>
      </c>
      <c r="Z1612" s="2">
        <f t="shared" si="280"/>
        <v>10</v>
      </c>
    </row>
    <row r="1613" spans="1:26" x14ac:dyDescent="0.25">
      <c r="A1613" s="2" t="s">
        <v>4509</v>
      </c>
      <c r="B1613" s="2">
        <v>202281612</v>
      </c>
      <c r="C1613" s="3">
        <v>44861</v>
      </c>
      <c r="D1613" s="2" t="s">
        <v>838</v>
      </c>
      <c r="E1613" s="2" t="s">
        <v>14</v>
      </c>
      <c r="F1613" s="2" t="s">
        <v>4510</v>
      </c>
      <c r="G1613" s="10">
        <f t="shared" si="285"/>
        <v>1.8127550475541165E-4</v>
      </c>
      <c r="H1613" s="7">
        <v>40</v>
      </c>
      <c r="I1613" s="7">
        <v>15</v>
      </c>
      <c r="J1613" s="7">
        <v>25</v>
      </c>
      <c r="K1613" s="7">
        <f t="shared" si="288"/>
        <v>10</v>
      </c>
      <c r="L1613" s="12">
        <f t="shared" si="286"/>
        <v>15</v>
      </c>
      <c r="M1613" s="8">
        <v>0.625</v>
      </c>
      <c r="N1613" s="8">
        <f t="shared" si="287"/>
        <v>1</v>
      </c>
      <c r="O1613" s="7">
        <f t="shared" si="281"/>
        <v>15</v>
      </c>
      <c r="P1613" s="8">
        <v>0.625</v>
      </c>
      <c r="Q1613" s="8">
        <f t="shared" si="282"/>
        <v>0.6</v>
      </c>
      <c r="R1613" s="8">
        <f t="shared" si="283"/>
        <v>0.375</v>
      </c>
      <c r="S1613" s="9">
        <f t="shared" si="284"/>
        <v>3.9843513961420371E-4</v>
      </c>
      <c r="T1613" s="2" t="s">
        <v>6151</v>
      </c>
      <c r="U1613" s="2" t="s">
        <v>15</v>
      </c>
      <c r="V1613" s="2" t="s">
        <v>6101</v>
      </c>
      <c r="W1613" s="2" t="s">
        <v>329</v>
      </c>
      <c r="X1613" s="2">
        <v>54</v>
      </c>
      <c r="Y1613" s="2">
        <v>64</v>
      </c>
      <c r="Z1613" s="2">
        <f t="shared" si="280"/>
        <v>10</v>
      </c>
    </row>
    <row r="1614" spans="1:26" x14ac:dyDescent="0.25">
      <c r="A1614" s="2" t="s">
        <v>4511</v>
      </c>
      <c r="B1614" s="2">
        <v>202281613</v>
      </c>
      <c r="C1614" s="3">
        <v>44861</v>
      </c>
      <c r="D1614" s="2" t="s">
        <v>991</v>
      </c>
      <c r="E1614" s="2" t="s">
        <v>14</v>
      </c>
      <c r="F1614" s="2" t="s">
        <v>4512</v>
      </c>
      <c r="G1614" s="10">
        <f t="shared" si="285"/>
        <v>1.3595662856655876E-4</v>
      </c>
      <c r="H1614" s="7">
        <v>30</v>
      </c>
      <c r="I1614" s="7">
        <v>7</v>
      </c>
      <c r="J1614" s="7">
        <v>23</v>
      </c>
      <c r="K1614" s="7">
        <f t="shared" si="288"/>
        <v>9.2000000000000011</v>
      </c>
      <c r="L1614" s="12">
        <f t="shared" si="286"/>
        <v>13.799999999999999</v>
      </c>
      <c r="M1614" s="8">
        <v>0.76666666666666672</v>
      </c>
      <c r="N1614" s="8">
        <f t="shared" si="287"/>
        <v>1.9714285714285713</v>
      </c>
      <c r="O1614" s="7">
        <f t="shared" si="281"/>
        <v>13.799999999999999</v>
      </c>
      <c r="P1614" s="8">
        <v>0.76666666666666672</v>
      </c>
      <c r="Q1614" s="8">
        <f t="shared" si="282"/>
        <v>0.30434782608695654</v>
      </c>
      <c r="R1614" s="8">
        <f t="shared" si="283"/>
        <v>0.23333333333333334</v>
      </c>
      <c r="S1614" s="9">
        <f t="shared" si="284"/>
        <v>3.6656032844506741E-4</v>
      </c>
      <c r="T1614" s="2" t="s">
        <v>6151</v>
      </c>
      <c r="U1614" s="2" t="s">
        <v>15</v>
      </c>
      <c r="V1614" s="2" t="s">
        <v>6101</v>
      </c>
      <c r="W1614" s="2" t="s">
        <v>627</v>
      </c>
      <c r="X1614" s="2">
        <v>54</v>
      </c>
      <c r="Y1614" s="2">
        <v>64</v>
      </c>
      <c r="Z1614" s="2">
        <f t="shared" si="280"/>
        <v>10</v>
      </c>
    </row>
    <row r="1615" spans="1:26" x14ac:dyDescent="0.25">
      <c r="A1615" s="2" t="s">
        <v>4513</v>
      </c>
      <c r="B1615" s="2">
        <v>202281614</v>
      </c>
      <c r="C1615" s="3">
        <v>44861</v>
      </c>
      <c r="D1615" s="2" t="s">
        <v>992</v>
      </c>
      <c r="E1615" s="2" t="s">
        <v>14</v>
      </c>
      <c r="F1615" s="2" t="s">
        <v>4514</v>
      </c>
      <c r="G1615" s="10">
        <f t="shared" si="285"/>
        <v>6.7978314283279379E-5</v>
      </c>
      <c r="H1615" s="7">
        <v>15</v>
      </c>
      <c r="I1615" s="7">
        <v>5</v>
      </c>
      <c r="J1615" s="7">
        <v>10</v>
      </c>
      <c r="K1615" s="7">
        <f t="shared" si="288"/>
        <v>4</v>
      </c>
      <c r="L1615" s="12">
        <f t="shared" si="286"/>
        <v>6</v>
      </c>
      <c r="M1615" s="8">
        <v>0.66666666666666663</v>
      </c>
      <c r="N1615" s="8">
        <f t="shared" si="287"/>
        <v>1.2</v>
      </c>
      <c r="O1615" s="7">
        <f t="shared" si="281"/>
        <v>6</v>
      </c>
      <c r="P1615" s="8">
        <v>0.66666666666666663</v>
      </c>
      <c r="Q1615" s="8">
        <f t="shared" si="282"/>
        <v>0.5</v>
      </c>
      <c r="R1615" s="8">
        <f t="shared" si="283"/>
        <v>0.33333333333333331</v>
      </c>
      <c r="S1615" s="9">
        <f t="shared" si="284"/>
        <v>1.5937405584568148E-4</v>
      </c>
      <c r="T1615" s="2" t="s">
        <v>6152</v>
      </c>
      <c r="U1615" s="2" t="s">
        <v>15</v>
      </c>
      <c r="V1615" s="2" t="s">
        <v>6101</v>
      </c>
      <c r="W1615" s="2" t="s">
        <v>16</v>
      </c>
      <c r="X1615" s="2">
        <v>54</v>
      </c>
      <c r="Y1615" s="2">
        <v>64</v>
      </c>
      <c r="Z1615" s="2">
        <f t="shared" si="280"/>
        <v>10</v>
      </c>
    </row>
    <row r="1616" spans="1:26" x14ac:dyDescent="0.25">
      <c r="A1616" s="2" t="s">
        <v>4515</v>
      </c>
      <c r="B1616" s="2">
        <v>202281615</v>
      </c>
      <c r="C1616" s="3">
        <v>44861</v>
      </c>
      <c r="D1616" s="2" t="s">
        <v>983</v>
      </c>
      <c r="E1616" s="2" t="s">
        <v>29</v>
      </c>
      <c r="F1616" s="2" t="s">
        <v>4516</v>
      </c>
      <c r="G1616" s="10">
        <f t="shared" si="285"/>
        <v>9.9701527615476414E-5</v>
      </c>
      <c r="H1616" s="7">
        <v>22</v>
      </c>
      <c r="I1616" s="7">
        <v>18.5</v>
      </c>
      <c r="J1616" s="7">
        <v>3.5</v>
      </c>
      <c r="K1616" s="7">
        <f t="shared" si="288"/>
        <v>1.4000000000000001</v>
      </c>
      <c r="L1616" s="12">
        <f t="shared" si="286"/>
        <v>2.0999999999999996</v>
      </c>
      <c r="M1616" s="8">
        <v>0.15909090909090909</v>
      </c>
      <c r="N1616" s="8">
        <f t="shared" si="287"/>
        <v>0.11351351351351349</v>
      </c>
      <c r="O1616" s="7">
        <f t="shared" si="281"/>
        <v>2.0999999999999996</v>
      </c>
      <c r="P1616" s="8">
        <v>0.15909090909090909</v>
      </c>
      <c r="Q1616" s="8">
        <f t="shared" si="282"/>
        <v>5.2857142857142856</v>
      </c>
      <c r="R1616" s="8">
        <f t="shared" si="283"/>
        <v>0.84090909090909094</v>
      </c>
      <c r="S1616" s="9">
        <f t="shared" si="284"/>
        <v>5.5780919545988519E-5</v>
      </c>
      <c r="T1616" s="2" t="s">
        <v>30</v>
      </c>
      <c r="U1616" s="2" t="s">
        <v>31</v>
      </c>
      <c r="V1616" s="2" t="s">
        <v>6101</v>
      </c>
      <c r="W1616" s="2" t="s">
        <v>329</v>
      </c>
      <c r="X1616" s="2">
        <v>54</v>
      </c>
      <c r="Y1616" s="2">
        <v>64</v>
      </c>
      <c r="Z1616" s="2">
        <f t="shared" si="280"/>
        <v>10</v>
      </c>
    </row>
    <row r="1617" spans="1:26" x14ac:dyDescent="0.25">
      <c r="A1617" s="2" t="s">
        <v>4517</v>
      </c>
      <c r="B1617" s="2">
        <v>202281616</v>
      </c>
      <c r="C1617" s="3">
        <v>44861</v>
      </c>
      <c r="D1617" s="2" t="s">
        <v>993</v>
      </c>
      <c r="E1617" s="2" t="s">
        <v>24</v>
      </c>
      <c r="F1617" s="2" t="s">
        <v>4518</v>
      </c>
      <c r="G1617" s="10">
        <f t="shared" si="285"/>
        <v>1.3595662856655876E-4</v>
      </c>
      <c r="H1617" s="7">
        <v>30</v>
      </c>
      <c r="I1617" s="7">
        <v>10</v>
      </c>
      <c r="J1617" s="7">
        <v>20</v>
      </c>
      <c r="K1617" s="7">
        <f t="shared" si="288"/>
        <v>8</v>
      </c>
      <c r="L1617" s="12">
        <f t="shared" si="286"/>
        <v>12</v>
      </c>
      <c r="M1617" s="8">
        <v>0.66666666666666663</v>
      </c>
      <c r="N1617" s="8">
        <f t="shared" si="287"/>
        <v>1.2</v>
      </c>
      <c r="O1617" s="7">
        <f t="shared" si="281"/>
        <v>12</v>
      </c>
      <c r="P1617" s="8">
        <v>0.66666666666666663</v>
      </c>
      <c r="Q1617" s="8">
        <f t="shared" si="282"/>
        <v>0.5</v>
      </c>
      <c r="R1617" s="8">
        <f t="shared" si="283"/>
        <v>0.33333333333333331</v>
      </c>
      <c r="S1617" s="9">
        <f t="shared" si="284"/>
        <v>3.1874811169136296E-4</v>
      </c>
      <c r="T1617" s="2" t="s">
        <v>6150</v>
      </c>
      <c r="U1617" s="2" t="s">
        <v>26</v>
      </c>
      <c r="V1617" s="2" t="s">
        <v>6101</v>
      </c>
      <c r="W1617" s="2" t="s">
        <v>37</v>
      </c>
      <c r="X1617" s="2">
        <v>54</v>
      </c>
      <c r="Y1617" s="2">
        <v>64</v>
      </c>
      <c r="Z1617" s="2">
        <f t="shared" si="280"/>
        <v>10</v>
      </c>
    </row>
    <row r="1618" spans="1:26" x14ac:dyDescent="0.25">
      <c r="A1618" s="2" t="s">
        <v>4519</v>
      </c>
      <c r="B1618" s="2">
        <v>202281617</v>
      </c>
      <c r="C1618" s="3">
        <v>44862</v>
      </c>
      <c r="D1618" s="2" t="s">
        <v>888</v>
      </c>
      <c r="E1618" s="2" t="s">
        <v>29</v>
      </c>
      <c r="F1618" s="2" t="s">
        <v>4520</v>
      </c>
      <c r="G1618" s="10">
        <f t="shared" si="285"/>
        <v>2.4925381903869104E-4</v>
      </c>
      <c r="H1618" s="7">
        <v>55</v>
      </c>
      <c r="I1618" s="7">
        <v>50</v>
      </c>
      <c r="J1618" s="7">
        <v>5</v>
      </c>
      <c r="K1618" s="7">
        <f t="shared" si="288"/>
        <v>2</v>
      </c>
      <c r="L1618" s="12">
        <f t="shared" si="286"/>
        <v>3</v>
      </c>
      <c r="M1618" s="8">
        <v>9.0909090909090912E-2</v>
      </c>
      <c r="N1618" s="8">
        <f t="shared" si="287"/>
        <v>0.06</v>
      </c>
      <c r="O1618" s="7">
        <f t="shared" si="281"/>
        <v>3</v>
      </c>
      <c r="P1618" s="8">
        <v>9.0909090909090912E-2</v>
      </c>
      <c r="Q1618" s="8">
        <f t="shared" si="282"/>
        <v>10</v>
      </c>
      <c r="R1618" s="8">
        <f t="shared" si="283"/>
        <v>0.90909090909090906</v>
      </c>
      <c r="S1618" s="9">
        <f t="shared" si="284"/>
        <v>7.9687027922840741E-5</v>
      </c>
      <c r="T1618" s="2" t="s">
        <v>30</v>
      </c>
      <c r="U1618" s="2" t="s">
        <v>31</v>
      </c>
      <c r="V1618" s="2" t="s">
        <v>6101</v>
      </c>
      <c r="W1618" s="2" t="s">
        <v>37</v>
      </c>
      <c r="X1618" s="2">
        <v>45</v>
      </c>
      <c r="Y1618" s="2">
        <v>55</v>
      </c>
      <c r="Z1618" s="2">
        <f t="shared" si="280"/>
        <v>10</v>
      </c>
    </row>
    <row r="1619" spans="1:26" x14ac:dyDescent="0.25">
      <c r="A1619" s="2" t="s">
        <v>4521</v>
      </c>
      <c r="B1619" s="2">
        <v>202281618</v>
      </c>
      <c r="C1619" s="3">
        <v>44862</v>
      </c>
      <c r="D1619" s="2" t="s">
        <v>865</v>
      </c>
      <c r="E1619" s="2" t="s">
        <v>29</v>
      </c>
      <c r="F1619" s="2" t="s">
        <v>4522</v>
      </c>
      <c r="G1619" s="10">
        <f t="shared" si="285"/>
        <v>4.5318876188852914E-4</v>
      </c>
      <c r="H1619" s="7">
        <v>100</v>
      </c>
      <c r="I1619" s="7">
        <v>75.399999999999991</v>
      </c>
      <c r="J1619" s="7">
        <v>24.600000000000009</v>
      </c>
      <c r="K1619" s="7">
        <f t="shared" si="288"/>
        <v>9.8400000000000034</v>
      </c>
      <c r="L1619" s="12">
        <f t="shared" si="286"/>
        <v>14.760000000000005</v>
      </c>
      <c r="M1619" s="8">
        <v>0.24600000000000008</v>
      </c>
      <c r="N1619" s="8">
        <f t="shared" si="287"/>
        <v>0.19575596816976137</v>
      </c>
      <c r="O1619" s="7">
        <f t="shared" si="281"/>
        <v>14.760000000000005</v>
      </c>
      <c r="P1619" s="8">
        <v>0.24600000000000008</v>
      </c>
      <c r="Q1619" s="8">
        <f t="shared" si="282"/>
        <v>3.0650406504065026</v>
      </c>
      <c r="R1619" s="8">
        <f t="shared" si="283"/>
        <v>0.75399999999999989</v>
      </c>
      <c r="S1619" s="9">
        <f t="shared" si="284"/>
        <v>3.9206017738037657E-4</v>
      </c>
      <c r="T1619" s="2" t="s">
        <v>33</v>
      </c>
      <c r="U1619" s="2" t="s">
        <v>31</v>
      </c>
      <c r="V1619" s="2" t="s">
        <v>6101</v>
      </c>
      <c r="W1619" s="2" t="s">
        <v>37</v>
      </c>
      <c r="X1619" s="2">
        <v>45</v>
      </c>
      <c r="Y1619" s="2">
        <v>55</v>
      </c>
      <c r="Z1619" s="2">
        <f t="shared" ref="Z1619:Z1636" si="289">Y1619-X1619</f>
        <v>10</v>
      </c>
    </row>
    <row r="1620" spans="1:26" x14ac:dyDescent="0.25">
      <c r="A1620" s="2" t="s">
        <v>4523</v>
      </c>
      <c r="B1620" s="2">
        <v>202281619</v>
      </c>
      <c r="C1620" s="3">
        <v>44862</v>
      </c>
      <c r="D1620" s="2" t="s">
        <v>994</v>
      </c>
      <c r="E1620" s="2" t="s">
        <v>24</v>
      </c>
      <c r="F1620" s="2" t="s">
        <v>4524</v>
      </c>
      <c r="G1620" s="10">
        <f t="shared" si="285"/>
        <v>3.1723213332197041E-4</v>
      </c>
      <c r="H1620" s="7">
        <v>70</v>
      </c>
      <c r="I1620" s="7">
        <v>35</v>
      </c>
      <c r="J1620" s="7">
        <v>35</v>
      </c>
      <c r="K1620" s="7">
        <f t="shared" si="288"/>
        <v>14</v>
      </c>
      <c r="L1620" s="12">
        <f t="shared" si="286"/>
        <v>21</v>
      </c>
      <c r="M1620" s="8">
        <v>0.5</v>
      </c>
      <c r="N1620" s="8">
        <f t="shared" si="287"/>
        <v>0.6</v>
      </c>
      <c r="O1620" s="7">
        <f t="shared" si="281"/>
        <v>21</v>
      </c>
      <c r="P1620" s="8">
        <v>0.5</v>
      </c>
      <c r="Q1620" s="8">
        <f t="shared" si="282"/>
        <v>1</v>
      </c>
      <c r="R1620" s="8">
        <f t="shared" si="283"/>
        <v>0.5</v>
      </c>
      <c r="S1620" s="9">
        <f t="shared" si="284"/>
        <v>5.5780919545988519E-4</v>
      </c>
      <c r="T1620" s="2" t="s">
        <v>19</v>
      </c>
      <c r="U1620" s="2" t="s">
        <v>26</v>
      </c>
      <c r="V1620" s="2" t="s">
        <v>6101</v>
      </c>
      <c r="W1620" s="2" t="s">
        <v>16</v>
      </c>
      <c r="X1620" s="2">
        <v>45</v>
      </c>
      <c r="Y1620" s="2">
        <v>55</v>
      </c>
      <c r="Z1620" s="2">
        <f t="shared" si="289"/>
        <v>10</v>
      </c>
    </row>
    <row r="1621" spans="1:26" x14ac:dyDescent="0.25">
      <c r="A1621" s="2" t="s">
        <v>4525</v>
      </c>
      <c r="B1621" s="2">
        <v>202281620</v>
      </c>
      <c r="C1621" s="3">
        <v>44862</v>
      </c>
      <c r="D1621" s="2" t="s">
        <v>934</v>
      </c>
      <c r="E1621" s="2" t="s">
        <v>29</v>
      </c>
      <c r="F1621" s="2" t="s">
        <v>4526</v>
      </c>
      <c r="G1621" s="10">
        <f t="shared" si="285"/>
        <v>1.586160666609852E-4</v>
      </c>
      <c r="H1621" s="7">
        <v>35</v>
      </c>
      <c r="I1621" s="7">
        <v>31.61</v>
      </c>
      <c r="J1621" s="7">
        <v>3.3900000000000006</v>
      </c>
      <c r="K1621" s="7">
        <f t="shared" si="288"/>
        <v>1.3560000000000003</v>
      </c>
      <c r="L1621" s="12">
        <f t="shared" si="286"/>
        <v>2.0340000000000003</v>
      </c>
      <c r="M1621" s="8">
        <v>9.6857142857142878E-2</v>
      </c>
      <c r="N1621" s="8">
        <f t="shared" si="287"/>
        <v>6.4346725719708966E-2</v>
      </c>
      <c r="O1621" s="7">
        <f t="shared" si="281"/>
        <v>2.0340000000000003</v>
      </c>
      <c r="P1621" s="8">
        <v>9.6857142857142878E-2</v>
      </c>
      <c r="Q1621" s="8">
        <f t="shared" si="282"/>
        <v>9.324483775811208</v>
      </c>
      <c r="R1621" s="8">
        <f t="shared" si="283"/>
        <v>0.90314285714285714</v>
      </c>
      <c r="S1621" s="9">
        <f t="shared" si="284"/>
        <v>5.4027804931686032E-5</v>
      </c>
      <c r="T1621" s="2" t="s">
        <v>33</v>
      </c>
      <c r="U1621" s="2" t="s">
        <v>31</v>
      </c>
      <c r="V1621" s="2" t="s">
        <v>6101</v>
      </c>
      <c r="W1621" s="2" t="s">
        <v>329</v>
      </c>
      <c r="X1621" s="2">
        <v>45</v>
      </c>
      <c r="Y1621" s="2">
        <v>55</v>
      </c>
      <c r="Z1621" s="2">
        <f t="shared" si="289"/>
        <v>10</v>
      </c>
    </row>
    <row r="1622" spans="1:26" x14ac:dyDescent="0.25">
      <c r="A1622" s="2" t="s">
        <v>4527</v>
      </c>
      <c r="B1622" s="2">
        <v>202281621</v>
      </c>
      <c r="C1622" s="3">
        <v>44862</v>
      </c>
      <c r="D1622" s="2" t="s">
        <v>995</v>
      </c>
      <c r="E1622" s="2" t="s">
        <v>29</v>
      </c>
      <c r="F1622" s="2" t="s">
        <v>4528</v>
      </c>
      <c r="G1622" s="10">
        <f t="shared" si="285"/>
        <v>1.4502040380432932E-4</v>
      </c>
      <c r="H1622" s="7">
        <v>32</v>
      </c>
      <c r="I1622" s="7">
        <v>30</v>
      </c>
      <c r="J1622" s="7">
        <v>2</v>
      </c>
      <c r="K1622" s="7">
        <f t="shared" si="288"/>
        <v>0.8</v>
      </c>
      <c r="L1622" s="12">
        <f t="shared" si="286"/>
        <v>1.2</v>
      </c>
      <c r="M1622" s="8">
        <v>6.25E-2</v>
      </c>
      <c r="N1622" s="8">
        <f t="shared" si="287"/>
        <v>0.04</v>
      </c>
      <c r="O1622" s="7">
        <f t="shared" si="281"/>
        <v>1.2</v>
      </c>
      <c r="P1622" s="8">
        <v>6.25E-2</v>
      </c>
      <c r="Q1622" s="8">
        <f t="shared" si="282"/>
        <v>15</v>
      </c>
      <c r="R1622" s="8">
        <f t="shared" si="283"/>
        <v>0.9375</v>
      </c>
      <c r="S1622" s="9">
        <f t="shared" si="284"/>
        <v>3.1874811169136296E-5</v>
      </c>
      <c r="T1622" s="2" t="s">
        <v>30</v>
      </c>
      <c r="U1622" s="2" t="s">
        <v>31</v>
      </c>
      <c r="V1622" s="2" t="s">
        <v>6101</v>
      </c>
      <c r="W1622" s="2" t="s">
        <v>37</v>
      </c>
      <c r="X1622" s="2">
        <v>45</v>
      </c>
      <c r="Y1622" s="2">
        <v>55</v>
      </c>
      <c r="Z1622" s="2">
        <f t="shared" si="289"/>
        <v>10</v>
      </c>
    </row>
    <row r="1623" spans="1:26" x14ac:dyDescent="0.25">
      <c r="A1623" s="2" t="s">
        <v>4529</v>
      </c>
      <c r="B1623" s="2">
        <v>202281622</v>
      </c>
      <c r="C1623" s="3">
        <v>44862</v>
      </c>
      <c r="D1623" s="2" t="s">
        <v>465</v>
      </c>
      <c r="E1623" s="2" t="s">
        <v>29</v>
      </c>
      <c r="F1623" s="2" t="s">
        <v>4530</v>
      </c>
      <c r="G1623" s="10">
        <f t="shared" si="285"/>
        <v>3.1723213332197041E-4</v>
      </c>
      <c r="H1623" s="7">
        <v>70</v>
      </c>
      <c r="I1623" s="7">
        <v>57</v>
      </c>
      <c r="J1623" s="7">
        <v>13</v>
      </c>
      <c r="K1623" s="7">
        <f t="shared" si="288"/>
        <v>5.2</v>
      </c>
      <c r="L1623" s="12">
        <f t="shared" si="286"/>
        <v>7.8</v>
      </c>
      <c r="M1623" s="8">
        <v>0.18571428571428572</v>
      </c>
      <c r="N1623" s="8">
        <f t="shared" si="287"/>
        <v>0.1368421052631579</v>
      </c>
      <c r="O1623" s="7">
        <f t="shared" si="281"/>
        <v>7.8</v>
      </c>
      <c r="P1623" s="8">
        <v>0.18571428571428572</v>
      </c>
      <c r="Q1623" s="8">
        <f t="shared" si="282"/>
        <v>4.384615384615385</v>
      </c>
      <c r="R1623" s="8">
        <f t="shared" si="283"/>
        <v>0.81428571428571428</v>
      </c>
      <c r="S1623" s="9">
        <f t="shared" si="284"/>
        <v>2.0718627259938593E-4</v>
      </c>
      <c r="T1623" s="2" t="s">
        <v>33</v>
      </c>
      <c r="U1623" s="2" t="s">
        <v>31</v>
      </c>
      <c r="V1623" s="2" t="s">
        <v>6101</v>
      </c>
      <c r="W1623" s="2" t="s">
        <v>37</v>
      </c>
      <c r="X1623" s="2">
        <v>45</v>
      </c>
      <c r="Y1623" s="2">
        <v>55</v>
      </c>
      <c r="Z1623" s="2">
        <f t="shared" si="289"/>
        <v>10</v>
      </c>
    </row>
    <row r="1624" spans="1:26" x14ac:dyDescent="0.25">
      <c r="A1624" s="2" t="s">
        <v>4531</v>
      </c>
      <c r="B1624" s="2">
        <v>202281623</v>
      </c>
      <c r="C1624" s="3">
        <v>44862</v>
      </c>
      <c r="D1624" s="2" t="s">
        <v>392</v>
      </c>
      <c r="E1624" s="2" t="s">
        <v>29</v>
      </c>
      <c r="F1624" s="2" t="s">
        <v>4532</v>
      </c>
      <c r="G1624" s="10">
        <f t="shared" si="285"/>
        <v>1.4048851618544403E-4</v>
      </c>
      <c r="H1624" s="7">
        <v>31</v>
      </c>
      <c r="I1624" s="7">
        <v>15.899999999999999</v>
      </c>
      <c r="J1624" s="7">
        <v>15.100000000000001</v>
      </c>
      <c r="K1624" s="7">
        <f t="shared" si="288"/>
        <v>6.0400000000000009</v>
      </c>
      <c r="L1624" s="12">
        <f t="shared" si="286"/>
        <v>9.06</v>
      </c>
      <c r="M1624" s="8">
        <v>0.48709677419354841</v>
      </c>
      <c r="N1624" s="8">
        <f t="shared" si="287"/>
        <v>0.56981132075471708</v>
      </c>
      <c r="O1624" s="7">
        <f t="shared" si="281"/>
        <v>9.06</v>
      </c>
      <c r="P1624" s="8">
        <v>0.48709677419354841</v>
      </c>
      <c r="Q1624" s="8">
        <f t="shared" si="282"/>
        <v>1.052980132450331</v>
      </c>
      <c r="R1624" s="8">
        <f t="shared" si="283"/>
        <v>0.51290322580645153</v>
      </c>
      <c r="S1624" s="9">
        <f t="shared" si="284"/>
        <v>2.4065482432697905E-4</v>
      </c>
      <c r="T1624" s="2" t="s">
        <v>33</v>
      </c>
      <c r="U1624" s="2" t="s">
        <v>31</v>
      </c>
      <c r="V1624" s="2" t="s">
        <v>6101</v>
      </c>
      <c r="W1624" s="2" t="s">
        <v>627</v>
      </c>
      <c r="X1624" s="2">
        <v>45</v>
      </c>
      <c r="Y1624" s="2">
        <v>55</v>
      </c>
      <c r="Z1624" s="2">
        <f t="shared" si="289"/>
        <v>10</v>
      </c>
    </row>
    <row r="1625" spans="1:26" x14ac:dyDescent="0.25">
      <c r="A1625" s="2" t="s">
        <v>4533</v>
      </c>
      <c r="B1625" s="2">
        <v>202281624</v>
      </c>
      <c r="C1625" s="3">
        <v>44862</v>
      </c>
      <c r="D1625" s="2" t="s">
        <v>639</v>
      </c>
      <c r="E1625" s="2" t="s">
        <v>14</v>
      </c>
      <c r="F1625" s="2" t="s">
        <v>4534</v>
      </c>
      <c r="G1625" s="10">
        <f t="shared" si="285"/>
        <v>1.7674361713652638E-4</v>
      </c>
      <c r="H1625" s="7">
        <v>39</v>
      </c>
      <c r="I1625" s="7">
        <v>25</v>
      </c>
      <c r="J1625" s="7">
        <v>14</v>
      </c>
      <c r="K1625" s="7">
        <f t="shared" si="288"/>
        <v>5.6000000000000005</v>
      </c>
      <c r="L1625" s="12">
        <f t="shared" si="286"/>
        <v>8.3999999999999986</v>
      </c>
      <c r="M1625" s="8">
        <v>0.35897435897435898</v>
      </c>
      <c r="N1625" s="8">
        <f t="shared" si="287"/>
        <v>0.33599999999999997</v>
      </c>
      <c r="O1625" s="7">
        <f t="shared" si="281"/>
        <v>8.3999999999999986</v>
      </c>
      <c r="P1625" s="8">
        <v>0.35897435897435898</v>
      </c>
      <c r="Q1625" s="8">
        <f t="shared" si="282"/>
        <v>1.7857142857142858</v>
      </c>
      <c r="R1625" s="8">
        <f t="shared" si="283"/>
        <v>0.64102564102564108</v>
      </c>
      <c r="S1625" s="9">
        <f t="shared" si="284"/>
        <v>2.2312367818395407E-4</v>
      </c>
      <c r="T1625" s="2" t="s">
        <v>6151</v>
      </c>
      <c r="U1625" s="2" t="s">
        <v>15</v>
      </c>
      <c r="V1625" s="2" t="s">
        <v>6101</v>
      </c>
      <c r="W1625" s="2" t="s">
        <v>37</v>
      </c>
      <c r="X1625" s="2">
        <v>45</v>
      </c>
      <c r="Y1625" s="2">
        <v>55</v>
      </c>
      <c r="Z1625" s="2">
        <f t="shared" si="289"/>
        <v>10</v>
      </c>
    </row>
    <row r="1626" spans="1:26" x14ac:dyDescent="0.25">
      <c r="A1626" s="2" t="s">
        <v>4535</v>
      </c>
      <c r="B1626" s="2">
        <v>202281625</v>
      </c>
      <c r="C1626" s="3">
        <v>44862</v>
      </c>
      <c r="D1626" s="2" t="s">
        <v>694</v>
      </c>
      <c r="E1626" s="2" t="s">
        <v>29</v>
      </c>
      <c r="F1626" s="2" t="s">
        <v>4536</v>
      </c>
      <c r="G1626" s="10">
        <f t="shared" si="285"/>
        <v>2.0846683046872342E-4</v>
      </c>
      <c r="H1626" s="7">
        <v>46</v>
      </c>
      <c r="I1626" s="7">
        <v>42</v>
      </c>
      <c r="J1626" s="7">
        <v>4</v>
      </c>
      <c r="K1626" s="7">
        <f t="shared" si="288"/>
        <v>1.6</v>
      </c>
      <c r="L1626" s="12">
        <f t="shared" si="286"/>
        <v>2.4</v>
      </c>
      <c r="M1626" s="8">
        <v>8.6956521739130432E-2</v>
      </c>
      <c r="N1626" s="8">
        <f t="shared" si="287"/>
        <v>5.7142857142857141E-2</v>
      </c>
      <c r="O1626" s="7">
        <f t="shared" si="281"/>
        <v>2.4</v>
      </c>
      <c r="P1626" s="8">
        <v>8.6956521739130432E-2</v>
      </c>
      <c r="Q1626" s="8">
        <f t="shared" si="282"/>
        <v>10.5</v>
      </c>
      <c r="R1626" s="8">
        <f t="shared" si="283"/>
        <v>0.91304347826086951</v>
      </c>
      <c r="S1626" s="9">
        <f t="shared" si="284"/>
        <v>6.3749622338272593E-5</v>
      </c>
      <c r="T1626" s="2" t="s">
        <v>30</v>
      </c>
      <c r="U1626" s="2" t="s">
        <v>31</v>
      </c>
      <c r="V1626" s="2" t="s">
        <v>6101</v>
      </c>
      <c r="W1626" s="2" t="s">
        <v>627</v>
      </c>
      <c r="X1626" s="2">
        <v>45</v>
      </c>
      <c r="Y1626" s="2">
        <v>55</v>
      </c>
      <c r="Z1626" s="2">
        <f t="shared" si="289"/>
        <v>10</v>
      </c>
    </row>
    <row r="1627" spans="1:26" x14ac:dyDescent="0.25">
      <c r="A1627" s="2" t="s">
        <v>4537</v>
      </c>
      <c r="B1627" s="2">
        <v>202281626</v>
      </c>
      <c r="C1627" s="3">
        <v>44862</v>
      </c>
      <c r="D1627" s="2" t="s">
        <v>996</v>
      </c>
      <c r="E1627" s="2" t="s">
        <v>29</v>
      </c>
      <c r="F1627" s="2" t="s">
        <v>4538</v>
      </c>
      <c r="G1627" s="10">
        <f t="shared" si="285"/>
        <v>5.4382651426623503E-4</v>
      </c>
      <c r="H1627" s="7">
        <v>120</v>
      </c>
      <c r="I1627" s="7">
        <v>50</v>
      </c>
      <c r="J1627" s="7">
        <v>70</v>
      </c>
      <c r="K1627" s="7">
        <f t="shared" si="288"/>
        <v>28</v>
      </c>
      <c r="L1627" s="12">
        <f t="shared" si="286"/>
        <v>42</v>
      </c>
      <c r="M1627" s="8">
        <v>0.58333333333333337</v>
      </c>
      <c r="N1627" s="8">
        <f t="shared" si="287"/>
        <v>0.84</v>
      </c>
      <c r="O1627" s="7">
        <f t="shared" si="281"/>
        <v>42</v>
      </c>
      <c r="P1627" s="8">
        <v>0.58333333333333337</v>
      </c>
      <c r="Q1627" s="8">
        <f t="shared" si="282"/>
        <v>0.7142857142857143</v>
      </c>
      <c r="R1627" s="8">
        <f t="shared" si="283"/>
        <v>0.41666666666666669</v>
      </c>
      <c r="S1627" s="9">
        <f t="shared" si="284"/>
        <v>1.1156183909197704E-3</v>
      </c>
      <c r="T1627" s="2" t="s">
        <v>33</v>
      </c>
      <c r="U1627" s="2" t="s">
        <v>31</v>
      </c>
      <c r="V1627" s="2" t="s">
        <v>6101</v>
      </c>
      <c r="W1627" s="2" t="s">
        <v>37</v>
      </c>
      <c r="X1627" s="2">
        <v>45</v>
      </c>
      <c r="Y1627" s="2">
        <v>55</v>
      </c>
      <c r="Z1627" s="2">
        <f t="shared" si="289"/>
        <v>10</v>
      </c>
    </row>
    <row r="1628" spans="1:26" x14ac:dyDescent="0.25">
      <c r="A1628" s="2" t="s">
        <v>4539</v>
      </c>
      <c r="B1628" s="2">
        <v>202281627</v>
      </c>
      <c r="C1628" s="3">
        <v>44862</v>
      </c>
      <c r="D1628" s="2" t="s">
        <v>997</v>
      </c>
      <c r="E1628" s="2" t="s">
        <v>29</v>
      </c>
      <c r="F1628" s="2" t="s">
        <v>4540</v>
      </c>
      <c r="G1628" s="10">
        <f t="shared" si="285"/>
        <v>8.1573977139935249E-4</v>
      </c>
      <c r="H1628" s="7">
        <v>180</v>
      </c>
      <c r="I1628" s="7">
        <v>145.13999999999999</v>
      </c>
      <c r="J1628" s="7">
        <v>34.860000000000014</v>
      </c>
      <c r="K1628" s="7">
        <f t="shared" si="288"/>
        <v>13.944000000000006</v>
      </c>
      <c r="L1628" s="12">
        <f t="shared" si="286"/>
        <v>20.916000000000007</v>
      </c>
      <c r="M1628" s="8">
        <v>0.19366666666666674</v>
      </c>
      <c r="N1628" s="8">
        <f t="shared" si="287"/>
        <v>0.14410913600661437</v>
      </c>
      <c r="O1628" s="7">
        <f t="shared" si="281"/>
        <v>20.916000000000007</v>
      </c>
      <c r="P1628" s="8">
        <v>0.19366666666666674</v>
      </c>
      <c r="Q1628" s="8">
        <f t="shared" si="282"/>
        <v>4.163511187607571</v>
      </c>
      <c r="R1628" s="8">
        <f t="shared" si="283"/>
        <v>0.80633333333333324</v>
      </c>
      <c r="S1628" s="9">
        <f t="shared" si="284"/>
        <v>5.5557795867804583E-4</v>
      </c>
      <c r="T1628" s="2" t="s">
        <v>33</v>
      </c>
      <c r="U1628" s="2" t="s">
        <v>31</v>
      </c>
      <c r="V1628" s="2" t="s">
        <v>6101</v>
      </c>
      <c r="W1628" s="2" t="s">
        <v>37</v>
      </c>
      <c r="X1628" s="2">
        <v>45</v>
      </c>
      <c r="Y1628" s="2">
        <v>55</v>
      </c>
      <c r="Z1628" s="2">
        <f t="shared" si="289"/>
        <v>10</v>
      </c>
    </row>
    <row r="1629" spans="1:26" x14ac:dyDescent="0.25">
      <c r="A1629" s="2" t="s">
        <v>4541</v>
      </c>
      <c r="B1629" s="2">
        <v>202281628</v>
      </c>
      <c r="C1629" s="3">
        <v>44862</v>
      </c>
      <c r="D1629" s="2" t="s">
        <v>583</v>
      </c>
      <c r="E1629" s="2" t="s">
        <v>21</v>
      </c>
      <c r="F1629" s="2" t="s">
        <v>4542</v>
      </c>
      <c r="G1629" s="10">
        <f t="shared" si="285"/>
        <v>4.5318876188852913E-5</v>
      </c>
      <c r="H1629" s="7">
        <v>10</v>
      </c>
      <c r="I1629" s="7">
        <v>0</v>
      </c>
      <c r="J1629" s="7">
        <v>10</v>
      </c>
      <c r="K1629" s="7">
        <f t="shared" si="288"/>
        <v>4</v>
      </c>
      <c r="L1629" s="12">
        <f t="shared" si="286"/>
        <v>6</v>
      </c>
      <c r="M1629" s="8">
        <v>1</v>
      </c>
      <c r="N1629" s="8" t="e">
        <f t="shared" si="287"/>
        <v>#DIV/0!</v>
      </c>
      <c r="O1629" s="7">
        <f t="shared" si="281"/>
        <v>6</v>
      </c>
      <c r="P1629" s="8">
        <v>1</v>
      </c>
      <c r="Q1629" s="8">
        <f t="shared" si="282"/>
        <v>0</v>
      </c>
      <c r="R1629" s="8">
        <f t="shared" si="283"/>
        <v>0</v>
      </c>
      <c r="S1629" s="9">
        <f t="shared" si="284"/>
        <v>1.5937405584568148E-4</v>
      </c>
      <c r="T1629" s="2" t="s">
        <v>6150</v>
      </c>
      <c r="U1629" s="2" t="s">
        <v>22</v>
      </c>
      <c r="V1629" s="2" t="s">
        <v>6101</v>
      </c>
      <c r="W1629" s="2" t="s">
        <v>329</v>
      </c>
      <c r="X1629" s="2">
        <v>45</v>
      </c>
      <c r="Y1629" s="2">
        <v>55</v>
      </c>
      <c r="Z1629" s="2">
        <f t="shared" si="289"/>
        <v>10</v>
      </c>
    </row>
    <row r="1630" spans="1:26" x14ac:dyDescent="0.25">
      <c r="A1630" s="2" t="s">
        <v>4543</v>
      </c>
      <c r="B1630" s="2">
        <v>202281629</v>
      </c>
      <c r="C1630" s="3">
        <v>44862</v>
      </c>
      <c r="D1630" s="2" t="s">
        <v>998</v>
      </c>
      <c r="E1630" s="2" t="s">
        <v>14</v>
      </c>
      <c r="F1630" s="2" t="s">
        <v>4544</v>
      </c>
      <c r="G1630" s="10">
        <f t="shared" si="285"/>
        <v>3.625510095108233E-4</v>
      </c>
      <c r="H1630" s="7">
        <v>80</v>
      </c>
      <c r="I1630" s="7">
        <v>20</v>
      </c>
      <c r="J1630" s="7">
        <v>60</v>
      </c>
      <c r="K1630" s="7">
        <f t="shared" si="288"/>
        <v>24</v>
      </c>
      <c r="L1630" s="12">
        <f t="shared" si="286"/>
        <v>36</v>
      </c>
      <c r="M1630" s="8">
        <v>0.75</v>
      </c>
      <c r="N1630" s="8">
        <f t="shared" si="287"/>
        <v>1.8</v>
      </c>
      <c r="O1630" s="7">
        <f t="shared" si="281"/>
        <v>36</v>
      </c>
      <c r="P1630" s="8">
        <v>0.75</v>
      </c>
      <c r="Q1630" s="8">
        <f t="shared" si="282"/>
        <v>0.33333333333333331</v>
      </c>
      <c r="R1630" s="8">
        <f t="shared" si="283"/>
        <v>0.25</v>
      </c>
      <c r="S1630" s="9">
        <f t="shared" si="284"/>
        <v>9.5624433507408889E-4</v>
      </c>
      <c r="T1630" s="2" t="s">
        <v>6151</v>
      </c>
      <c r="U1630" s="2" t="s">
        <v>15</v>
      </c>
      <c r="V1630" s="2" t="s">
        <v>6101</v>
      </c>
      <c r="W1630" s="2" t="s">
        <v>627</v>
      </c>
      <c r="X1630" s="2">
        <v>45</v>
      </c>
      <c r="Y1630" s="2">
        <v>55</v>
      </c>
      <c r="Z1630" s="2">
        <f t="shared" si="289"/>
        <v>10</v>
      </c>
    </row>
    <row r="1631" spans="1:26" x14ac:dyDescent="0.25">
      <c r="A1631" s="2" t="s">
        <v>4545</v>
      </c>
      <c r="B1631" s="2">
        <v>202281630</v>
      </c>
      <c r="C1631" s="3">
        <v>44862</v>
      </c>
      <c r="D1631" s="2" t="s">
        <v>999</v>
      </c>
      <c r="E1631" s="2" t="s">
        <v>24</v>
      </c>
      <c r="F1631" s="2" t="s">
        <v>4546</v>
      </c>
      <c r="G1631" s="10">
        <f t="shared" si="285"/>
        <v>4.5318876188852914E-4</v>
      </c>
      <c r="H1631" s="7">
        <v>100</v>
      </c>
      <c r="I1631" s="7">
        <v>80</v>
      </c>
      <c r="J1631" s="7">
        <v>20</v>
      </c>
      <c r="K1631" s="7">
        <f t="shared" si="288"/>
        <v>8</v>
      </c>
      <c r="L1631" s="12">
        <f t="shared" si="286"/>
        <v>12</v>
      </c>
      <c r="M1631" s="8">
        <v>0.2</v>
      </c>
      <c r="N1631" s="8">
        <f t="shared" si="287"/>
        <v>0.15</v>
      </c>
      <c r="O1631" s="7">
        <f t="shared" si="281"/>
        <v>12</v>
      </c>
      <c r="P1631" s="8">
        <v>0.2</v>
      </c>
      <c r="Q1631" s="8">
        <f t="shared" si="282"/>
        <v>4</v>
      </c>
      <c r="R1631" s="8">
        <f t="shared" si="283"/>
        <v>0.8</v>
      </c>
      <c r="S1631" s="9">
        <f t="shared" si="284"/>
        <v>3.1874811169136296E-4</v>
      </c>
      <c r="T1631" s="2" t="s">
        <v>25</v>
      </c>
      <c r="U1631" s="2" t="s">
        <v>26</v>
      </c>
      <c r="V1631" s="2" t="s">
        <v>6101</v>
      </c>
      <c r="W1631" s="2" t="s">
        <v>627</v>
      </c>
      <c r="X1631" s="2">
        <v>45</v>
      </c>
      <c r="Y1631" s="2">
        <v>55</v>
      </c>
      <c r="Z1631" s="2">
        <f t="shared" si="289"/>
        <v>10</v>
      </c>
    </row>
    <row r="1632" spans="1:26" x14ac:dyDescent="0.25">
      <c r="A1632" s="2" t="s">
        <v>4547</v>
      </c>
      <c r="B1632" s="2">
        <v>202281631</v>
      </c>
      <c r="C1632" s="3">
        <v>44862</v>
      </c>
      <c r="D1632" s="2" t="s">
        <v>1000</v>
      </c>
      <c r="E1632" s="2" t="s">
        <v>14</v>
      </c>
      <c r="F1632" s="2" t="s">
        <v>4548</v>
      </c>
      <c r="G1632" s="10">
        <f t="shared" si="285"/>
        <v>3.625510095108233E-5</v>
      </c>
      <c r="H1632" s="7">
        <v>8</v>
      </c>
      <c r="I1632" s="7">
        <v>2</v>
      </c>
      <c r="J1632" s="7">
        <v>6</v>
      </c>
      <c r="K1632" s="7">
        <f t="shared" si="288"/>
        <v>2.4000000000000004</v>
      </c>
      <c r="L1632" s="12">
        <f t="shared" si="286"/>
        <v>3.5999999999999996</v>
      </c>
      <c r="M1632" s="8">
        <v>0.75</v>
      </c>
      <c r="N1632" s="8">
        <f t="shared" si="287"/>
        <v>1.7999999999999998</v>
      </c>
      <c r="O1632" s="7">
        <f t="shared" si="281"/>
        <v>3.5999999999999996</v>
      </c>
      <c r="P1632" s="8">
        <v>0.75</v>
      </c>
      <c r="Q1632" s="8">
        <f t="shared" si="282"/>
        <v>0.33333333333333331</v>
      </c>
      <c r="R1632" s="8">
        <f t="shared" si="283"/>
        <v>0.25</v>
      </c>
      <c r="S1632" s="9">
        <f t="shared" si="284"/>
        <v>9.5624433507408889E-5</v>
      </c>
      <c r="T1632" s="2" t="s">
        <v>6151</v>
      </c>
      <c r="U1632" s="2" t="s">
        <v>15</v>
      </c>
      <c r="V1632" s="2" t="s">
        <v>6101</v>
      </c>
      <c r="W1632" s="2" t="s">
        <v>16</v>
      </c>
      <c r="X1632" s="2">
        <v>45</v>
      </c>
      <c r="Y1632" s="2">
        <v>55</v>
      </c>
      <c r="Z1632" s="2">
        <f t="shared" si="289"/>
        <v>10</v>
      </c>
    </row>
    <row r="1633" spans="1:26" x14ac:dyDescent="0.25">
      <c r="A1633" s="2" t="s">
        <v>4549</v>
      </c>
      <c r="B1633" s="2">
        <v>202281632</v>
      </c>
      <c r="C1633" s="3">
        <v>44862</v>
      </c>
      <c r="D1633" s="2" t="s">
        <v>983</v>
      </c>
      <c r="E1633" s="2" t="s">
        <v>29</v>
      </c>
      <c r="F1633" s="2" t="s">
        <v>4550</v>
      </c>
      <c r="G1633" s="10">
        <f t="shared" si="285"/>
        <v>9.9701527615476414E-5</v>
      </c>
      <c r="H1633" s="7">
        <v>22</v>
      </c>
      <c r="I1633" s="7">
        <v>18.5</v>
      </c>
      <c r="J1633" s="7">
        <v>3.5</v>
      </c>
      <c r="K1633" s="7">
        <f t="shared" si="288"/>
        <v>1.4000000000000001</v>
      </c>
      <c r="L1633" s="12">
        <f t="shared" si="286"/>
        <v>2.0999999999999996</v>
      </c>
      <c r="M1633" s="8">
        <v>0.15909090909090909</v>
      </c>
      <c r="N1633" s="8">
        <f t="shared" si="287"/>
        <v>0.11351351351351349</v>
      </c>
      <c r="O1633" s="7">
        <f t="shared" si="281"/>
        <v>2.0999999999999996</v>
      </c>
      <c r="P1633" s="8">
        <v>0.15909090909090909</v>
      </c>
      <c r="Q1633" s="8">
        <f t="shared" si="282"/>
        <v>5.2857142857142856</v>
      </c>
      <c r="R1633" s="8">
        <f t="shared" si="283"/>
        <v>0.84090909090909094</v>
      </c>
      <c r="S1633" s="9">
        <f t="shared" si="284"/>
        <v>5.5780919545988519E-5</v>
      </c>
      <c r="T1633" s="2" t="s">
        <v>30</v>
      </c>
      <c r="U1633" s="2" t="s">
        <v>31</v>
      </c>
      <c r="V1633" s="2" t="s">
        <v>6101</v>
      </c>
      <c r="W1633" s="2" t="s">
        <v>329</v>
      </c>
      <c r="X1633" s="2">
        <v>45</v>
      </c>
      <c r="Y1633" s="2">
        <v>55</v>
      </c>
      <c r="Z1633" s="2">
        <f t="shared" si="289"/>
        <v>10</v>
      </c>
    </row>
    <row r="1634" spans="1:26" x14ac:dyDescent="0.25">
      <c r="A1634" s="2" t="s">
        <v>4551</v>
      </c>
      <c r="B1634" s="2">
        <v>202281633</v>
      </c>
      <c r="C1634" s="3">
        <v>44862</v>
      </c>
      <c r="D1634" s="2" t="s">
        <v>661</v>
      </c>
      <c r="E1634" s="2" t="s">
        <v>24</v>
      </c>
      <c r="F1634" s="2" t="s">
        <v>4552</v>
      </c>
      <c r="G1634" s="10">
        <f t="shared" si="285"/>
        <v>2.2659438094426457E-4</v>
      </c>
      <c r="H1634" s="7">
        <v>50</v>
      </c>
      <c r="I1634" s="7">
        <v>20</v>
      </c>
      <c r="J1634" s="7">
        <v>30</v>
      </c>
      <c r="K1634" s="7">
        <f t="shared" si="288"/>
        <v>12</v>
      </c>
      <c r="L1634" s="12">
        <f t="shared" si="286"/>
        <v>18</v>
      </c>
      <c r="M1634" s="8">
        <v>0.6</v>
      </c>
      <c r="N1634" s="8">
        <f t="shared" si="287"/>
        <v>0.9</v>
      </c>
      <c r="O1634" s="7">
        <f t="shared" si="281"/>
        <v>18</v>
      </c>
      <c r="P1634" s="8">
        <v>0.6</v>
      </c>
      <c r="Q1634" s="8">
        <f t="shared" si="282"/>
        <v>0.66666666666666663</v>
      </c>
      <c r="R1634" s="8">
        <f t="shared" si="283"/>
        <v>0.4</v>
      </c>
      <c r="S1634" s="9">
        <f t="shared" si="284"/>
        <v>4.7812216753704445E-4</v>
      </c>
      <c r="T1634" s="2" t="s">
        <v>285</v>
      </c>
      <c r="U1634" s="2" t="s">
        <v>26</v>
      </c>
      <c r="V1634" s="2" t="s">
        <v>6101</v>
      </c>
      <c r="W1634" s="2" t="s">
        <v>16</v>
      </c>
      <c r="X1634" s="2">
        <v>45</v>
      </c>
      <c r="Y1634" s="2">
        <v>55</v>
      </c>
      <c r="Z1634" s="2">
        <f t="shared" si="289"/>
        <v>10</v>
      </c>
    </row>
    <row r="1635" spans="1:26" x14ac:dyDescent="0.25">
      <c r="A1635" s="2" t="s">
        <v>4553</v>
      </c>
      <c r="B1635" s="2">
        <v>202281634</v>
      </c>
      <c r="C1635" s="3">
        <v>44862</v>
      </c>
      <c r="D1635" s="2" t="s">
        <v>692</v>
      </c>
      <c r="E1635" s="2" t="s">
        <v>29</v>
      </c>
      <c r="F1635" s="2" t="s">
        <v>4554</v>
      </c>
      <c r="G1635" s="10">
        <f t="shared" si="285"/>
        <v>5.4382651426623503E-4</v>
      </c>
      <c r="H1635" s="7">
        <v>120</v>
      </c>
      <c r="I1635" s="7">
        <v>42</v>
      </c>
      <c r="J1635" s="7">
        <v>78</v>
      </c>
      <c r="K1635" s="7">
        <f t="shared" si="288"/>
        <v>31.200000000000003</v>
      </c>
      <c r="L1635" s="12">
        <f t="shared" si="286"/>
        <v>46.8</v>
      </c>
      <c r="M1635" s="8">
        <v>0.65</v>
      </c>
      <c r="N1635" s="8">
        <f t="shared" si="287"/>
        <v>1.1142857142857143</v>
      </c>
      <c r="O1635" s="7">
        <f t="shared" si="281"/>
        <v>46.8</v>
      </c>
      <c r="P1635" s="8">
        <v>0.65</v>
      </c>
      <c r="Q1635" s="8">
        <f t="shared" si="282"/>
        <v>0.53846153846153844</v>
      </c>
      <c r="R1635" s="8">
        <f t="shared" si="283"/>
        <v>0.35</v>
      </c>
      <c r="S1635" s="9">
        <f t="shared" si="284"/>
        <v>1.2431176355963156E-3</v>
      </c>
      <c r="T1635" s="2" t="s">
        <v>33</v>
      </c>
      <c r="U1635" s="2" t="s">
        <v>31</v>
      </c>
      <c r="V1635" s="2" t="s">
        <v>6101</v>
      </c>
      <c r="W1635" s="2" t="s">
        <v>16</v>
      </c>
      <c r="X1635" s="2">
        <v>45</v>
      </c>
      <c r="Y1635" s="2">
        <v>55</v>
      </c>
      <c r="Z1635" s="2">
        <f t="shared" si="289"/>
        <v>10</v>
      </c>
    </row>
    <row r="1636" spans="1:26" x14ac:dyDescent="0.25">
      <c r="A1636" s="2" t="s">
        <v>4555</v>
      </c>
      <c r="B1636" s="2">
        <v>202281635</v>
      </c>
      <c r="C1636" s="3">
        <v>44862</v>
      </c>
      <c r="D1636" s="2" t="s">
        <v>232</v>
      </c>
      <c r="E1636" s="2" t="s">
        <v>29</v>
      </c>
      <c r="F1636" s="2" t="s">
        <v>4556</v>
      </c>
      <c r="G1636" s="10">
        <f t="shared" si="285"/>
        <v>5.4382651426623495E-5</v>
      </c>
      <c r="H1636" s="7">
        <v>12</v>
      </c>
      <c r="I1636" s="7">
        <v>9.4</v>
      </c>
      <c r="J1636" s="7">
        <v>2.5999999999999996</v>
      </c>
      <c r="K1636" s="7">
        <f t="shared" si="288"/>
        <v>1.0399999999999998</v>
      </c>
      <c r="L1636" s="12">
        <f t="shared" si="286"/>
        <v>1.5599999999999998</v>
      </c>
      <c r="M1636" s="8">
        <v>0.21666666666666665</v>
      </c>
      <c r="N1636" s="8">
        <f t="shared" si="287"/>
        <v>0.1659574468085106</v>
      </c>
      <c r="O1636" s="7">
        <f t="shared" si="281"/>
        <v>1.5599999999999998</v>
      </c>
      <c r="P1636" s="8">
        <v>0.21666666666666665</v>
      </c>
      <c r="Q1636" s="8">
        <f t="shared" si="282"/>
        <v>3.6153846153846159</v>
      </c>
      <c r="R1636" s="8">
        <f t="shared" si="283"/>
        <v>0.78333333333333333</v>
      </c>
      <c r="S1636" s="9">
        <f t="shared" si="284"/>
        <v>4.1437254519877176E-5</v>
      </c>
      <c r="T1636" s="2" t="s">
        <v>99</v>
      </c>
      <c r="U1636" s="2" t="s">
        <v>31</v>
      </c>
      <c r="V1636" s="2" t="s">
        <v>6101</v>
      </c>
      <c r="W1636" s="2" t="s">
        <v>329</v>
      </c>
      <c r="X1636" s="2">
        <v>45</v>
      </c>
      <c r="Y1636" s="2">
        <v>55</v>
      </c>
      <c r="Z1636" s="2">
        <f t="shared" si="289"/>
        <v>10</v>
      </c>
    </row>
    <row r="1637" spans="1:26" x14ac:dyDescent="0.25">
      <c r="A1637" s="2" t="s">
        <v>4557</v>
      </c>
      <c r="B1637" s="2">
        <v>202281636</v>
      </c>
      <c r="C1637" s="3">
        <v>44862</v>
      </c>
      <c r="D1637" s="2" t="s">
        <v>1001</v>
      </c>
      <c r="E1637" s="2" t="s">
        <v>14</v>
      </c>
      <c r="F1637" s="2" t="s">
        <v>4558</v>
      </c>
      <c r="G1637" s="10">
        <f t="shared" si="285"/>
        <v>6.7978314283279379E-5</v>
      </c>
      <c r="H1637" s="7">
        <v>15</v>
      </c>
      <c r="I1637" s="7">
        <v>3</v>
      </c>
      <c r="J1637" s="7">
        <v>12</v>
      </c>
      <c r="K1637" s="7">
        <f t="shared" si="288"/>
        <v>4.8000000000000007</v>
      </c>
      <c r="L1637" s="12">
        <f t="shared" si="286"/>
        <v>7.1999999999999993</v>
      </c>
      <c r="M1637" s="8">
        <v>0.8</v>
      </c>
      <c r="N1637" s="8">
        <f t="shared" si="287"/>
        <v>2.4</v>
      </c>
      <c r="O1637" s="7">
        <f t="shared" si="281"/>
        <v>7.1999999999999993</v>
      </c>
      <c r="P1637" s="8">
        <v>0.8</v>
      </c>
      <c r="Q1637" s="8">
        <f t="shared" si="282"/>
        <v>0.25</v>
      </c>
      <c r="R1637" s="8">
        <f t="shared" si="283"/>
        <v>0.2</v>
      </c>
      <c r="S1637" s="9">
        <f t="shared" si="284"/>
        <v>1.9124886701481778E-4</v>
      </c>
      <c r="T1637" s="2" t="s">
        <v>6151</v>
      </c>
      <c r="U1637" s="2" t="s">
        <v>15</v>
      </c>
      <c r="V1637" s="2" t="s">
        <v>6101</v>
      </c>
      <c r="W1637" s="2" t="s">
        <v>16</v>
      </c>
      <c r="X1637" s="2">
        <v>45</v>
      </c>
      <c r="Y1637" s="2">
        <v>55</v>
      </c>
      <c r="Z1637" s="2">
        <f>Y1637-X1637</f>
        <v>10</v>
      </c>
    </row>
    <row r="1638" spans="1:26" x14ac:dyDescent="0.25">
      <c r="A1638" s="2" t="s">
        <v>4559</v>
      </c>
      <c r="B1638" s="2">
        <v>202281637</v>
      </c>
      <c r="C1638" s="3">
        <v>44863</v>
      </c>
      <c r="D1638" s="2" t="s">
        <v>465</v>
      </c>
      <c r="E1638" s="2" t="s">
        <v>29</v>
      </c>
      <c r="F1638" s="2" t="s">
        <v>4560</v>
      </c>
      <c r="G1638" s="10">
        <f t="shared" si="285"/>
        <v>3.1723213332197041E-4</v>
      </c>
      <c r="H1638" s="7">
        <v>70</v>
      </c>
      <c r="I1638" s="7">
        <v>51.57</v>
      </c>
      <c r="J1638" s="7">
        <v>18.43</v>
      </c>
      <c r="K1638" s="7">
        <f t="shared" si="288"/>
        <v>7.3719999999999999</v>
      </c>
      <c r="L1638" s="12">
        <f t="shared" si="286"/>
        <v>11.058</v>
      </c>
      <c r="M1638" s="8">
        <v>0.26328571428571429</v>
      </c>
      <c r="N1638" s="8">
        <f t="shared" si="287"/>
        <v>0.21442699243746363</v>
      </c>
      <c r="O1638" s="7">
        <f t="shared" si="281"/>
        <v>11.058</v>
      </c>
      <c r="P1638" s="8">
        <v>0.26328571428571429</v>
      </c>
      <c r="Q1638" s="8">
        <f t="shared" si="282"/>
        <v>2.798155181768855</v>
      </c>
      <c r="R1638" s="8">
        <f t="shared" si="283"/>
        <v>0.73671428571428577</v>
      </c>
      <c r="S1638" s="9">
        <f t="shared" si="284"/>
        <v>2.9372638492359095E-4</v>
      </c>
      <c r="T1638" s="2" t="s">
        <v>33</v>
      </c>
      <c r="U1638" s="2" t="s">
        <v>31</v>
      </c>
      <c r="V1638" s="2" t="s">
        <v>6101</v>
      </c>
      <c r="W1638" s="2" t="s">
        <v>627</v>
      </c>
      <c r="X1638" s="2">
        <v>43</v>
      </c>
      <c r="Y1638" s="2">
        <v>57</v>
      </c>
      <c r="Z1638" s="2">
        <f>Y1638-X1638</f>
        <v>14</v>
      </c>
    </row>
    <row r="1639" spans="1:26" x14ac:dyDescent="0.25">
      <c r="A1639" s="2" t="s">
        <v>4561</v>
      </c>
      <c r="B1639" s="2">
        <v>202281638</v>
      </c>
      <c r="C1639" s="3">
        <v>44863</v>
      </c>
      <c r="D1639" s="2" t="s">
        <v>935</v>
      </c>
      <c r="E1639" s="2" t="s">
        <v>14</v>
      </c>
      <c r="F1639" s="2" t="s">
        <v>4562</v>
      </c>
      <c r="G1639" s="10">
        <f t="shared" si="285"/>
        <v>3.625510095108233E-5</v>
      </c>
      <c r="H1639" s="7">
        <v>8</v>
      </c>
      <c r="I1639" s="7">
        <v>2</v>
      </c>
      <c r="J1639" s="7">
        <v>6</v>
      </c>
      <c r="K1639" s="7">
        <f t="shared" si="288"/>
        <v>2.4000000000000004</v>
      </c>
      <c r="L1639" s="12">
        <f t="shared" si="286"/>
        <v>3.5999999999999996</v>
      </c>
      <c r="M1639" s="8">
        <v>0.75</v>
      </c>
      <c r="N1639" s="8">
        <f t="shared" si="287"/>
        <v>1.7999999999999998</v>
      </c>
      <c r="O1639" s="7">
        <f t="shared" si="281"/>
        <v>3.5999999999999996</v>
      </c>
      <c r="P1639" s="8">
        <v>0.75</v>
      </c>
      <c r="Q1639" s="8">
        <f t="shared" si="282"/>
        <v>0.33333333333333331</v>
      </c>
      <c r="R1639" s="8">
        <f t="shared" si="283"/>
        <v>0.25</v>
      </c>
      <c r="S1639" s="9">
        <f t="shared" si="284"/>
        <v>9.5624433507408889E-5</v>
      </c>
      <c r="T1639" s="2" t="s">
        <v>6151</v>
      </c>
      <c r="U1639" s="2" t="s">
        <v>15</v>
      </c>
      <c r="V1639" s="2" t="s">
        <v>6101</v>
      </c>
      <c r="W1639" s="2" t="s">
        <v>16</v>
      </c>
      <c r="X1639" s="2">
        <v>43</v>
      </c>
      <c r="Y1639" s="2">
        <v>57</v>
      </c>
      <c r="Z1639" s="2">
        <f t="shared" ref="Z1639:Z1655" si="290">Y1639-X1639</f>
        <v>14</v>
      </c>
    </row>
    <row r="1640" spans="1:26" x14ac:dyDescent="0.25">
      <c r="A1640" s="2" t="s">
        <v>4563</v>
      </c>
      <c r="B1640" s="2">
        <v>202281639</v>
      </c>
      <c r="C1640" s="3">
        <v>44863</v>
      </c>
      <c r="D1640" s="2" t="s">
        <v>1002</v>
      </c>
      <c r="E1640" s="2" t="s">
        <v>29</v>
      </c>
      <c r="F1640" s="2" t="s">
        <v>4564</v>
      </c>
      <c r="G1640" s="10">
        <f t="shared" si="285"/>
        <v>1.4502040380432932E-4</v>
      </c>
      <c r="H1640" s="7">
        <v>32</v>
      </c>
      <c r="I1640" s="7">
        <v>30</v>
      </c>
      <c r="J1640" s="7">
        <v>2</v>
      </c>
      <c r="K1640" s="7">
        <f t="shared" si="288"/>
        <v>0.8</v>
      </c>
      <c r="L1640" s="12">
        <f t="shared" si="286"/>
        <v>1.2</v>
      </c>
      <c r="M1640" s="8">
        <v>6.25E-2</v>
      </c>
      <c r="N1640" s="8">
        <f t="shared" si="287"/>
        <v>0.04</v>
      </c>
      <c r="O1640" s="7">
        <f t="shared" si="281"/>
        <v>1.2</v>
      </c>
      <c r="P1640" s="8">
        <v>6.25E-2</v>
      </c>
      <c r="Q1640" s="8">
        <f t="shared" si="282"/>
        <v>15</v>
      </c>
      <c r="R1640" s="8">
        <f t="shared" si="283"/>
        <v>0.9375</v>
      </c>
      <c r="S1640" s="9">
        <f t="shared" si="284"/>
        <v>3.1874811169136296E-5</v>
      </c>
      <c r="T1640" s="2" t="s">
        <v>30</v>
      </c>
      <c r="U1640" s="2" t="s">
        <v>31</v>
      </c>
      <c r="V1640" s="2" t="s">
        <v>6101</v>
      </c>
      <c r="W1640" s="2" t="s">
        <v>627</v>
      </c>
      <c r="X1640" s="2">
        <v>43</v>
      </c>
      <c r="Y1640" s="2">
        <v>57</v>
      </c>
      <c r="Z1640" s="2">
        <f t="shared" si="290"/>
        <v>14</v>
      </c>
    </row>
    <row r="1641" spans="1:26" x14ac:dyDescent="0.25">
      <c r="A1641" s="2" t="s">
        <v>4565</v>
      </c>
      <c r="B1641" s="2">
        <v>202281640</v>
      </c>
      <c r="C1641" s="3">
        <v>44863</v>
      </c>
      <c r="D1641" s="2" t="s">
        <v>1003</v>
      </c>
      <c r="E1641" s="2" t="s">
        <v>14</v>
      </c>
      <c r="F1641" s="2" t="s">
        <v>4566</v>
      </c>
      <c r="G1641" s="10">
        <f t="shared" si="285"/>
        <v>3.625510095108233E-5</v>
      </c>
      <c r="H1641" s="7">
        <v>8</v>
      </c>
      <c r="I1641" s="7">
        <v>3.5</v>
      </c>
      <c r="J1641" s="7">
        <v>4.5</v>
      </c>
      <c r="K1641" s="7">
        <f t="shared" si="288"/>
        <v>1.8</v>
      </c>
      <c r="L1641" s="12">
        <f t="shared" si="286"/>
        <v>2.7</v>
      </c>
      <c r="M1641" s="8">
        <v>0.5625</v>
      </c>
      <c r="N1641" s="8">
        <f t="shared" si="287"/>
        <v>0.77142857142857146</v>
      </c>
      <c r="O1641" s="7">
        <f t="shared" si="281"/>
        <v>2.7</v>
      </c>
      <c r="P1641" s="8">
        <v>0.5625</v>
      </c>
      <c r="Q1641" s="8">
        <f t="shared" si="282"/>
        <v>0.77777777777777779</v>
      </c>
      <c r="R1641" s="8">
        <f t="shared" si="283"/>
        <v>0.4375</v>
      </c>
      <c r="S1641" s="9">
        <f t="shared" si="284"/>
        <v>7.1718325130556667E-5</v>
      </c>
      <c r="T1641" s="2" t="s">
        <v>6152</v>
      </c>
      <c r="U1641" s="2" t="s">
        <v>15</v>
      </c>
      <c r="V1641" s="2" t="s">
        <v>6101</v>
      </c>
      <c r="W1641" s="2" t="s">
        <v>16</v>
      </c>
      <c r="X1641" s="2">
        <v>43</v>
      </c>
      <c r="Y1641" s="2">
        <v>57</v>
      </c>
      <c r="Z1641" s="2">
        <f t="shared" si="290"/>
        <v>14</v>
      </c>
    </row>
    <row r="1642" spans="1:26" x14ac:dyDescent="0.25">
      <c r="A1642" s="2" t="s">
        <v>4567</v>
      </c>
      <c r="B1642" s="2">
        <v>202281641</v>
      </c>
      <c r="C1642" s="3">
        <v>44863</v>
      </c>
      <c r="D1642" s="2" t="s">
        <v>258</v>
      </c>
      <c r="E1642" s="2" t="s">
        <v>14</v>
      </c>
      <c r="F1642" s="2" t="s">
        <v>4568</v>
      </c>
      <c r="G1642" s="10">
        <f t="shared" si="285"/>
        <v>4.5318876188852913E-5</v>
      </c>
      <c r="H1642" s="7">
        <v>10</v>
      </c>
      <c r="I1642" s="7">
        <v>3</v>
      </c>
      <c r="J1642" s="7">
        <v>7</v>
      </c>
      <c r="K1642" s="7">
        <f t="shared" si="288"/>
        <v>2.8000000000000003</v>
      </c>
      <c r="L1642" s="12">
        <f t="shared" si="286"/>
        <v>4.1999999999999993</v>
      </c>
      <c r="M1642" s="8">
        <v>0.7</v>
      </c>
      <c r="N1642" s="8">
        <f t="shared" si="287"/>
        <v>1.3999999999999997</v>
      </c>
      <c r="O1642" s="7">
        <f t="shared" si="281"/>
        <v>4.1999999999999993</v>
      </c>
      <c r="P1642" s="8">
        <v>0.7</v>
      </c>
      <c r="Q1642" s="8">
        <f t="shared" si="282"/>
        <v>0.42857142857142855</v>
      </c>
      <c r="R1642" s="8">
        <f t="shared" si="283"/>
        <v>0.3</v>
      </c>
      <c r="S1642" s="9">
        <f t="shared" si="284"/>
        <v>1.1156183909197704E-4</v>
      </c>
      <c r="T1642" s="2" t="s">
        <v>6151</v>
      </c>
      <c r="U1642" s="2" t="s">
        <v>15</v>
      </c>
      <c r="V1642" s="2" t="s">
        <v>6101</v>
      </c>
      <c r="W1642" s="2" t="s">
        <v>16</v>
      </c>
      <c r="X1642" s="2">
        <v>43</v>
      </c>
      <c r="Y1642" s="2">
        <v>57</v>
      </c>
      <c r="Z1642" s="2">
        <f t="shared" si="290"/>
        <v>14</v>
      </c>
    </row>
    <row r="1643" spans="1:26" x14ac:dyDescent="0.25">
      <c r="A1643" s="2" t="s">
        <v>4569</v>
      </c>
      <c r="B1643" s="2">
        <v>202281642</v>
      </c>
      <c r="C1643" s="3">
        <v>44863</v>
      </c>
      <c r="D1643" s="2" t="s">
        <v>751</v>
      </c>
      <c r="E1643" s="2" t="s">
        <v>14</v>
      </c>
      <c r="F1643" s="2" t="s">
        <v>4570</v>
      </c>
      <c r="G1643" s="10">
        <f t="shared" si="285"/>
        <v>3.625510095108233E-5</v>
      </c>
      <c r="H1643" s="7">
        <v>8</v>
      </c>
      <c r="I1643" s="7">
        <v>2</v>
      </c>
      <c r="J1643" s="7">
        <v>6</v>
      </c>
      <c r="K1643" s="7">
        <f t="shared" si="288"/>
        <v>2.4000000000000004</v>
      </c>
      <c r="L1643" s="12">
        <f t="shared" si="286"/>
        <v>3.5999999999999996</v>
      </c>
      <c r="M1643" s="8">
        <v>0.75</v>
      </c>
      <c r="N1643" s="8">
        <f t="shared" si="287"/>
        <v>1.7999999999999998</v>
      </c>
      <c r="O1643" s="7">
        <f t="shared" si="281"/>
        <v>3.5999999999999996</v>
      </c>
      <c r="P1643" s="8">
        <v>0.75</v>
      </c>
      <c r="Q1643" s="8">
        <f t="shared" si="282"/>
        <v>0.33333333333333331</v>
      </c>
      <c r="R1643" s="8">
        <f t="shared" si="283"/>
        <v>0.25</v>
      </c>
      <c r="S1643" s="9">
        <f t="shared" si="284"/>
        <v>9.5624433507408889E-5</v>
      </c>
      <c r="T1643" s="2" t="s">
        <v>6151</v>
      </c>
      <c r="U1643" s="2" t="s">
        <v>15</v>
      </c>
      <c r="V1643" s="2" t="s">
        <v>6101</v>
      </c>
      <c r="W1643" s="2" t="s">
        <v>627</v>
      </c>
      <c r="X1643" s="2">
        <v>43</v>
      </c>
      <c r="Y1643" s="2">
        <v>57</v>
      </c>
      <c r="Z1643" s="2">
        <f t="shared" si="290"/>
        <v>14</v>
      </c>
    </row>
    <row r="1644" spans="1:26" x14ac:dyDescent="0.25">
      <c r="A1644" s="2" t="s">
        <v>4571</v>
      </c>
      <c r="B1644" s="2">
        <v>202281643</v>
      </c>
      <c r="C1644" s="3">
        <v>44863</v>
      </c>
      <c r="D1644" s="2" t="s">
        <v>1004</v>
      </c>
      <c r="E1644" s="2" t="s">
        <v>14</v>
      </c>
      <c r="F1644" s="2" t="s">
        <v>4572</v>
      </c>
      <c r="G1644" s="10">
        <f t="shared" si="285"/>
        <v>4.5318876188852913E-5</v>
      </c>
      <c r="H1644" s="7">
        <v>10</v>
      </c>
      <c r="I1644" s="7">
        <v>2</v>
      </c>
      <c r="J1644" s="7">
        <v>8</v>
      </c>
      <c r="K1644" s="7">
        <f t="shared" si="288"/>
        <v>3.2</v>
      </c>
      <c r="L1644" s="12">
        <f t="shared" si="286"/>
        <v>4.8</v>
      </c>
      <c r="M1644" s="8">
        <v>0.8</v>
      </c>
      <c r="N1644" s="8">
        <f t="shared" si="287"/>
        <v>2.4</v>
      </c>
      <c r="O1644" s="7">
        <f t="shared" si="281"/>
        <v>4.8</v>
      </c>
      <c r="P1644" s="8">
        <v>0.8</v>
      </c>
      <c r="Q1644" s="8">
        <f t="shared" si="282"/>
        <v>0.25</v>
      </c>
      <c r="R1644" s="8">
        <f t="shared" si="283"/>
        <v>0.2</v>
      </c>
      <c r="S1644" s="9">
        <f t="shared" si="284"/>
        <v>1.2749924467654519E-4</v>
      </c>
      <c r="T1644" s="2" t="s">
        <v>6151</v>
      </c>
      <c r="U1644" s="2" t="s">
        <v>15</v>
      </c>
      <c r="V1644" s="2" t="s">
        <v>6101</v>
      </c>
      <c r="W1644" s="2" t="s">
        <v>627</v>
      </c>
      <c r="X1644" s="2">
        <v>43</v>
      </c>
      <c r="Y1644" s="2">
        <v>57</v>
      </c>
      <c r="Z1644" s="2">
        <f t="shared" si="290"/>
        <v>14</v>
      </c>
    </row>
    <row r="1645" spans="1:26" x14ac:dyDescent="0.25">
      <c r="A1645" s="2" t="s">
        <v>4573</v>
      </c>
      <c r="B1645" s="2">
        <v>202281644</v>
      </c>
      <c r="C1645" s="3">
        <v>44863</v>
      </c>
      <c r="D1645" s="2" t="s">
        <v>1005</v>
      </c>
      <c r="E1645" s="2" t="s">
        <v>29</v>
      </c>
      <c r="F1645" s="2" t="s">
        <v>4574</v>
      </c>
      <c r="G1645" s="10">
        <f t="shared" si="285"/>
        <v>6.7978314283279379E-5</v>
      </c>
      <c r="H1645" s="7">
        <v>15</v>
      </c>
      <c r="I1645" s="7">
        <v>8.77</v>
      </c>
      <c r="J1645" s="7">
        <v>6.23</v>
      </c>
      <c r="K1645" s="7">
        <f t="shared" si="288"/>
        <v>2.4920000000000004</v>
      </c>
      <c r="L1645" s="12">
        <f t="shared" si="286"/>
        <v>3.738</v>
      </c>
      <c r="M1645" s="8">
        <v>0.41533333333333339</v>
      </c>
      <c r="N1645" s="8">
        <f t="shared" si="287"/>
        <v>0.42622576966932729</v>
      </c>
      <c r="O1645" s="7">
        <f t="shared" si="281"/>
        <v>3.738</v>
      </c>
      <c r="P1645" s="8">
        <v>0.41533333333333339</v>
      </c>
      <c r="Q1645" s="8">
        <f t="shared" si="282"/>
        <v>1.407704654895666</v>
      </c>
      <c r="R1645" s="8">
        <f t="shared" si="283"/>
        <v>0.58466666666666667</v>
      </c>
      <c r="S1645" s="9">
        <f t="shared" si="284"/>
        <v>9.9290036791859564E-5</v>
      </c>
      <c r="T1645" s="2" t="s">
        <v>426</v>
      </c>
      <c r="U1645" s="2" t="s">
        <v>31</v>
      </c>
      <c r="V1645" s="2" t="s">
        <v>6101</v>
      </c>
      <c r="W1645" s="2" t="s">
        <v>16</v>
      </c>
      <c r="X1645" s="2">
        <v>43</v>
      </c>
      <c r="Y1645" s="2">
        <v>57</v>
      </c>
      <c r="Z1645" s="2">
        <f t="shared" si="290"/>
        <v>14</v>
      </c>
    </row>
    <row r="1646" spans="1:26" x14ac:dyDescent="0.25">
      <c r="A1646" s="2" t="s">
        <v>4575</v>
      </c>
      <c r="B1646" s="2">
        <v>202281645</v>
      </c>
      <c r="C1646" s="3">
        <v>44863</v>
      </c>
      <c r="D1646" s="2" t="s">
        <v>707</v>
      </c>
      <c r="E1646" s="2" t="s">
        <v>14</v>
      </c>
      <c r="F1646" s="2" t="s">
        <v>4576</v>
      </c>
      <c r="G1646" s="10">
        <f t="shared" si="285"/>
        <v>1.3595662856655876E-4</v>
      </c>
      <c r="H1646" s="7">
        <v>30</v>
      </c>
      <c r="I1646" s="7">
        <v>10</v>
      </c>
      <c r="J1646" s="7">
        <v>20</v>
      </c>
      <c r="K1646" s="7">
        <f t="shared" si="288"/>
        <v>8</v>
      </c>
      <c r="L1646" s="12">
        <f t="shared" si="286"/>
        <v>12</v>
      </c>
      <c r="M1646" s="8">
        <v>0.66666666666666663</v>
      </c>
      <c r="N1646" s="8">
        <f t="shared" si="287"/>
        <v>1.2</v>
      </c>
      <c r="O1646" s="7">
        <f t="shared" si="281"/>
        <v>12</v>
      </c>
      <c r="P1646" s="8">
        <v>0.66666666666666663</v>
      </c>
      <c r="Q1646" s="8">
        <f t="shared" si="282"/>
        <v>0.5</v>
      </c>
      <c r="R1646" s="8">
        <f t="shared" si="283"/>
        <v>0.33333333333333331</v>
      </c>
      <c r="S1646" s="9">
        <f t="shared" si="284"/>
        <v>3.1874811169136296E-4</v>
      </c>
      <c r="T1646" s="2" t="s">
        <v>6151</v>
      </c>
      <c r="U1646" s="2" t="s">
        <v>15</v>
      </c>
      <c r="V1646" s="2" t="s">
        <v>6101</v>
      </c>
      <c r="W1646" s="2" t="s">
        <v>329</v>
      </c>
      <c r="X1646" s="2">
        <v>43</v>
      </c>
      <c r="Y1646" s="2">
        <v>57</v>
      </c>
      <c r="Z1646" s="2">
        <f t="shared" si="290"/>
        <v>14</v>
      </c>
    </row>
    <row r="1647" spans="1:26" x14ac:dyDescent="0.25">
      <c r="A1647" s="2" t="s">
        <v>4577</v>
      </c>
      <c r="B1647" s="2">
        <v>202281646</v>
      </c>
      <c r="C1647" s="3">
        <v>44863</v>
      </c>
      <c r="D1647" s="2" t="s">
        <v>785</v>
      </c>
      <c r="E1647" s="2" t="s">
        <v>29</v>
      </c>
      <c r="F1647" s="2" t="s">
        <v>4578</v>
      </c>
      <c r="G1647" s="10">
        <f t="shared" si="285"/>
        <v>9.516963999659112E-5</v>
      </c>
      <c r="H1647" s="7">
        <v>21</v>
      </c>
      <c r="I1647" s="7">
        <v>18.62</v>
      </c>
      <c r="J1647" s="7">
        <v>2.379999999999999</v>
      </c>
      <c r="K1647" s="7">
        <f t="shared" si="288"/>
        <v>0.95199999999999962</v>
      </c>
      <c r="L1647" s="12">
        <f t="shared" si="286"/>
        <v>1.4279999999999995</v>
      </c>
      <c r="M1647" s="8">
        <v>0.11333333333333329</v>
      </c>
      <c r="N1647" s="8">
        <f t="shared" si="287"/>
        <v>7.6691729323308241E-2</v>
      </c>
      <c r="O1647" s="7">
        <f t="shared" si="281"/>
        <v>1.4279999999999995</v>
      </c>
      <c r="P1647" s="8">
        <v>0.11333333333333329</v>
      </c>
      <c r="Q1647" s="8">
        <f t="shared" si="282"/>
        <v>7.8235294117647092</v>
      </c>
      <c r="R1647" s="8">
        <f t="shared" si="283"/>
        <v>0.88666666666666671</v>
      </c>
      <c r="S1647" s="9">
        <f t="shared" si="284"/>
        <v>3.7931025291272176E-5</v>
      </c>
      <c r="T1647" s="2" t="s">
        <v>33</v>
      </c>
      <c r="U1647" s="2" t="s">
        <v>31</v>
      </c>
      <c r="V1647" s="2" t="s">
        <v>6101</v>
      </c>
      <c r="W1647" s="2" t="s">
        <v>329</v>
      </c>
      <c r="X1647" s="2">
        <v>43</v>
      </c>
      <c r="Y1647" s="2">
        <v>57</v>
      </c>
      <c r="Z1647" s="2">
        <f t="shared" si="290"/>
        <v>14</v>
      </c>
    </row>
    <row r="1648" spans="1:26" x14ac:dyDescent="0.25">
      <c r="A1648" s="2" t="s">
        <v>4579</v>
      </c>
      <c r="B1648" s="2">
        <v>202281647</v>
      </c>
      <c r="C1648" s="3">
        <v>44863</v>
      </c>
      <c r="D1648" s="2" t="s">
        <v>1006</v>
      </c>
      <c r="E1648" s="2" t="s">
        <v>29</v>
      </c>
      <c r="F1648" s="2" t="s">
        <v>4580</v>
      </c>
      <c r="G1648" s="10">
        <f t="shared" si="285"/>
        <v>2.0393494284983812E-4</v>
      </c>
      <c r="H1648" s="7">
        <v>45</v>
      </c>
      <c r="I1648" s="7">
        <v>38.85</v>
      </c>
      <c r="J1648" s="7">
        <v>6.1499999999999986</v>
      </c>
      <c r="K1648" s="7">
        <f t="shared" si="288"/>
        <v>2.4599999999999995</v>
      </c>
      <c r="L1648" s="12">
        <f t="shared" si="286"/>
        <v>3.6899999999999991</v>
      </c>
      <c r="M1648" s="8">
        <v>0.13666666666666663</v>
      </c>
      <c r="N1648" s="8">
        <f t="shared" si="287"/>
        <v>9.4980694980694946E-2</v>
      </c>
      <c r="O1648" s="7">
        <f t="shared" si="281"/>
        <v>3.6899999999999991</v>
      </c>
      <c r="P1648" s="8">
        <v>0.13666666666666663</v>
      </c>
      <c r="Q1648" s="8">
        <f t="shared" si="282"/>
        <v>6.3170731707317094</v>
      </c>
      <c r="R1648" s="8">
        <f t="shared" si="283"/>
        <v>0.8633333333333334</v>
      </c>
      <c r="S1648" s="9">
        <f t="shared" si="284"/>
        <v>9.8015044345094087E-5</v>
      </c>
      <c r="T1648" s="2" t="s">
        <v>30</v>
      </c>
      <c r="U1648" s="2" t="s">
        <v>31</v>
      </c>
      <c r="V1648" s="2" t="s">
        <v>6101</v>
      </c>
      <c r="W1648" s="2" t="s">
        <v>329</v>
      </c>
      <c r="X1648" s="2">
        <v>43</v>
      </c>
      <c r="Y1648" s="2">
        <v>57</v>
      </c>
      <c r="Z1648" s="2">
        <f t="shared" si="290"/>
        <v>14</v>
      </c>
    </row>
    <row r="1649" spans="1:26" x14ac:dyDescent="0.25">
      <c r="A1649" s="2" t="s">
        <v>4581</v>
      </c>
      <c r="B1649" s="2">
        <v>202281648</v>
      </c>
      <c r="C1649" s="3">
        <v>44863</v>
      </c>
      <c r="D1649" s="2" t="s">
        <v>36</v>
      </c>
      <c r="E1649" s="2" t="s">
        <v>24</v>
      </c>
      <c r="F1649" s="2" t="s">
        <v>4582</v>
      </c>
      <c r="G1649" s="10">
        <f t="shared" si="285"/>
        <v>6.3446426664394082E-4</v>
      </c>
      <c r="H1649" s="7">
        <v>140</v>
      </c>
      <c r="I1649" s="7">
        <v>70</v>
      </c>
      <c r="J1649" s="7">
        <v>70</v>
      </c>
      <c r="K1649" s="7">
        <f t="shared" si="288"/>
        <v>28</v>
      </c>
      <c r="L1649" s="12">
        <f t="shared" si="286"/>
        <v>42</v>
      </c>
      <c r="M1649" s="8">
        <v>0.5</v>
      </c>
      <c r="N1649" s="8">
        <f t="shared" si="287"/>
        <v>0.6</v>
      </c>
      <c r="O1649" s="7">
        <f t="shared" si="281"/>
        <v>42</v>
      </c>
      <c r="P1649" s="8">
        <v>0.5</v>
      </c>
      <c r="Q1649" s="8">
        <f t="shared" si="282"/>
        <v>1</v>
      </c>
      <c r="R1649" s="8">
        <f t="shared" si="283"/>
        <v>0.5</v>
      </c>
      <c r="S1649" s="9">
        <f t="shared" si="284"/>
        <v>1.1156183909197704E-3</v>
      </c>
      <c r="T1649" s="2" t="s">
        <v>25</v>
      </c>
      <c r="U1649" s="2" t="s">
        <v>26</v>
      </c>
      <c r="V1649" s="2" t="s">
        <v>6101</v>
      </c>
      <c r="W1649" s="2" t="s">
        <v>627</v>
      </c>
      <c r="X1649" s="2">
        <v>43</v>
      </c>
      <c r="Y1649" s="2">
        <v>57</v>
      </c>
      <c r="Z1649" s="2">
        <f t="shared" si="290"/>
        <v>14</v>
      </c>
    </row>
    <row r="1650" spans="1:26" x14ac:dyDescent="0.25">
      <c r="A1650" s="2" t="s">
        <v>4583</v>
      </c>
      <c r="B1650" s="2">
        <v>202281649</v>
      </c>
      <c r="C1650" s="3">
        <v>44863</v>
      </c>
      <c r="D1650" s="2" t="s">
        <v>1007</v>
      </c>
      <c r="E1650" s="2" t="s">
        <v>29</v>
      </c>
      <c r="F1650" s="2" t="s">
        <v>4584</v>
      </c>
      <c r="G1650" s="10">
        <f t="shared" si="285"/>
        <v>4.7584819998295561E-4</v>
      </c>
      <c r="H1650" s="7">
        <v>105</v>
      </c>
      <c r="I1650" s="7">
        <v>96</v>
      </c>
      <c r="J1650" s="7">
        <v>9</v>
      </c>
      <c r="K1650" s="7">
        <f t="shared" si="288"/>
        <v>3.6</v>
      </c>
      <c r="L1650" s="12">
        <f t="shared" si="286"/>
        <v>5.4</v>
      </c>
      <c r="M1650" s="8">
        <v>8.5714285714285715E-2</v>
      </c>
      <c r="N1650" s="8">
        <f t="shared" si="287"/>
        <v>5.6250000000000001E-2</v>
      </c>
      <c r="O1650" s="7">
        <f t="shared" si="281"/>
        <v>5.4</v>
      </c>
      <c r="P1650" s="8">
        <v>8.5714285714285715E-2</v>
      </c>
      <c r="Q1650" s="8">
        <f t="shared" si="282"/>
        <v>10.666666666666666</v>
      </c>
      <c r="R1650" s="8">
        <f t="shared" si="283"/>
        <v>0.91428571428571426</v>
      </c>
      <c r="S1650" s="9">
        <f t="shared" si="284"/>
        <v>1.4343665026111333E-4</v>
      </c>
      <c r="T1650" s="2" t="s">
        <v>30</v>
      </c>
      <c r="U1650" s="2" t="s">
        <v>31</v>
      </c>
      <c r="V1650" s="2" t="s">
        <v>6101</v>
      </c>
      <c r="W1650" s="2" t="s">
        <v>627</v>
      </c>
      <c r="X1650" s="2">
        <v>43</v>
      </c>
      <c r="Y1650" s="2">
        <v>57</v>
      </c>
      <c r="Z1650" s="2">
        <f t="shared" si="290"/>
        <v>14</v>
      </c>
    </row>
    <row r="1651" spans="1:26" x14ac:dyDescent="0.25">
      <c r="A1651" s="2" t="s">
        <v>4585</v>
      </c>
      <c r="B1651" s="2">
        <v>202281650</v>
      </c>
      <c r="C1651" s="3">
        <v>44863</v>
      </c>
      <c r="D1651" s="2" t="s">
        <v>910</v>
      </c>
      <c r="E1651" s="2" t="s">
        <v>14</v>
      </c>
      <c r="F1651" s="2" t="s">
        <v>4586</v>
      </c>
      <c r="G1651" s="10">
        <f t="shared" si="285"/>
        <v>4.5318876188852913E-5</v>
      </c>
      <c r="H1651" s="7">
        <v>10</v>
      </c>
      <c r="I1651" s="7">
        <v>2</v>
      </c>
      <c r="J1651" s="7">
        <v>8</v>
      </c>
      <c r="K1651" s="7">
        <f t="shared" si="288"/>
        <v>3.2</v>
      </c>
      <c r="L1651" s="12">
        <f t="shared" si="286"/>
        <v>4.8</v>
      </c>
      <c r="M1651" s="8">
        <v>0.8</v>
      </c>
      <c r="N1651" s="8">
        <f t="shared" si="287"/>
        <v>2.4</v>
      </c>
      <c r="O1651" s="7">
        <f t="shared" si="281"/>
        <v>4.8</v>
      </c>
      <c r="P1651" s="8">
        <v>0.8</v>
      </c>
      <c r="Q1651" s="8">
        <f t="shared" si="282"/>
        <v>0.25</v>
      </c>
      <c r="R1651" s="8">
        <f t="shared" si="283"/>
        <v>0.2</v>
      </c>
      <c r="S1651" s="9">
        <f t="shared" si="284"/>
        <v>1.2749924467654519E-4</v>
      </c>
      <c r="T1651" s="2" t="s">
        <v>6151</v>
      </c>
      <c r="U1651" s="2" t="s">
        <v>15</v>
      </c>
      <c r="V1651" s="2" t="s">
        <v>6101</v>
      </c>
      <c r="W1651" s="2" t="s">
        <v>627</v>
      </c>
      <c r="X1651" s="2">
        <v>43</v>
      </c>
      <c r="Y1651" s="2">
        <v>57</v>
      </c>
      <c r="Z1651" s="2">
        <f t="shared" si="290"/>
        <v>14</v>
      </c>
    </row>
    <row r="1652" spans="1:26" x14ac:dyDescent="0.25">
      <c r="A1652" s="2" t="s">
        <v>4587</v>
      </c>
      <c r="B1652" s="2">
        <v>202281651</v>
      </c>
      <c r="C1652" s="3">
        <v>44863</v>
      </c>
      <c r="D1652" s="2" t="s">
        <v>1008</v>
      </c>
      <c r="E1652" s="2" t="s">
        <v>47</v>
      </c>
      <c r="F1652" s="2" t="s">
        <v>4588</v>
      </c>
      <c r="G1652" s="10">
        <f t="shared" si="285"/>
        <v>7.251020190216466E-4</v>
      </c>
      <c r="H1652" s="7">
        <v>160</v>
      </c>
      <c r="I1652" s="7">
        <v>100</v>
      </c>
      <c r="J1652" s="7">
        <v>60</v>
      </c>
      <c r="K1652" s="7">
        <f t="shared" si="288"/>
        <v>24</v>
      </c>
      <c r="L1652" s="12">
        <f t="shared" si="286"/>
        <v>36</v>
      </c>
      <c r="M1652" s="8">
        <v>0.375</v>
      </c>
      <c r="N1652" s="8">
        <f t="shared" si="287"/>
        <v>0.36</v>
      </c>
      <c r="O1652" s="7">
        <f t="shared" si="281"/>
        <v>36</v>
      </c>
      <c r="P1652" s="8">
        <v>0.375</v>
      </c>
      <c r="Q1652" s="8">
        <f t="shared" si="282"/>
        <v>1.6666666666666667</v>
      </c>
      <c r="R1652" s="8">
        <f t="shared" si="283"/>
        <v>0.625</v>
      </c>
      <c r="S1652" s="9">
        <f t="shared" si="284"/>
        <v>9.5624433507408889E-4</v>
      </c>
      <c r="T1652" s="2" t="s">
        <v>19</v>
      </c>
      <c r="U1652" s="2" t="s">
        <v>6087</v>
      </c>
      <c r="V1652" s="2" t="s">
        <v>6101</v>
      </c>
      <c r="W1652" s="2" t="s">
        <v>627</v>
      </c>
      <c r="X1652" s="2">
        <v>43</v>
      </c>
      <c r="Y1652" s="2">
        <v>57</v>
      </c>
      <c r="Z1652" s="2">
        <f t="shared" si="290"/>
        <v>14</v>
      </c>
    </row>
    <row r="1653" spans="1:26" x14ac:dyDescent="0.25">
      <c r="A1653" s="2" t="s">
        <v>4589</v>
      </c>
      <c r="B1653" s="2">
        <v>202281652</v>
      </c>
      <c r="C1653" s="3">
        <v>44863</v>
      </c>
      <c r="D1653" s="2" t="s">
        <v>1009</v>
      </c>
      <c r="E1653" s="2" t="s">
        <v>29</v>
      </c>
      <c r="F1653" s="2" t="s">
        <v>4590</v>
      </c>
      <c r="G1653" s="10">
        <f t="shared" si="285"/>
        <v>1.2236096570990287E-4</v>
      </c>
      <c r="H1653" s="7">
        <v>27</v>
      </c>
      <c r="I1653" s="7">
        <v>22.88</v>
      </c>
      <c r="J1653" s="7">
        <v>4.120000000000001</v>
      </c>
      <c r="K1653" s="7">
        <f t="shared" si="288"/>
        <v>1.6480000000000006</v>
      </c>
      <c r="L1653" s="12">
        <f t="shared" si="286"/>
        <v>2.4720000000000004</v>
      </c>
      <c r="M1653" s="8">
        <v>0.15259259259259264</v>
      </c>
      <c r="N1653" s="8">
        <f t="shared" si="287"/>
        <v>0.10804195804195807</v>
      </c>
      <c r="O1653" s="7">
        <f t="shared" si="281"/>
        <v>2.4720000000000004</v>
      </c>
      <c r="P1653" s="8">
        <v>0.15259259259259264</v>
      </c>
      <c r="Q1653" s="8">
        <f t="shared" si="282"/>
        <v>5.5533980582524256</v>
      </c>
      <c r="R1653" s="8">
        <f t="shared" si="283"/>
        <v>0.84740740740740739</v>
      </c>
      <c r="S1653" s="9">
        <f t="shared" si="284"/>
        <v>6.5662111008420781E-5</v>
      </c>
      <c r="T1653" s="2" t="s">
        <v>56</v>
      </c>
      <c r="U1653" s="2" t="s">
        <v>31</v>
      </c>
      <c r="V1653" s="2" t="s">
        <v>6101</v>
      </c>
      <c r="W1653" s="2" t="s">
        <v>627</v>
      </c>
      <c r="X1653" s="2">
        <v>43</v>
      </c>
      <c r="Y1653" s="2">
        <v>57</v>
      </c>
      <c r="Z1653" s="2">
        <f t="shared" si="290"/>
        <v>14</v>
      </c>
    </row>
    <row r="1654" spans="1:26" x14ac:dyDescent="0.25">
      <c r="A1654" s="2" t="s">
        <v>4591</v>
      </c>
      <c r="B1654" s="2">
        <v>202281653</v>
      </c>
      <c r="C1654" s="3">
        <v>44863</v>
      </c>
      <c r="D1654" s="2" t="s">
        <v>614</v>
      </c>
      <c r="E1654" s="2" t="s">
        <v>29</v>
      </c>
      <c r="F1654" s="2" t="s">
        <v>4592</v>
      </c>
      <c r="G1654" s="10">
        <f t="shared" si="285"/>
        <v>3.9880611046190566E-4</v>
      </c>
      <c r="H1654" s="7">
        <v>88</v>
      </c>
      <c r="I1654" s="7">
        <v>72.569999999999993</v>
      </c>
      <c r="J1654" s="7">
        <v>15.430000000000007</v>
      </c>
      <c r="K1654" s="7">
        <f t="shared" si="288"/>
        <v>6.1720000000000033</v>
      </c>
      <c r="L1654" s="12">
        <f t="shared" si="286"/>
        <v>9.2580000000000027</v>
      </c>
      <c r="M1654" s="8">
        <v>0.17534090909090916</v>
      </c>
      <c r="N1654" s="8">
        <f t="shared" si="287"/>
        <v>0.1275733774286896</v>
      </c>
      <c r="O1654" s="7">
        <f t="shared" si="281"/>
        <v>9.2580000000000027</v>
      </c>
      <c r="P1654" s="8">
        <v>0.17534090909090916</v>
      </c>
      <c r="Q1654" s="8">
        <f t="shared" si="282"/>
        <v>4.7031756318859337</v>
      </c>
      <c r="R1654" s="8">
        <f t="shared" si="283"/>
        <v>0.82465909090909084</v>
      </c>
      <c r="S1654" s="9">
        <f t="shared" si="284"/>
        <v>2.4591416816988662E-4</v>
      </c>
      <c r="T1654" s="2" t="s">
        <v>33</v>
      </c>
      <c r="U1654" s="2" t="s">
        <v>31</v>
      </c>
      <c r="V1654" s="2" t="s">
        <v>6101</v>
      </c>
      <c r="W1654" s="2" t="s">
        <v>16</v>
      </c>
      <c r="X1654" s="2">
        <v>43</v>
      </c>
      <c r="Y1654" s="2">
        <v>57</v>
      </c>
      <c r="Z1654" s="2">
        <f t="shared" si="290"/>
        <v>14</v>
      </c>
    </row>
    <row r="1655" spans="1:26" x14ac:dyDescent="0.25">
      <c r="A1655" s="2" t="s">
        <v>4593</v>
      </c>
      <c r="B1655" s="2">
        <v>202281654</v>
      </c>
      <c r="C1655" s="3" t="s">
        <v>6078</v>
      </c>
      <c r="D1655" s="2" t="s">
        <v>947</v>
      </c>
      <c r="E1655" s="2" t="s">
        <v>29</v>
      </c>
      <c r="F1655" s="2" t="s">
        <v>4594</v>
      </c>
      <c r="G1655" s="10">
        <f t="shared" si="285"/>
        <v>6.1180482854951434E-4</v>
      </c>
      <c r="H1655" s="7">
        <v>135</v>
      </c>
      <c r="I1655" s="7">
        <v>114.3</v>
      </c>
      <c r="J1655" s="7">
        <v>20.700000000000003</v>
      </c>
      <c r="K1655" s="7">
        <f t="shared" si="288"/>
        <v>8.2800000000000011</v>
      </c>
      <c r="L1655" s="12">
        <f t="shared" si="286"/>
        <v>12.420000000000002</v>
      </c>
      <c r="M1655" s="8">
        <v>0.15333333333333335</v>
      </c>
      <c r="N1655" s="8">
        <f t="shared" si="287"/>
        <v>0.10866141732283466</v>
      </c>
      <c r="O1655" s="7">
        <f t="shared" si="281"/>
        <v>12.420000000000002</v>
      </c>
      <c r="P1655" s="8">
        <v>0.15333333333333335</v>
      </c>
      <c r="Q1655" s="8">
        <f t="shared" si="282"/>
        <v>5.5217391304347814</v>
      </c>
      <c r="R1655" s="8">
        <f t="shared" si="283"/>
        <v>0.84666666666666668</v>
      </c>
      <c r="S1655" s="9">
        <f t="shared" si="284"/>
        <v>3.2990429560056069E-4</v>
      </c>
      <c r="T1655" s="2" t="s">
        <v>33</v>
      </c>
      <c r="U1655" s="2" t="s">
        <v>31</v>
      </c>
      <c r="V1655" s="2" t="s">
        <v>6101</v>
      </c>
      <c r="W1655" s="2" t="s">
        <v>16</v>
      </c>
      <c r="X1655" s="2">
        <v>45</v>
      </c>
      <c r="Y1655" s="2">
        <v>63</v>
      </c>
      <c r="Z1655" s="2">
        <f t="shared" si="290"/>
        <v>18</v>
      </c>
    </row>
    <row r="1656" spans="1:26" x14ac:dyDescent="0.25">
      <c r="A1656" s="2" t="s">
        <v>4595</v>
      </c>
      <c r="B1656" s="2">
        <v>202281655</v>
      </c>
      <c r="C1656" s="3" t="s">
        <v>6078</v>
      </c>
      <c r="D1656" s="2" t="s">
        <v>1001</v>
      </c>
      <c r="E1656" s="2" t="s">
        <v>14</v>
      </c>
      <c r="F1656" s="2" t="s">
        <v>4596</v>
      </c>
      <c r="G1656" s="10">
        <f t="shared" si="285"/>
        <v>6.7978314283279379E-5</v>
      </c>
      <c r="H1656" s="7">
        <v>15</v>
      </c>
      <c r="I1656" s="7">
        <v>4</v>
      </c>
      <c r="J1656" s="7">
        <v>11</v>
      </c>
      <c r="K1656" s="7">
        <f t="shared" si="288"/>
        <v>4.4000000000000004</v>
      </c>
      <c r="L1656" s="12">
        <f t="shared" si="286"/>
        <v>6.6</v>
      </c>
      <c r="M1656" s="8">
        <v>0.73333333333333328</v>
      </c>
      <c r="N1656" s="8">
        <f t="shared" si="287"/>
        <v>1.65</v>
      </c>
      <c r="O1656" s="7">
        <f t="shared" si="281"/>
        <v>6.6</v>
      </c>
      <c r="P1656" s="8">
        <v>0.73333333333333328</v>
      </c>
      <c r="Q1656" s="8">
        <f t="shared" si="282"/>
        <v>0.36363636363636365</v>
      </c>
      <c r="R1656" s="8">
        <f t="shared" si="283"/>
        <v>0.26666666666666666</v>
      </c>
      <c r="S1656" s="9">
        <f t="shared" si="284"/>
        <v>1.7531146143024963E-4</v>
      </c>
      <c r="T1656" s="2" t="s">
        <v>6151</v>
      </c>
      <c r="U1656" s="2" t="s">
        <v>15</v>
      </c>
      <c r="V1656" s="2" t="s">
        <v>6101</v>
      </c>
      <c r="W1656" s="2" t="s">
        <v>16</v>
      </c>
      <c r="X1656" s="2">
        <v>45</v>
      </c>
      <c r="Y1656" s="2">
        <v>63</v>
      </c>
      <c r="Z1656" s="2">
        <f t="shared" ref="Z1656:Z1682" si="291">Y1656-X1656</f>
        <v>18</v>
      </c>
    </row>
    <row r="1657" spans="1:26" x14ac:dyDescent="0.25">
      <c r="A1657" s="2" t="s">
        <v>4597</v>
      </c>
      <c r="B1657" s="2">
        <v>202281656</v>
      </c>
      <c r="C1657" s="3" t="s">
        <v>6078</v>
      </c>
      <c r="D1657" s="2" t="s">
        <v>614</v>
      </c>
      <c r="E1657" s="2" t="s">
        <v>29</v>
      </c>
      <c r="F1657" s="2" t="s">
        <v>4598</v>
      </c>
      <c r="G1657" s="10">
        <f t="shared" si="285"/>
        <v>3.8521044760524977E-4</v>
      </c>
      <c r="H1657" s="7">
        <v>85</v>
      </c>
      <c r="I1657" s="7">
        <v>72.569999999999993</v>
      </c>
      <c r="J1657" s="7">
        <v>12.430000000000007</v>
      </c>
      <c r="K1657" s="7">
        <f t="shared" si="288"/>
        <v>4.9720000000000031</v>
      </c>
      <c r="L1657" s="12">
        <f t="shared" si="286"/>
        <v>7.4580000000000037</v>
      </c>
      <c r="M1657" s="8">
        <v>0.14623529411764713</v>
      </c>
      <c r="N1657" s="8">
        <f t="shared" si="287"/>
        <v>0.10276973956180246</v>
      </c>
      <c r="O1657" s="7">
        <f t="shared" si="281"/>
        <v>7.4580000000000037</v>
      </c>
      <c r="P1657" s="8">
        <v>0.14623529411764713</v>
      </c>
      <c r="Q1657" s="8">
        <f t="shared" si="282"/>
        <v>5.8382944489139144</v>
      </c>
      <c r="R1657" s="8">
        <f t="shared" si="283"/>
        <v>0.85376470588235287</v>
      </c>
      <c r="S1657" s="9">
        <f t="shared" si="284"/>
        <v>1.981019514161822E-4</v>
      </c>
      <c r="T1657" s="2" t="s">
        <v>33</v>
      </c>
      <c r="U1657" s="2" t="s">
        <v>31</v>
      </c>
      <c r="V1657" s="2" t="s">
        <v>6101</v>
      </c>
      <c r="W1657" s="2" t="s">
        <v>329</v>
      </c>
      <c r="X1657" s="2">
        <v>45</v>
      </c>
      <c r="Y1657" s="2">
        <v>63</v>
      </c>
      <c r="Z1657" s="2">
        <f t="shared" si="291"/>
        <v>18</v>
      </c>
    </row>
    <row r="1658" spans="1:26" x14ac:dyDescent="0.25">
      <c r="A1658" s="2" t="s">
        <v>4599</v>
      </c>
      <c r="B1658" s="2">
        <v>202281657</v>
      </c>
      <c r="C1658" s="3" t="s">
        <v>6078</v>
      </c>
      <c r="D1658" s="2" t="s">
        <v>1001</v>
      </c>
      <c r="E1658" s="2" t="s">
        <v>14</v>
      </c>
      <c r="F1658" s="2" t="s">
        <v>4600</v>
      </c>
      <c r="G1658" s="10">
        <f t="shared" si="285"/>
        <v>6.7978314283279379E-5</v>
      </c>
      <c r="H1658" s="7">
        <v>15</v>
      </c>
      <c r="I1658" s="7">
        <v>4</v>
      </c>
      <c r="J1658" s="7">
        <v>11</v>
      </c>
      <c r="K1658" s="7">
        <f t="shared" si="288"/>
        <v>4.4000000000000004</v>
      </c>
      <c r="L1658" s="12">
        <f t="shared" si="286"/>
        <v>6.6</v>
      </c>
      <c r="M1658" s="8">
        <v>0.73333333333333328</v>
      </c>
      <c r="N1658" s="8">
        <f t="shared" si="287"/>
        <v>1.65</v>
      </c>
      <c r="O1658" s="7">
        <f t="shared" si="281"/>
        <v>6.6</v>
      </c>
      <c r="P1658" s="8">
        <v>0.73333333333333328</v>
      </c>
      <c r="Q1658" s="8">
        <f t="shared" si="282"/>
        <v>0.36363636363636365</v>
      </c>
      <c r="R1658" s="8">
        <f t="shared" si="283"/>
        <v>0.26666666666666666</v>
      </c>
      <c r="S1658" s="9">
        <f t="shared" si="284"/>
        <v>1.7531146143024963E-4</v>
      </c>
      <c r="T1658" s="2" t="s">
        <v>6151</v>
      </c>
      <c r="U1658" s="2" t="s">
        <v>15</v>
      </c>
      <c r="V1658" s="2" t="s">
        <v>6101</v>
      </c>
      <c r="W1658" s="2" t="s">
        <v>329</v>
      </c>
      <c r="X1658" s="2">
        <v>45</v>
      </c>
      <c r="Y1658" s="2">
        <v>63</v>
      </c>
      <c r="Z1658" s="2">
        <f t="shared" si="291"/>
        <v>18</v>
      </c>
    </row>
    <row r="1659" spans="1:26" x14ac:dyDescent="0.25">
      <c r="A1659" s="2" t="s">
        <v>4601</v>
      </c>
      <c r="B1659" s="2">
        <v>202281658</v>
      </c>
      <c r="C1659" s="3" t="s">
        <v>6078</v>
      </c>
      <c r="D1659" s="2" t="s">
        <v>1010</v>
      </c>
      <c r="E1659" s="2" t="s">
        <v>14</v>
      </c>
      <c r="F1659" s="2" t="s">
        <v>4602</v>
      </c>
      <c r="G1659" s="10">
        <f t="shared" si="285"/>
        <v>4.5318876188852913E-5</v>
      </c>
      <c r="H1659" s="7">
        <v>10</v>
      </c>
      <c r="I1659" s="7">
        <v>2.2999999999999998</v>
      </c>
      <c r="J1659" s="7">
        <v>7.7</v>
      </c>
      <c r="K1659" s="7">
        <f t="shared" si="288"/>
        <v>3.08</v>
      </c>
      <c r="L1659" s="12">
        <f t="shared" si="286"/>
        <v>4.62</v>
      </c>
      <c r="M1659" s="8">
        <v>0.77</v>
      </c>
      <c r="N1659" s="8">
        <f t="shared" si="287"/>
        <v>2.0086956521739134</v>
      </c>
      <c r="O1659" s="7">
        <f t="shared" si="281"/>
        <v>4.62</v>
      </c>
      <c r="P1659" s="8">
        <v>0.77</v>
      </c>
      <c r="Q1659" s="8">
        <f t="shared" si="282"/>
        <v>0.29870129870129869</v>
      </c>
      <c r="R1659" s="8">
        <f t="shared" si="283"/>
        <v>0.22999999999999998</v>
      </c>
      <c r="S1659" s="9">
        <f t="shared" si="284"/>
        <v>1.2271802300117474E-4</v>
      </c>
      <c r="T1659" s="2" t="s">
        <v>1011</v>
      </c>
      <c r="U1659" s="2" t="s">
        <v>15</v>
      </c>
      <c r="V1659" s="2" t="s">
        <v>6101</v>
      </c>
      <c r="W1659" s="2" t="s">
        <v>627</v>
      </c>
      <c r="X1659" s="2">
        <v>45</v>
      </c>
      <c r="Y1659" s="2">
        <v>63</v>
      </c>
      <c r="Z1659" s="2">
        <f t="shared" si="291"/>
        <v>18</v>
      </c>
    </row>
    <row r="1660" spans="1:26" x14ac:dyDescent="0.25">
      <c r="A1660" s="2" t="s">
        <v>4603</v>
      </c>
      <c r="B1660" s="2">
        <v>202281659</v>
      </c>
      <c r="C1660" s="3" t="s">
        <v>6078</v>
      </c>
      <c r="D1660" s="2" t="s">
        <v>1012</v>
      </c>
      <c r="E1660" s="2" t="s">
        <v>29</v>
      </c>
      <c r="F1660" s="2" t="s">
        <v>4604</v>
      </c>
      <c r="G1660" s="10">
        <f t="shared" si="285"/>
        <v>1.9033927999318224E-4</v>
      </c>
      <c r="H1660" s="7">
        <v>42</v>
      </c>
      <c r="I1660" s="7">
        <v>36.6</v>
      </c>
      <c r="J1660" s="7">
        <v>5.3999999999999986</v>
      </c>
      <c r="K1660" s="7">
        <f t="shared" si="288"/>
        <v>2.1599999999999997</v>
      </c>
      <c r="L1660" s="12">
        <f t="shared" si="286"/>
        <v>3.2399999999999989</v>
      </c>
      <c r="M1660" s="8">
        <v>0.12857142857142853</v>
      </c>
      <c r="N1660" s="8">
        <f t="shared" si="287"/>
        <v>8.8524590163934394E-2</v>
      </c>
      <c r="O1660" s="7">
        <f t="shared" si="281"/>
        <v>3.2399999999999989</v>
      </c>
      <c r="P1660" s="8">
        <v>0.12857142857142853</v>
      </c>
      <c r="Q1660" s="8">
        <f t="shared" si="282"/>
        <v>6.7777777777777795</v>
      </c>
      <c r="R1660" s="8">
        <f t="shared" si="283"/>
        <v>0.87142857142857144</v>
      </c>
      <c r="S1660" s="9">
        <f t="shared" si="284"/>
        <v>8.6061990156667976E-5</v>
      </c>
      <c r="T1660" s="2" t="s">
        <v>56</v>
      </c>
      <c r="U1660" s="2" t="s">
        <v>31</v>
      </c>
      <c r="V1660" s="2" t="s">
        <v>6101</v>
      </c>
      <c r="W1660" s="2" t="s">
        <v>627</v>
      </c>
      <c r="X1660" s="2">
        <v>45</v>
      </c>
      <c r="Y1660" s="2">
        <v>63</v>
      </c>
      <c r="Z1660" s="2">
        <f t="shared" si="291"/>
        <v>18</v>
      </c>
    </row>
    <row r="1661" spans="1:26" x14ac:dyDescent="0.25">
      <c r="A1661" s="2" t="s">
        <v>4605</v>
      </c>
      <c r="B1661" s="2">
        <v>202281660</v>
      </c>
      <c r="C1661" s="3" t="s">
        <v>6078</v>
      </c>
      <c r="D1661" s="2" t="s">
        <v>753</v>
      </c>
      <c r="E1661" s="2" t="s">
        <v>14</v>
      </c>
      <c r="F1661" s="2" t="s">
        <v>4606</v>
      </c>
      <c r="G1661" s="10">
        <f t="shared" si="285"/>
        <v>1.586160666609852E-4</v>
      </c>
      <c r="H1661" s="7">
        <v>35</v>
      </c>
      <c r="I1661" s="7">
        <v>15</v>
      </c>
      <c r="J1661" s="7">
        <v>20</v>
      </c>
      <c r="K1661" s="7">
        <f t="shared" si="288"/>
        <v>8</v>
      </c>
      <c r="L1661" s="12">
        <f t="shared" si="286"/>
        <v>12</v>
      </c>
      <c r="M1661" s="8">
        <v>0.5714285714285714</v>
      </c>
      <c r="N1661" s="8">
        <f t="shared" si="287"/>
        <v>0.8</v>
      </c>
      <c r="O1661" s="7">
        <f t="shared" si="281"/>
        <v>12</v>
      </c>
      <c r="P1661" s="8">
        <v>0.5714285714285714</v>
      </c>
      <c r="Q1661" s="8">
        <f t="shared" si="282"/>
        <v>0.75</v>
      </c>
      <c r="R1661" s="8">
        <f t="shared" si="283"/>
        <v>0.42857142857142855</v>
      </c>
      <c r="S1661" s="9">
        <f t="shared" si="284"/>
        <v>3.1874811169136296E-4</v>
      </c>
      <c r="T1661" s="2" t="s">
        <v>6152</v>
      </c>
      <c r="U1661" s="2" t="s">
        <v>15</v>
      </c>
      <c r="V1661" s="2" t="s">
        <v>6101</v>
      </c>
      <c r="W1661" s="2" t="s">
        <v>627</v>
      </c>
      <c r="X1661" s="2">
        <v>45</v>
      </c>
      <c r="Y1661" s="2">
        <v>63</v>
      </c>
      <c r="Z1661" s="2">
        <f t="shared" si="291"/>
        <v>18</v>
      </c>
    </row>
    <row r="1662" spans="1:26" x14ac:dyDescent="0.25">
      <c r="A1662" s="2" t="s">
        <v>4607</v>
      </c>
      <c r="B1662" s="2">
        <v>202281661</v>
      </c>
      <c r="C1662" s="3" t="s">
        <v>6078</v>
      </c>
      <c r="D1662" s="2" t="s">
        <v>1013</v>
      </c>
      <c r="E1662" s="2" t="s">
        <v>14</v>
      </c>
      <c r="F1662" s="2" t="s">
        <v>4608</v>
      </c>
      <c r="G1662" s="10">
        <f t="shared" si="285"/>
        <v>6.7978314283279379E-5</v>
      </c>
      <c r="H1662" s="7">
        <v>15</v>
      </c>
      <c r="I1662" s="7">
        <v>10</v>
      </c>
      <c r="J1662" s="7">
        <v>5</v>
      </c>
      <c r="K1662" s="7">
        <f t="shared" si="288"/>
        <v>2</v>
      </c>
      <c r="L1662" s="12">
        <f t="shared" si="286"/>
        <v>3</v>
      </c>
      <c r="M1662" s="8">
        <v>0.33333333333333331</v>
      </c>
      <c r="N1662" s="8">
        <f t="shared" si="287"/>
        <v>0.3</v>
      </c>
      <c r="O1662" s="7">
        <f t="shared" si="281"/>
        <v>3</v>
      </c>
      <c r="P1662" s="8">
        <v>0.33333333333333331</v>
      </c>
      <c r="Q1662" s="8">
        <f t="shared" si="282"/>
        <v>2</v>
      </c>
      <c r="R1662" s="8">
        <f t="shared" si="283"/>
        <v>0.66666666666666663</v>
      </c>
      <c r="S1662" s="9">
        <f t="shared" si="284"/>
        <v>7.9687027922840741E-5</v>
      </c>
      <c r="T1662" s="2" t="s">
        <v>6153</v>
      </c>
      <c r="U1662" s="2" t="s">
        <v>15</v>
      </c>
      <c r="V1662" s="2" t="s">
        <v>6101</v>
      </c>
      <c r="W1662" s="2" t="s">
        <v>16</v>
      </c>
      <c r="X1662" s="2">
        <v>45</v>
      </c>
      <c r="Y1662" s="2">
        <v>63</v>
      </c>
      <c r="Z1662" s="2">
        <f t="shared" si="291"/>
        <v>18</v>
      </c>
    </row>
    <row r="1663" spans="1:26" x14ac:dyDescent="0.25">
      <c r="A1663" s="2" t="s">
        <v>4609</v>
      </c>
      <c r="B1663" s="2">
        <v>202281662</v>
      </c>
      <c r="C1663" s="3" t="s">
        <v>6078</v>
      </c>
      <c r="D1663" s="2" t="s">
        <v>934</v>
      </c>
      <c r="E1663" s="2" t="s">
        <v>29</v>
      </c>
      <c r="F1663" s="2" t="s">
        <v>4610</v>
      </c>
      <c r="G1663" s="10">
        <f t="shared" si="285"/>
        <v>1.9033927999318224E-4</v>
      </c>
      <c r="H1663" s="7">
        <v>42</v>
      </c>
      <c r="I1663" s="7">
        <v>37.24</v>
      </c>
      <c r="J1663" s="7">
        <v>4.759999999999998</v>
      </c>
      <c r="K1663" s="7">
        <f t="shared" si="288"/>
        <v>1.9039999999999992</v>
      </c>
      <c r="L1663" s="12">
        <f t="shared" si="286"/>
        <v>2.855999999999999</v>
      </c>
      <c r="M1663" s="8">
        <v>0.11333333333333329</v>
      </c>
      <c r="N1663" s="8">
        <f t="shared" si="287"/>
        <v>7.6691729323308241E-2</v>
      </c>
      <c r="O1663" s="7">
        <f t="shared" si="281"/>
        <v>2.855999999999999</v>
      </c>
      <c r="P1663" s="8">
        <v>0.11333333333333329</v>
      </c>
      <c r="Q1663" s="8">
        <f t="shared" si="282"/>
        <v>7.8235294117647092</v>
      </c>
      <c r="R1663" s="8">
        <f t="shared" si="283"/>
        <v>0.88666666666666671</v>
      </c>
      <c r="S1663" s="9">
        <f t="shared" si="284"/>
        <v>7.5862050582544351E-5</v>
      </c>
      <c r="T1663" s="2" t="s">
        <v>33</v>
      </c>
      <c r="U1663" s="2" t="s">
        <v>31</v>
      </c>
      <c r="V1663" s="2" t="s">
        <v>6101</v>
      </c>
      <c r="W1663" s="2" t="s">
        <v>329</v>
      </c>
      <c r="X1663" s="2">
        <v>45</v>
      </c>
      <c r="Y1663" s="2">
        <v>63</v>
      </c>
      <c r="Z1663" s="2">
        <f t="shared" si="291"/>
        <v>18</v>
      </c>
    </row>
    <row r="1664" spans="1:26" x14ac:dyDescent="0.25">
      <c r="A1664" s="2" t="s">
        <v>4611</v>
      </c>
      <c r="B1664" s="2">
        <v>202281663</v>
      </c>
      <c r="C1664" s="3" t="s">
        <v>6078</v>
      </c>
      <c r="D1664" s="2" t="s">
        <v>1014</v>
      </c>
      <c r="E1664" s="2" t="s">
        <v>29</v>
      </c>
      <c r="F1664" s="2" t="s">
        <v>4612</v>
      </c>
      <c r="G1664" s="10">
        <f t="shared" si="285"/>
        <v>2.2659438094426457E-4</v>
      </c>
      <c r="H1664" s="7">
        <v>50</v>
      </c>
      <c r="I1664" s="7">
        <v>18.41</v>
      </c>
      <c r="J1664" s="7">
        <v>31.59</v>
      </c>
      <c r="K1664" s="7">
        <f t="shared" si="288"/>
        <v>12.636000000000001</v>
      </c>
      <c r="L1664" s="12">
        <f t="shared" si="286"/>
        <v>18.954000000000001</v>
      </c>
      <c r="M1664" s="8">
        <v>0.63180000000000003</v>
      </c>
      <c r="N1664" s="8">
        <f t="shared" si="287"/>
        <v>1.0295491580662683</v>
      </c>
      <c r="O1664" s="7">
        <f t="shared" si="281"/>
        <v>18.954000000000001</v>
      </c>
      <c r="P1664" s="8">
        <v>0.63180000000000003</v>
      </c>
      <c r="Q1664" s="8">
        <f t="shared" si="282"/>
        <v>0.5827793605571383</v>
      </c>
      <c r="R1664" s="8">
        <f t="shared" si="283"/>
        <v>0.36820000000000003</v>
      </c>
      <c r="S1664" s="9">
        <f t="shared" si="284"/>
        <v>5.0346264241650778E-4</v>
      </c>
      <c r="T1664" s="2" t="s">
        <v>426</v>
      </c>
      <c r="U1664" s="2" t="s">
        <v>31</v>
      </c>
      <c r="V1664" s="2" t="s">
        <v>6101</v>
      </c>
      <c r="W1664" s="2" t="s">
        <v>329</v>
      </c>
      <c r="X1664" s="2">
        <v>45</v>
      </c>
      <c r="Y1664" s="2">
        <v>63</v>
      </c>
      <c r="Z1664" s="2">
        <f t="shared" si="291"/>
        <v>18</v>
      </c>
    </row>
    <row r="1665" spans="1:26" x14ac:dyDescent="0.25">
      <c r="A1665" s="2" t="s">
        <v>4613</v>
      </c>
      <c r="B1665" s="2">
        <v>202281664</v>
      </c>
      <c r="C1665" s="3" t="s">
        <v>6078</v>
      </c>
      <c r="D1665" s="2" t="s">
        <v>784</v>
      </c>
      <c r="E1665" s="2" t="s">
        <v>14</v>
      </c>
      <c r="F1665" s="2" t="s">
        <v>4614</v>
      </c>
      <c r="G1665" s="10">
        <f t="shared" si="285"/>
        <v>4.5318876188852913E-5</v>
      </c>
      <c r="H1665" s="7">
        <v>10</v>
      </c>
      <c r="I1665" s="7">
        <v>2</v>
      </c>
      <c r="J1665" s="7">
        <v>8</v>
      </c>
      <c r="K1665" s="7">
        <f t="shared" si="288"/>
        <v>3.2</v>
      </c>
      <c r="L1665" s="12">
        <f t="shared" si="286"/>
        <v>4.8</v>
      </c>
      <c r="M1665" s="8">
        <v>0.8</v>
      </c>
      <c r="N1665" s="8">
        <f t="shared" si="287"/>
        <v>2.4</v>
      </c>
      <c r="O1665" s="7">
        <f t="shared" si="281"/>
        <v>4.8</v>
      </c>
      <c r="P1665" s="8">
        <v>0.8</v>
      </c>
      <c r="Q1665" s="8">
        <f t="shared" si="282"/>
        <v>0.25</v>
      </c>
      <c r="R1665" s="8">
        <f t="shared" si="283"/>
        <v>0.2</v>
      </c>
      <c r="S1665" s="9">
        <f t="shared" si="284"/>
        <v>1.2749924467654519E-4</v>
      </c>
      <c r="T1665" s="2" t="s">
        <v>6151</v>
      </c>
      <c r="U1665" s="2" t="s">
        <v>15</v>
      </c>
      <c r="V1665" s="2" t="s">
        <v>6101</v>
      </c>
      <c r="W1665" s="2" t="s">
        <v>16</v>
      </c>
      <c r="X1665" s="2">
        <v>45</v>
      </c>
      <c r="Y1665" s="2">
        <v>63</v>
      </c>
      <c r="Z1665" s="2">
        <f t="shared" si="291"/>
        <v>18</v>
      </c>
    </row>
    <row r="1666" spans="1:26" x14ac:dyDescent="0.25">
      <c r="A1666" s="2" t="s">
        <v>4615</v>
      </c>
      <c r="B1666" s="2">
        <v>202281665</v>
      </c>
      <c r="C1666" s="3" t="s">
        <v>6078</v>
      </c>
      <c r="D1666" s="2" t="s">
        <v>708</v>
      </c>
      <c r="E1666" s="2" t="s">
        <v>14</v>
      </c>
      <c r="F1666" s="2" t="s">
        <v>4616</v>
      </c>
      <c r="G1666" s="10">
        <f t="shared" si="285"/>
        <v>9.9701527615476414E-5</v>
      </c>
      <c r="H1666" s="7">
        <v>22</v>
      </c>
      <c r="I1666" s="7">
        <v>8</v>
      </c>
      <c r="J1666" s="7">
        <v>14</v>
      </c>
      <c r="K1666" s="7">
        <f t="shared" si="288"/>
        <v>5.6000000000000005</v>
      </c>
      <c r="L1666" s="12">
        <f t="shared" si="286"/>
        <v>8.3999999999999986</v>
      </c>
      <c r="M1666" s="8">
        <v>0.63636363636363635</v>
      </c>
      <c r="N1666" s="8">
        <f t="shared" si="287"/>
        <v>1.0499999999999998</v>
      </c>
      <c r="O1666" s="7">
        <f t="shared" ref="O1666:O1729" si="292">J1666-K1666</f>
        <v>8.3999999999999986</v>
      </c>
      <c r="P1666" s="8">
        <v>0.63636363636363635</v>
      </c>
      <c r="Q1666" s="8">
        <f t="shared" ref="Q1666:Q1729" si="293">I1666/J1666</f>
        <v>0.5714285714285714</v>
      </c>
      <c r="R1666" s="8">
        <f t="shared" ref="R1666:R1729" si="294">I1666/H1666</f>
        <v>0.36363636363636365</v>
      </c>
      <c r="S1666" s="9">
        <f t="shared" ref="S1666:S1729" si="295">J1666/SUM($J$2:$J$2400)</f>
        <v>2.2312367818395407E-4</v>
      </c>
      <c r="T1666" s="2" t="s">
        <v>6151</v>
      </c>
      <c r="U1666" s="2" t="s">
        <v>15</v>
      </c>
      <c r="V1666" s="2" t="s">
        <v>6101</v>
      </c>
      <c r="W1666" s="2" t="s">
        <v>329</v>
      </c>
      <c r="X1666" s="2">
        <v>45</v>
      </c>
      <c r="Y1666" s="2">
        <v>63</v>
      </c>
      <c r="Z1666" s="2">
        <f t="shared" si="291"/>
        <v>18</v>
      </c>
    </row>
    <row r="1667" spans="1:26" x14ac:dyDescent="0.25">
      <c r="A1667" s="2" t="s">
        <v>4617</v>
      </c>
      <c r="B1667" s="2">
        <v>202281666</v>
      </c>
      <c r="C1667" s="3" t="s">
        <v>6078</v>
      </c>
      <c r="D1667" s="2" t="s">
        <v>869</v>
      </c>
      <c r="E1667" s="2" t="s">
        <v>29</v>
      </c>
      <c r="F1667" s="2" t="s">
        <v>4618</v>
      </c>
      <c r="G1667" s="10">
        <f t="shared" ref="G1667:G1730" si="296">H1667/SUM($H$2:$H$2400)</f>
        <v>2.9004080760865864E-4</v>
      </c>
      <c r="H1667" s="7">
        <v>64</v>
      </c>
      <c r="I1667" s="7">
        <v>39.4</v>
      </c>
      <c r="J1667" s="7">
        <v>24.6</v>
      </c>
      <c r="K1667" s="7">
        <f t="shared" si="288"/>
        <v>9.8400000000000016</v>
      </c>
      <c r="L1667" s="12">
        <f t="shared" ref="L1667:L1730" si="297">J1667-K1667</f>
        <v>14.76</v>
      </c>
      <c r="M1667" s="8">
        <v>0.38437500000000002</v>
      </c>
      <c r="N1667" s="8">
        <f t="shared" ref="N1667:N1730" si="298">L1667/I1667</f>
        <v>0.37461928934010152</v>
      </c>
      <c r="O1667" s="7">
        <f t="shared" si="292"/>
        <v>14.76</v>
      </c>
      <c r="P1667" s="8">
        <v>0.38437500000000002</v>
      </c>
      <c r="Q1667" s="8">
        <f t="shared" si="293"/>
        <v>1.6016260162601625</v>
      </c>
      <c r="R1667" s="8">
        <f t="shared" si="294"/>
        <v>0.61562499999999998</v>
      </c>
      <c r="S1667" s="9">
        <f t="shared" si="295"/>
        <v>3.9206017738037646E-4</v>
      </c>
      <c r="T1667" s="2" t="s">
        <v>99</v>
      </c>
      <c r="U1667" s="2" t="s">
        <v>31</v>
      </c>
      <c r="V1667" s="2" t="s">
        <v>6101</v>
      </c>
      <c r="W1667" s="2" t="s">
        <v>627</v>
      </c>
      <c r="X1667" s="2">
        <v>45</v>
      </c>
      <c r="Y1667" s="2">
        <v>63</v>
      </c>
      <c r="Z1667" s="2">
        <f t="shared" si="291"/>
        <v>18</v>
      </c>
    </row>
    <row r="1668" spans="1:26" x14ac:dyDescent="0.25">
      <c r="A1668" s="2" t="s">
        <v>4619</v>
      </c>
      <c r="B1668" s="2">
        <v>202281667</v>
      </c>
      <c r="C1668" s="3" t="s">
        <v>6078</v>
      </c>
      <c r="D1668" s="2" t="s">
        <v>614</v>
      </c>
      <c r="E1668" s="2" t="s">
        <v>29</v>
      </c>
      <c r="F1668" s="2" t="s">
        <v>4620</v>
      </c>
      <c r="G1668" s="10">
        <f t="shared" si="296"/>
        <v>3.9880611046190566E-4</v>
      </c>
      <c r="H1668" s="7">
        <v>88</v>
      </c>
      <c r="I1668" s="7">
        <v>71.5</v>
      </c>
      <c r="J1668" s="7">
        <v>16.5</v>
      </c>
      <c r="K1668" s="7">
        <f t="shared" ref="K1668:K1731" si="299">J1668*0.4</f>
        <v>6.6000000000000005</v>
      </c>
      <c r="L1668" s="12">
        <f t="shared" si="297"/>
        <v>9.8999999999999986</v>
      </c>
      <c r="M1668" s="8">
        <v>0.1875</v>
      </c>
      <c r="N1668" s="8">
        <f t="shared" si="298"/>
        <v>0.13846153846153844</v>
      </c>
      <c r="O1668" s="7">
        <f t="shared" si="292"/>
        <v>9.8999999999999986</v>
      </c>
      <c r="P1668" s="8">
        <v>0.1875</v>
      </c>
      <c r="Q1668" s="8">
        <f t="shared" si="293"/>
        <v>4.333333333333333</v>
      </c>
      <c r="R1668" s="8">
        <f t="shared" si="294"/>
        <v>0.8125</v>
      </c>
      <c r="S1668" s="9">
        <f t="shared" si="295"/>
        <v>2.6296719214537445E-4</v>
      </c>
      <c r="T1668" s="2" t="s">
        <v>33</v>
      </c>
      <c r="U1668" s="2" t="s">
        <v>31</v>
      </c>
      <c r="V1668" s="2" t="s">
        <v>6101</v>
      </c>
      <c r="W1668" s="2" t="s">
        <v>627</v>
      </c>
      <c r="X1668" s="2">
        <v>45</v>
      </c>
      <c r="Y1668" s="2">
        <v>63</v>
      </c>
      <c r="Z1668" s="2">
        <f t="shared" si="291"/>
        <v>18</v>
      </c>
    </row>
    <row r="1669" spans="1:26" x14ac:dyDescent="0.25">
      <c r="A1669" s="2" t="s">
        <v>4621</v>
      </c>
      <c r="B1669" s="2">
        <v>202281668</v>
      </c>
      <c r="C1669" s="3" t="s">
        <v>6078</v>
      </c>
      <c r="D1669" s="2" t="s">
        <v>707</v>
      </c>
      <c r="E1669" s="2" t="s">
        <v>24</v>
      </c>
      <c r="F1669" s="2" t="s">
        <v>4622</v>
      </c>
      <c r="G1669" s="10">
        <f t="shared" si="296"/>
        <v>2.7191325713311752E-4</v>
      </c>
      <c r="H1669" s="7">
        <v>60</v>
      </c>
      <c r="I1669" s="7">
        <v>9</v>
      </c>
      <c r="J1669" s="7">
        <v>51</v>
      </c>
      <c r="K1669" s="7">
        <f t="shared" si="299"/>
        <v>20.400000000000002</v>
      </c>
      <c r="L1669" s="12">
        <f t="shared" si="297"/>
        <v>30.599999999999998</v>
      </c>
      <c r="M1669" s="8">
        <v>0.85</v>
      </c>
      <c r="N1669" s="8">
        <f t="shared" si="298"/>
        <v>3.4</v>
      </c>
      <c r="O1669" s="7">
        <f t="shared" si="292"/>
        <v>30.599999999999998</v>
      </c>
      <c r="P1669" s="8">
        <v>0.85</v>
      </c>
      <c r="Q1669" s="8">
        <f t="shared" si="293"/>
        <v>0.17647058823529413</v>
      </c>
      <c r="R1669" s="8">
        <f t="shared" si="294"/>
        <v>0.15</v>
      </c>
      <c r="S1669" s="9">
        <f t="shared" si="295"/>
        <v>8.1280768481297556E-4</v>
      </c>
      <c r="T1669" s="2" t="s">
        <v>25</v>
      </c>
      <c r="U1669" s="2" t="s">
        <v>26</v>
      </c>
      <c r="V1669" s="2" t="s">
        <v>6101</v>
      </c>
      <c r="W1669" s="2" t="s">
        <v>16</v>
      </c>
      <c r="X1669" s="2">
        <v>45</v>
      </c>
      <c r="Y1669" s="2">
        <v>63</v>
      </c>
      <c r="Z1669" s="2">
        <f t="shared" si="291"/>
        <v>18</v>
      </c>
    </row>
    <row r="1670" spans="1:26" x14ac:dyDescent="0.25">
      <c r="A1670" s="2" t="s">
        <v>4623</v>
      </c>
      <c r="B1670" s="2">
        <v>202281669</v>
      </c>
      <c r="C1670" s="3" t="s">
        <v>6078</v>
      </c>
      <c r="D1670" s="2" t="s">
        <v>546</v>
      </c>
      <c r="E1670" s="2" t="s">
        <v>47</v>
      </c>
      <c r="F1670" s="2" t="s">
        <v>4624</v>
      </c>
      <c r="G1670" s="10">
        <f t="shared" si="296"/>
        <v>2.1753060570649401E-3</v>
      </c>
      <c r="H1670" s="7">
        <v>480</v>
      </c>
      <c r="I1670" s="7">
        <v>392.7</v>
      </c>
      <c r="J1670" s="7">
        <v>87.300000000000011</v>
      </c>
      <c r="K1670" s="7">
        <f t="shared" si="299"/>
        <v>34.920000000000009</v>
      </c>
      <c r="L1670" s="12">
        <f t="shared" si="297"/>
        <v>52.38</v>
      </c>
      <c r="M1670" s="8">
        <v>0.18187500000000004</v>
      </c>
      <c r="N1670" s="8">
        <f t="shared" si="298"/>
        <v>0.13338426279602753</v>
      </c>
      <c r="O1670" s="7">
        <f t="shared" si="292"/>
        <v>52.38</v>
      </c>
      <c r="P1670" s="8">
        <v>0.18187500000000004</v>
      </c>
      <c r="Q1670" s="8">
        <f t="shared" si="293"/>
        <v>4.4982817869415799</v>
      </c>
      <c r="R1670" s="8">
        <f t="shared" si="294"/>
        <v>0.81812499999999999</v>
      </c>
      <c r="S1670" s="9">
        <f t="shared" si="295"/>
        <v>1.3913355075327995E-3</v>
      </c>
      <c r="T1670" s="2" t="s">
        <v>19</v>
      </c>
      <c r="U1670" s="2" t="s">
        <v>6087</v>
      </c>
      <c r="V1670" s="2" t="s">
        <v>6101</v>
      </c>
      <c r="W1670" s="2" t="s">
        <v>329</v>
      </c>
      <c r="X1670" s="2">
        <v>45</v>
      </c>
      <c r="Y1670" s="2">
        <v>63</v>
      </c>
      <c r="Z1670" s="2">
        <f t="shared" si="291"/>
        <v>18</v>
      </c>
    </row>
    <row r="1671" spans="1:26" x14ac:dyDescent="0.25">
      <c r="A1671" s="2" t="s">
        <v>4625</v>
      </c>
      <c r="B1671" s="2">
        <v>202281670</v>
      </c>
      <c r="C1671" s="3" t="s">
        <v>6078</v>
      </c>
      <c r="D1671" s="2" t="s">
        <v>618</v>
      </c>
      <c r="E1671" s="2" t="s">
        <v>21</v>
      </c>
      <c r="F1671" s="2" t="s">
        <v>4626</v>
      </c>
      <c r="G1671" s="10">
        <f t="shared" si="296"/>
        <v>9.0637752377705825E-5</v>
      </c>
      <c r="H1671" s="7">
        <v>20</v>
      </c>
      <c r="I1671" s="7">
        <v>0</v>
      </c>
      <c r="J1671" s="7">
        <v>20</v>
      </c>
      <c r="K1671" s="7">
        <f t="shared" si="299"/>
        <v>8</v>
      </c>
      <c r="L1671" s="12">
        <f t="shared" si="297"/>
        <v>12</v>
      </c>
      <c r="M1671" s="8">
        <v>1</v>
      </c>
      <c r="N1671" s="8" t="e">
        <f t="shared" si="298"/>
        <v>#DIV/0!</v>
      </c>
      <c r="O1671" s="7">
        <f t="shared" si="292"/>
        <v>12</v>
      </c>
      <c r="P1671" s="8">
        <v>1</v>
      </c>
      <c r="Q1671" s="8">
        <f t="shared" si="293"/>
        <v>0</v>
      </c>
      <c r="R1671" s="8">
        <f t="shared" si="294"/>
        <v>0</v>
      </c>
      <c r="S1671" s="9">
        <f t="shared" si="295"/>
        <v>3.1874811169136296E-4</v>
      </c>
      <c r="T1671" s="2" t="s">
        <v>6150</v>
      </c>
      <c r="U1671" s="2" t="s">
        <v>22</v>
      </c>
      <c r="V1671" s="2" t="s">
        <v>6101</v>
      </c>
      <c r="W1671" s="2" t="s">
        <v>16</v>
      </c>
      <c r="X1671" s="2">
        <v>45</v>
      </c>
      <c r="Y1671" s="2">
        <v>63</v>
      </c>
      <c r="Z1671" s="2">
        <f t="shared" si="291"/>
        <v>18</v>
      </c>
    </row>
    <row r="1672" spans="1:26" x14ac:dyDescent="0.25">
      <c r="A1672" s="2" t="s">
        <v>4627</v>
      </c>
      <c r="B1672" s="2">
        <v>202281671</v>
      </c>
      <c r="C1672" s="3" t="s">
        <v>6078</v>
      </c>
      <c r="D1672" s="2" t="s">
        <v>866</v>
      </c>
      <c r="E1672" s="2" t="s">
        <v>24</v>
      </c>
      <c r="F1672" s="2" t="s">
        <v>4628</v>
      </c>
      <c r="G1672" s="10">
        <f t="shared" si="296"/>
        <v>7.251020190216466E-4</v>
      </c>
      <c r="H1672" s="7">
        <v>160</v>
      </c>
      <c r="I1672" s="7">
        <v>20</v>
      </c>
      <c r="J1672" s="7">
        <v>140</v>
      </c>
      <c r="K1672" s="7">
        <f t="shared" si="299"/>
        <v>56</v>
      </c>
      <c r="L1672" s="12">
        <f t="shared" si="297"/>
        <v>84</v>
      </c>
      <c r="M1672" s="8">
        <v>0.875</v>
      </c>
      <c r="N1672" s="8">
        <f t="shared" si="298"/>
        <v>4.2</v>
      </c>
      <c r="O1672" s="7">
        <f t="shared" si="292"/>
        <v>84</v>
      </c>
      <c r="P1672" s="8">
        <v>0.875</v>
      </c>
      <c r="Q1672" s="8">
        <f t="shared" si="293"/>
        <v>0.14285714285714285</v>
      </c>
      <c r="R1672" s="8">
        <f t="shared" si="294"/>
        <v>0.125</v>
      </c>
      <c r="S1672" s="9">
        <f t="shared" si="295"/>
        <v>2.2312367818395407E-3</v>
      </c>
      <c r="T1672" s="2" t="s">
        <v>6150</v>
      </c>
      <c r="U1672" s="2" t="s">
        <v>26</v>
      </c>
      <c r="V1672" s="2" t="s">
        <v>6101</v>
      </c>
      <c r="W1672" s="2" t="s">
        <v>329</v>
      </c>
      <c r="X1672" s="2">
        <v>45</v>
      </c>
      <c r="Y1672" s="2">
        <v>63</v>
      </c>
      <c r="Z1672" s="2">
        <f t="shared" si="291"/>
        <v>18</v>
      </c>
    </row>
    <row r="1673" spans="1:26" x14ac:dyDescent="0.25">
      <c r="A1673" s="2" t="s">
        <v>4629</v>
      </c>
      <c r="B1673" s="2">
        <v>202281672</v>
      </c>
      <c r="C1673" s="3" t="s">
        <v>6078</v>
      </c>
      <c r="D1673" s="2" t="s">
        <v>1014</v>
      </c>
      <c r="E1673" s="2" t="s">
        <v>29</v>
      </c>
      <c r="F1673" s="2" t="s">
        <v>4630</v>
      </c>
      <c r="G1673" s="10">
        <f t="shared" si="296"/>
        <v>2.0393494284983812E-4</v>
      </c>
      <c r="H1673" s="7">
        <v>45</v>
      </c>
      <c r="I1673" s="7">
        <v>21.91</v>
      </c>
      <c r="J1673" s="7">
        <v>23.09</v>
      </c>
      <c r="K1673" s="7">
        <f t="shared" si="299"/>
        <v>9.2360000000000007</v>
      </c>
      <c r="L1673" s="12">
        <f t="shared" si="297"/>
        <v>13.853999999999999</v>
      </c>
      <c r="M1673" s="8">
        <v>0.51311111111111107</v>
      </c>
      <c r="N1673" s="8">
        <f t="shared" si="298"/>
        <v>0.63231401186672753</v>
      </c>
      <c r="O1673" s="7">
        <f t="shared" si="292"/>
        <v>13.853999999999999</v>
      </c>
      <c r="P1673" s="8">
        <v>0.51311111111111107</v>
      </c>
      <c r="Q1673" s="8">
        <f t="shared" si="293"/>
        <v>0.9488956258120399</v>
      </c>
      <c r="R1673" s="8">
        <f t="shared" si="294"/>
        <v>0.48688888888888887</v>
      </c>
      <c r="S1673" s="9">
        <f t="shared" si="295"/>
        <v>3.6799469494767852E-4</v>
      </c>
      <c r="T1673" s="2" t="s">
        <v>426</v>
      </c>
      <c r="U1673" s="2" t="s">
        <v>31</v>
      </c>
      <c r="V1673" s="2" t="s">
        <v>6101</v>
      </c>
      <c r="W1673" s="2" t="s">
        <v>627</v>
      </c>
      <c r="X1673" s="2">
        <v>45</v>
      </c>
      <c r="Y1673" s="2">
        <v>63</v>
      </c>
      <c r="Z1673" s="2">
        <f t="shared" si="291"/>
        <v>18</v>
      </c>
    </row>
    <row r="1674" spans="1:26" x14ac:dyDescent="0.25">
      <c r="A1674" s="2" t="s">
        <v>4631</v>
      </c>
      <c r="B1674" s="2">
        <v>202281673</v>
      </c>
      <c r="C1674" s="3" t="s">
        <v>6078</v>
      </c>
      <c r="D1674" s="2" t="s">
        <v>1015</v>
      </c>
      <c r="E1674" s="2" t="s">
        <v>29</v>
      </c>
      <c r="F1674" s="2" t="s">
        <v>4632</v>
      </c>
      <c r="G1674" s="10">
        <f t="shared" si="296"/>
        <v>6.7978314283279379E-5</v>
      </c>
      <c r="H1674" s="7">
        <v>15</v>
      </c>
      <c r="I1674" s="7">
        <v>8.77</v>
      </c>
      <c r="J1674" s="7">
        <v>6.23</v>
      </c>
      <c r="K1674" s="7">
        <f t="shared" si="299"/>
        <v>2.4920000000000004</v>
      </c>
      <c r="L1674" s="12">
        <f t="shared" si="297"/>
        <v>3.738</v>
      </c>
      <c r="M1674" s="8">
        <v>0.41533333333333339</v>
      </c>
      <c r="N1674" s="8">
        <f t="shared" si="298"/>
        <v>0.42622576966932729</v>
      </c>
      <c r="O1674" s="7">
        <f t="shared" si="292"/>
        <v>3.738</v>
      </c>
      <c r="P1674" s="8">
        <v>0.41533333333333339</v>
      </c>
      <c r="Q1674" s="8">
        <f t="shared" si="293"/>
        <v>1.407704654895666</v>
      </c>
      <c r="R1674" s="8">
        <f t="shared" si="294"/>
        <v>0.58466666666666667</v>
      </c>
      <c r="S1674" s="9">
        <f t="shared" si="295"/>
        <v>9.9290036791859564E-5</v>
      </c>
      <c r="T1674" s="2" t="s">
        <v>426</v>
      </c>
      <c r="U1674" s="2" t="s">
        <v>31</v>
      </c>
      <c r="V1674" s="2" t="s">
        <v>6101</v>
      </c>
      <c r="W1674" s="2" t="s">
        <v>329</v>
      </c>
      <c r="X1674" s="2">
        <v>45</v>
      </c>
      <c r="Y1674" s="2">
        <v>63</v>
      </c>
      <c r="Z1674" s="2">
        <f t="shared" si="291"/>
        <v>18</v>
      </c>
    </row>
    <row r="1675" spans="1:26" x14ac:dyDescent="0.25">
      <c r="A1675" s="2" t="s">
        <v>4633</v>
      </c>
      <c r="B1675" s="2">
        <v>202281674</v>
      </c>
      <c r="C1675" s="3" t="s">
        <v>6078</v>
      </c>
      <c r="D1675" s="2" t="s">
        <v>195</v>
      </c>
      <c r="E1675" s="2" t="s">
        <v>24</v>
      </c>
      <c r="F1675" s="2" t="s">
        <v>4634</v>
      </c>
      <c r="G1675" s="10">
        <f t="shared" si="296"/>
        <v>3.625510095108233E-4</v>
      </c>
      <c r="H1675" s="7">
        <v>80</v>
      </c>
      <c r="I1675" s="7">
        <v>40</v>
      </c>
      <c r="J1675" s="7">
        <v>40</v>
      </c>
      <c r="K1675" s="7">
        <f t="shared" si="299"/>
        <v>16</v>
      </c>
      <c r="L1675" s="12">
        <f t="shared" si="297"/>
        <v>24</v>
      </c>
      <c r="M1675" s="8">
        <v>0.5</v>
      </c>
      <c r="N1675" s="8">
        <f t="shared" si="298"/>
        <v>0.6</v>
      </c>
      <c r="O1675" s="7">
        <f t="shared" si="292"/>
        <v>24</v>
      </c>
      <c r="P1675" s="8">
        <v>0.5</v>
      </c>
      <c r="Q1675" s="8">
        <f t="shared" si="293"/>
        <v>1</v>
      </c>
      <c r="R1675" s="8">
        <f t="shared" si="294"/>
        <v>0.5</v>
      </c>
      <c r="S1675" s="9">
        <f t="shared" si="295"/>
        <v>6.3749622338272593E-4</v>
      </c>
      <c r="T1675" s="2" t="s">
        <v>25</v>
      </c>
      <c r="U1675" s="2" t="s">
        <v>26</v>
      </c>
      <c r="V1675" s="2" t="s">
        <v>6101</v>
      </c>
      <c r="W1675" s="2" t="s">
        <v>627</v>
      </c>
      <c r="X1675" s="2">
        <v>45</v>
      </c>
      <c r="Y1675" s="2">
        <v>63</v>
      </c>
      <c r="Z1675" s="2">
        <f t="shared" si="291"/>
        <v>18</v>
      </c>
    </row>
    <row r="1676" spans="1:26" x14ac:dyDescent="0.25">
      <c r="A1676" s="2" t="s">
        <v>4635</v>
      </c>
      <c r="B1676" s="2">
        <v>202281675</v>
      </c>
      <c r="C1676" s="3" t="s">
        <v>6078</v>
      </c>
      <c r="D1676" s="2" t="s">
        <v>614</v>
      </c>
      <c r="E1676" s="2" t="s">
        <v>29</v>
      </c>
      <c r="F1676" s="2" t="s">
        <v>4636</v>
      </c>
      <c r="G1676" s="10">
        <f t="shared" si="296"/>
        <v>3.9880611046190566E-4</v>
      </c>
      <c r="H1676" s="7">
        <v>88</v>
      </c>
      <c r="I1676" s="7">
        <v>72.569999999999993</v>
      </c>
      <c r="J1676" s="7">
        <v>15.430000000000007</v>
      </c>
      <c r="K1676" s="7">
        <f t="shared" si="299"/>
        <v>6.1720000000000033</v>
      </c>
      <c r="L1676" s="12">
        <f t="shared" si="297"/>
        <v>9.2580000000000027</v>
      </c>
      <c r="M1676" s="8">
        <v>0.17534090909090916</v>
      </c>
      <c r="N1676" s="8">
        <f t="shared" si="298"/>
        <v>0.1275733774286896</v>
      </c>
      <c r="O1676" s="7">
        <f t="shared" si="292"/>
        <v>9.2580000000000027</v>
      </c>
      <c r="P1676" s="8">
        <v>0.17534090909090916</v>
      </c>
      <c r="Q1676" s="8">
        <f t="shared" si="293"/>
        <v>4.7031756318859337</v>
      </c>
      <c r="R1676" s="8">
        <f t="shared" si="294"/>
        <v>0.82465909090909084</v>
      </c>
      <c r="S1676" s="9">
        <f t="shared" si="295"/>
        <v>2.4591416816988662E-4</v>
      </c>
      <c r="T1676" s="2" t="s">
        <v>33</v>
      </c>
      <c r="U1676" s="2" t="s">
        <v>31</v>
      </c>
      <c r="V1676" s="2" t="s">
        <v>6101</v>
      </c>
      <c r="W1676" s="2" t="s">
        <v>627</v>
      </c>
      <c r="X1676" s="2">
        <v>45</v>
      </c>
      <c r="Y1676" s="2">
        <v>63</v>
      </c>
      <c r="Z1676" s="2">
        <f t="shared" si="291"/>
        <v>18</v>
      </c>
    </row>
    <row r="1677" spans="1:26" x14ac:dyDescent="0.25">
      <c r="A1677" s="2" t="s">
        <v>4637</v>
      </c>
      <c r="B1677" s="2">
        <v>202281676</v>
      </c>
      <c r="C1677" s="3" t="s">
        <v>6078</v>
      </c>
      <c r="D1677" s="2" t="s">
        <v>1016</v>
      </c>
      <c r="E1677" s="2" t="s">
        <v>24</v>
      </c>
      <c r="F1677" s="2" t="s">
        <v>4638</v>
      </c>
      <c r="G1677" s="10">
        <f t="shared" si="296"/>
        <v>7.4776145711607307E-4</v>
      </c>
      <c r="H1677" s="7">
        <v>165</v>
      </c>
      <c r="I1677" s="7">
        <v>130</v>
      </c>
      <c r="J1677" s="7">
        <v>35</v>
      </c>
      <c r="K1677" s="7">
        <f t="shared" si="299"/>
        <v>14</v>
      </c>
      <c r="L1677" s="12">
        <f t="shared" si="297"/>
        <v>21</v>
      </c>
      <c r="M1677" s="8">
        <v>0.21212121212121213</v>
      </c>
      <c r="N1677" s="8">
        <f t="shared" si="298"/>
        <v>0.16153846153846155</v>
      </c>
      <c r="O1677" s="7">
        <f t="shared" si="292"/>
        <v>21</v>
      </c>
      <c r="P1677" s="8">
        <v>0.21212121212121213</v>
      </c>
      <c r="Q1677" s="8">
        <f t="shared" si="293"/>
        <v>3.7142857142857144</v>
      </c>
      <c r="R1677" s="8">
        <f t="shared" si="294"/>
        <v>0.78787878787878785</v>
      </c>
      <c r="S1677" s="9">
        <f t="shared" si="295"/>
        <v>5.5780919545988519E-4</v>
      </c>
      <c r="T1677" s="2" t="s">
        <v>6150</v>
      </c>
      <c r="U1677" s="2" t="s">
        <v>26</v>
      </c>
      <c r="V1677" s="2" t="s">
        <v>6101</v>
      </c>
      <c r="W1677" s="2" t="s">
        <v>627</v>
      </c>
      <c r="X1677" s="2">
        <v>45</v>
      </c>
      <c r="Y1677" s="2">
        <v>63</v>
      </c>
      <c r="Z1677" s="2">
        <f t="shared" si="291"/>
        <v>18</v>
      </c>
    </row>
    <row r="1678" spans="1:26" x14ac:dyDescent="0.25">
      <c r="A1678" s="2" t="s">
        <v>4639</v>
      </c>
      <c r="B1678" s="2">
        <v>202281677</v>
      </c>
      <c r="C1678" s="3" t="s">
        <v>6078</v>
      </c>
      <c r="D1678" s="2" t="s">
        <v>594</v>
      </c>
      <c r="E1678" s="2" t="s">
        <v>14</v>
      </c>
      <c r="F1678" s="2" t="s">
        <v>4640</v>
      </c>
      <c r="G1678" s="10">
        <f t="shared" si="296"/>
        <v>2.2659438094426456E-5</v>
      </c>
      <c r="H1678" s="7">
        <v>5</v>
      </c>
      <c r="I1678" s="7">
        <v>3</v>
      </c>
      <c r="J1678" s="7">
        <v>2</v>
      </c>
      <c r="K1678" s="7">
        <f t="shared" si="299"/>
        <v>0.8</v>
      </c>
      <c r="L1678" s="12">
        <f t="shared" si="297"/>
        <v>1.2</v>
      </c>
      <c r="M1678" s="8">
        <v>0.4</v>
      </c>
      <c r="N1678" s="8">
        <f t="shared" si="298"/>
        <v>0.39999999999999997</v>
      </c>
      <c r="O1678" s="7">
        <f t="shared" si="292"/>
        <v>1.2</v>
      </c>
      <c r="P1678" s="8">
        <v>0.4</v>
      </c>
      <c r="Q1678" s="8">
        <f t="shared" si="293"/>
        <v>1.5</v>
      </c>
      <c r="R1678" s="8">
        <f t="shared" si="294"/>
        <v>0.6</v>
      </c>
      <c r="S1678" s="9">
        <f t="shared" si="295"/>
        <v>3.1874811169136296E-5</v>
      </c>
      <c r="T1678" s="2" t="s">
        <v>6151</v>
      </c>
      <c r="U1678" s="2" t="s">
        <v>15</v>
      </c>
      <c r="V1678" s="2" t="s">
        <v>6101</v>
      </c>
      <c r="W1678" s="2" t="s">
        <v>627</v>
      </c>
      <c r="X1678" s="2">
        <v>45</v>
      </c>
      <c r="Y1678" s="2">
        <v>63</v>
      </c>
      <c r="Z1678" s="2">
        <f t="shared" si="291"/>
        <v>18</v>
      </c>
    </row>
    <row r="1679" spans="1:26" x14ac:dyDescent="0.25">
      <c r="A1679" s="2" t="s">
        <v>4641</v>
      </c>
      <c r="B1679" s="2">
        <v>202281678</v>
      </c>
      <c r="C1679" s="3" t="s">
        <v>6078</v>
      </c>
      <c r="D1679" s="2" t="s">
        <v>1017</v>
      </c>
      <c r="E1679" s="2" t="s">
        <v>14</v>
      </c>
      <c r="F1679" s="2" t="s">
        <v>4642</v>
      </c>
      <c r="G1679" s="10">
        <f t="shared" si="296"/>
        <v>4.5318876188852913E-5</v>
      </c>
      <c r="H1679" s="7">
        <v>10</v>
      </c>
      <c r="I1679" s="7">
        <v>2</v>
      </c>
      <c r="J1679" s="7">
        <v>8</v>
      </c>
      <c r="K1679" s="7">
        <f t="shared" si="299"/>
        <v>3.2</v>
      </c>
      <c r="L1679" s="12">
        <f t="shared" si="297"/>
        <v>4.8</v>
      </c>
      <c r="M1679" s="8">
        <v>0.8</v>
      </c>
      <c r="N1679" s="8">
        <f t="shared" si="298"/>
        <v>2.4</v>
      </c>
      <c r="O1679" s="7">
        <f t="shared" si="292"/>
        <v>4.8</v>
      </c>
      <c r="P1679" s="8">
        <v>0.8</v>
      </c>
      <c r="Q1679" s="8">
        <f t="shared" si="293"/>
        <v>0.25</v>
      </c>
      <c r="R1679" s="8">
        <f t="shared" si="294"/>
        <v>0.2</v>
      </c>
      <c r="S1679" s="9">
        <f t="shared" si="295"/>
        <v>1.2749924467654519E-4</v>
      </c>
      <c r="T1679" s="2" t="s">
        <v>6151</v>
      </c>
      <c r="U1679" s="2" t="s">
        <v>15</v>
      </c>
      <c r="V1679" s="2" t="s">
        <v>6101</v>
      </c>
      <c r="W1679" s="2" t="s">
        <v>16</v>
      </c>
      <c r="X1679" s="2">
        <v>45</v>
      </c>
      <c r="Y1679" s="2">
        <v>63</v>
      </c>
      <c r="Z1679" s="2">
        <f t="shared" si="291"/>
        <v>18</v>
      </c>
    </row>
    <row r="1680" spans="1:26" x14ac:dyDescent="0.25">
      <c r="A1680" s="2" t="s">
        <v>4643</v>
      </c>
      <c r="B1680" s="2">
        <v>202281679</v>
      </c>
      <c r="C1680" s="3" t="s">
        <v>6078</v>
      </c>
      <c r="D1680" s="2" t="s">
        <v>1018</v>
      </c>
      <c r="E1680" s="2" t="s">
        <v>43</v>
      </c>
      <c r="F1680" s="2" t="s">
        <v>4644</v>
      </c>
      <c r="G1680" s="10">
        <f t="shared" si="296"/>
        <v>1.9487116761206754E-3</v>
      </c>
      <c r="H1680" s="7">
        <v>430</v>
      </c>
      <c r="I1680" s="7">
        <v>320</v>
      </c>
      <c r="J1680" s="7">
        <v>110</v>
      </c>
      <c r="K1680" s="7">
        <f t="shared" si="299"/>
        <v>44</v>
      </c>
      <c r="L1680" s="12">
        <f t="shared" si="297"/>
        <v>66</v>
      </c>
      <c r="M1680" s="8">
        <v>0.2558139534883721</v>
      </c>
      <c r="N1680" s="8">
        <f t="shared" si="298"/>
        <v>0.20624999999999999</v>
      </c>
      <c r="O1680" s="7">
        <f t="shared" si="292"/>
        <v>66</v>
      </c>
      <c r="P1680" s="8">
        <v>0.2558139534883721</v>
      </c>
      <c r="Q1680" s="8">
        <f t="shared" si="293"/>
        <v>2.9090909090909092</v>
      </c>
      <c r="R1680" s="8">
        <f t="shared" si="294"/>
        <v>0.7441860465116279</v>
      </c>
      <c r="S1680" s="9">
        <f t="shared" si="295"/>
        <v>1.7531146143024963E-3</v>
      </c>
      <c r="T1680" s="2" t="s">
        <v>53</v>
      </c>
      <c r="U1680" s="2" t="s">
        <v>44</v>
      </c>
      <c r="V1680" s="2" t="s">
        <v>6101</v>
      </c>
      <c r="W1680" s="2" t="s">
        <v>16</v>
      </c>
      <c r="X1680" s="2">
        <v>45</v>
      </c>
      <c r="Y1680" s="2">
        <v>63</v>
      </c>
      <c r="Z1680" s="2">
        <f t="shared" si="291"/>
        <v>18</v>
      </c>
    </row>
    <row r="1681" spans="1:26" x14ac:dyDescent="0.25">
      <c r="A1681" s="2" t="s">
        <v>4645</v>
      </c>
      <c r="B1681" s="2">
        <v>202281680</v>
      </c>
      <c r="C1681" s="3" t="s">
        <v>6078</v>
      </c>
      <c r="D1681" s="2" t="s">
        <v>1019</v>
      </c>
      <c r="E1681" s="2" t="s">
        <v>14</v>
      </c>
      <c r="F1681" s="2" t="s">
        <v>4646</v>
      </c>
      <c r="G1681" s="10">
        <f t="shared" si="296"/>
        <v>4.5318876188852913E-5</v>
      </c>
      <c r="H1681" s="7">
        <v>10</v>
      </c>
      <c r="I1681" s="7">
        <v>2</v>
      </c>
      <c r="J1681" s="7">
        <v>8</v>
      </c>
      <c r="K1681" s="7">
        <f t="shared" si="299"/>
        <v>3.2</v>
      </c>
      <c r="L1681" s="12">
        <f t="shared" si="297"/>
        <v>4.8</v>
      </c>
      <c r="M1681" s="8">
        <v>0.8</v>
      </c>
      <c r="N1681" s="8">
        <f t="shared" si="298"/>
        <v>2.4</v>
      </c>
      <c r="O1681" s="7">
        <f t="shared" si="292"/>
        <v>4.8</v>
      </c>
      <c r="P1681" s="8">
        <v>0.8</v>
      </c>
      <c r="Q1681" s="8">
        <f t="shared" si="293"/>
        <v>0.25</v>
      </c>
      <c r="R1681" s="8">
        <f t="shared" si="294"/>
        <v>0.2</v>
      </c>
      <c r="S1681" s="9">
        <f t="shared" si="295"/>
        <v>1.2749924467654519E-4</v>
      </c>
      <c r="T1681" s="2" t="s">
        <v>6152</v>
      </c>
      <c r="U1681" s="2" t="s">
        <v>15</v>
      </c>
      <c r="V1681" s="2" t="s">
        <v>6101</v>
      </c>
      <c r="W1681" s="2" t="s">
        <v>329</v>
      </c>
      <c r="X1681" s="2">
        <v>45</v>
      </c>
      <c r="Y1681" s="2">
        <v>63</v>
      </c>
      <c r="Z1681" s="2">
        <f t="shared" si="291"/>
        <v>18</v>
      </c>
    </row>
    <row r="1682" spans="1:26" x14ac:dyDescent="0.25">
      <c r="A1682" s="2" t="s">
        <v>4647</v>
      </c>
      <c r="B1682" s="2">
        <v>202281681</v>
      </c>
      <c r="C1682" s="3">
        <v>44865</v>
      </c>
      <c r="D1682" s="2" t="s">
        <v>1020</v>
      </c>
      <c r="E1682" s="2" t="s">
        <v>14</v>
      </c>
      <c r="F1682" s="2" t="s">
        <v>4648</v>
      </c>
      <c r="G1682" s="10">
        <f t="shared" si="296"/>
        <v>4.5318876188852913E-5</v>
      </c>
      <c r="H1682" s="7">
        <v>10</v>
      </c>
      <c r="I1682" s="7">
        <v>3</v>
      </c>
      <c r="J1682" s="7">
        <v>7</v>
      </c>
      <c r="K1682" s="7">
        <f t="shared" si="299"/>
        <v>2.8000000000000003</v>
      </c>
      <c r="L1682" s="12">
        <f t="shared" si="297"/>
        <v>4.1999999999999993</v>
      </c>
      <c r="M1682" s="8">
        <v>0.7</v>
      </c>
      <c r="N1682" s="8">
        <f t="shared" si="298"/>
        <v>1.3999999999999997</v>
      </c>
      <c r="O1682" s="7">
        <f t="shared" si="292"/>
        <v>4.1999999999999993</v>
      </c>
      <c r="P1682" s="8">
        <v>0.7</v>
      </c>
      <c r="Q1682" s="8">
        <f t="shared" si="293"/>
        <v>0.42857142857142855</v>
      </c>
      <c r="R1682" s="8">
        <f t="shared" si="294"/>
        <v>0.3</v>
      </c>
      <c r="S1682" s="9">
        <f t="shared" si="295"/>
        <v>1.1156183909197704E-4</v>
      </c>
      <c r="T1682" s="2" t="s">
        <v>6152</v>
      </c>
      <c r="U1682" s="2" t="s">
        <v>15</v>
      </c>
      <c r="V1682" s="2" t="s">
        <v>6101</v>
      </c>
      <c r="W1682" s="2" t="s">
        <v>627</v>
      </c>
      <c r="X1682" s="2">
        <v>52</v>
      </c>
      <c r="Y1682" s="2">
        <v>64</v>
      </c>
      <c r="Z1682" s="2">
        <f t="shared" si="291"/>
        <v>12</v>
      </c>
    </row>
    <row r="1683" spans="1:26" x14ac:dyDescent="0.25">
      <c r="A1683" s="2" t="s">
        <v>4649</v>
      </c>
      <c r="B1683" s="2">
        <v>202281682</v>
      </c>
      <c r="C1683" s="3">
        <v>44865</v>
      </c>
      <c r="D1683" s="2" t="s">
        <v>753</v>
      </c>
      <c r="E1683" s="2" t="s">
        <v>14</v>
      </c>
      <c r="F1683" s="2" t="s">
        <v>4650</v>
      </c>
      <c r="G1683" s="10">
        <f t="shared" si="296"/>
        <v>1.0876530285324699E-4</v>
      </c>
      <c r="H1683" s="7">
        <v>24</v>
      </c>
      <c r="I1683" s="7">
        <v>15</v>
      </c>
      <c r="J1683" s="7">
        <v>9</v>
      </c>
      <c r="K1683" s="7">
        <f t="shared" si="299"/>
        <v>3.6</v>
      </c>
      <c r="L1683" s="12">
        <f t="shared" si="297"/>
        <v>5.4</v>
      </c>
      <c r="M1683" s="8">
        <v>0.375</v>
      </c>
      <c r="N1683" s="8">
        <f t="shared" si="298"/>
        <v>0.36000000000000004</v>
      </c>
      <c r="O1683" s="7">
        <f t="shared" si="292"/>
        <v>5.4</v>
      </c>
      <c r="P1683" s="8">
        <v>0.375</v>
      </c>
      <c r="Q1683" s="8">
        <f t="shared" si="293"/>
        <v>1.6666666666666667</v>
      </c>
      <c r="R1683" s="8">
        <f t="shared" si="294"/>
        <v>0.625</v>
      </c>
      <c r="S1683" s="9">
        <f t="shared" si="295"/>
        <v>1.4343665026111333E-4</v>
      </c>
      <c r="T1683" s="2" t="s">
        <v>6151</v>
      </c>
      <c r="U1683" s="2" t="s">
        <v>15</v>
      </c>
      <c r="V1683" s="2" t="s">
        <v>6101</v>
      </c>
      <c r="W1683" s="2" t="s">
        <v>627</v>
      </c>
      <c r="X1683" s="2">
        <v>52</v>
      </c>
      <c r="Y1683" s="2">
        <v>64</v>
      </c>
      <c r="Z1683" s="2">
        <f t="shared" ref="Z1683:Z1705" si="300">Y1683-X1683</f>
        <v>12</v>
      </c>
    </row>
    <row r="1684" spans="1:26" x14ac:dyDescent="0.25">
      <c r="A1684" s="2" t="s">
        <v>4651</v>
      </c>
      <c r="B1684" s="2">
        <v>202281683</v>
      </c>
      <c r="C1684" s="3">
        <v>44865</v>
      </c>
      <c r="D1684" s="2" t="s">
        <v>1021</v>
      </c>
      <c r="E1684" s="2" t="s">
        <v>29</v>
      </c>
      <c r="F1684" s="2" t="s">
        <v>4652</v>
      </c>
      <c r="G1684" s="10">
        <f t="shared" si="296"/>
        <v>1.9940305523095283E-4</v>
      </c>
      <c r="H1684" s="7">
        <v>44</v>
      </c>
      <c r="I1684" s="7">
        <v>37.6</v>
      </c>
      <c r="J1684" s="7">
        <v>6.3999999999999986</v>
      </c>
      <c r="K1684" s="7">
        <f t="shared" si="299"/>
        <v>2.5599999999999996</v>
      </c>
      <c r="L1684" s="12">
        <f t="shared" si="297"/>
        <v>3.839999999999999</v>
      </c>
      <c r="M1684" s="8">
        <v>0.14545454545454542</v>
      </c>
      <c r="N1684" s="8">
        <f t="shared" si="298"/>
        <v>0.10212765957446805</v>
      </c>
      <c r="O1684" s="7">
        <f t="shared" si="292"/>
        <v>3.839999999999999</v>
      </c>
      <c r="P1684" s="8">
        <v>0.14545454545454542</v>
      </c>
      <c r="Q1684" s="8">
        <f t="shared" si="293"/>
        <v>5.8750000000000018</v>
      </c>
      <c r="R1684" s="8">
        <f t="shared" si="294"/>
        <v>0.85454545454545461</v>
      </c>
      <c r="S1684" s="9">
        <f t="shared" si="295"/>
        <v>1.0199939574123612E-4</v>
      </c>
      <c r="T1684" s="2" t="s">
        <v>99</v>
      </c>
      <c r="U1684" s="2" t="s">
        <v>31</v>
      </c>
      <c r="V1684" s="2" t="s">
        <v>6101</v>
      </c>
      <c r="W1684" s="2" t="s">
        <v>627</v>
      </c>
      <c r="X1684" s="2">
        <v>52</v>
      </c>
      <c r="Y1684" s="2">
        <v>64</v>
      </c>
      <c r="Z1684" s="2">
        <f t="shared" si="300"/>
        <v>12</v>
      </c>
    </row>
    <row r="1685" spans="1:26" x14ac:dyDescent="0.25">
      <c r="A1685" s="2" t="s">
        <v>4653</v>
      </c>
      <c r="B1685" s="2">
        <v>202281684</v>
      </c>
      <c r="C1685" s="3">
        <v>44865</v>
      </c>
      <c r="D1685" s="2" t="s">
        <v>1022</v>
      </c>
      <c r="E1685" s="2" t="s">
        <v>29</v>
      </c>
      <c r="F1685" s="2" t="s">
        <v>4654</v>
      </c>
      <c r="G1685" s="10">
        <f t="shared" si="296"/>
        <v>3.9880611046190566E-4</v>
      </c>
      <c r="H1685" s="7">
        <v>88</v>
      </c>
      <c r="I1685" s="7">
        <v>48.9</v>
      </c>
      <c r="J1685" s="7">
        <v>39.1</v>
      </c>
      <c r="K1685" s="7">
        <f t="shared" si="299"/>
        <v>15.64</v>
      </c>
      <c r="L1685" s="12">
        <f t="shared" si="297"/>
        <v>23.46</v>
      </c>
      <c r="M1685" s="8">
        <v>0.44431818181818183</v>
      </c>
      <c r="N1685" s="8">
        <f t="shared" si="298"/>
        <v>0.47975460122699387</v>
      </c>
      <c r="O1685" s="7">
        <f t="shared" si="292"/>
        <v>23.46</v>
      </c>
      <c r="P1685" s="8">
        <v>0.44431818181818183</v>
      </c>
      <c r="Q1685" s="8">
        <f t="shared" si="293"/>
        <v>1.2506393861892582</v>
      </c>
      <c r="R1685" s="8">
        <f t="shared" si="294"/>
        <v>0.55568181818181817</v>
      </c>
      <c r="S1685" s="9">
        <f t="shared" si="295"/>
        <v>6.2315255835661461E-4</v>
      </c>
      <c r="T1685" s="2" t="s">
        <v>99</v>
      </c>
      <c r="U1685" s="2" t="s">
        <v>31</v>
      </c>
      <c r="V1685" s="2" t="s">
        <v>6101</v>
      </c>
      <c r="W1685" s="2" t="s">
        <v>627</v>
      </c>
      <c r="X1685" s="2">
        <v>52</v>
      </c>
      <c r="Y1685" s="2">
        <v>64</v>
      </c>
      <c r="Z1685" s="2">
        <f t="shared" si="300"/>
        <v>12</v>
      </c>
    </row>
    <row r="1686" spans="1:26" x14ac:dyDescent="0.25">
      <c r="A1686" s="2" t="s">
        <v>4655</v>
      </c>
      <c r="B1686" s="2">
        <v>202281685</v>
      </c>
      <c r="C1686" s="3">
        <v>44865</v>
      </c>
      <c r="D1686" s="2" t="s">
        <v>1022</v>
      </c>
      <c r="E1686" s="2" t="s">
        <v>29</v>
      </c>
      <c r="F1686" s="2" t="s">
        <v>4656</v>
      </c>
      <c r="G1686" s="10">
        <f t="shared" si="296"/>
        <v>3.9880611046190566E-4</v>
      </c>
      <c r="H1686" s="7">
        <v>88</v>
      </c>
      <c r="I1686" s="7">
        <v>48.9</v>
      </c>
      <c r="J1686" s="7">
        <v>39.1</v>
      </c>
      <c r="K1686" s="7">
        <f t="shared" si="299"/>
        <v>15.64</v>
      </c>
      <c r="L1686" s="12">
        <f t="shared" si="297"/>
        <v>23.46</v>
      </c>
      <c r="M1686" s="8">
        <v>0.44431818181818183</v>
      </c>
      <c r="N1686" s="8">
        <f t="shared" si="298"/>
        <v>0.47975460122699387</v>
      </c>
      <c r="O1686" s="7">
        <f t="shared" si="292"/>
        <v>23.46</v>
      </c>
      <c r="P1686" s="8">
        <v>0.44431818181818183</v>
      </c>
      <c r="Q1686" s="8">
        <f t="shared" si="293"/>
        <v>1.2506393861892582</v>
      </c>
      <c r="R1686" s="8">
        <f t="shared" si="294"/>
        <v>0.55568181818181817</v>
      </c>
      <c r="S1686" s="9">
        <f t="shared" si="295"/>
        <v>6.2315255835661461E-4</v>
      </c>
      <c r="T1686" s="2" t="s">
        <v>99</v>
      </c>
      <c r="U1686" s="2" t="s">
        <v>31</v>
      </c>
      <c r="V1686" s="2" t="s">
        <v>6101</v>
      </c>
      <c r="W1686" s="2" t="s">
        <v>627</v>
      </c>
      <c r="X1686" s="2">
        <v>52</v>
      </c>
      <c r="Y1686" s="2">
        <v>64</v>
      </c>
      <c r="Z1686" s="2">
        <f t="shared" si="300"/>
        <v>12</v>
      </c>
    </row>
    <row r="1687" spans="1:26" x14ac:dyDescent="0.25">
      <c r="A1687" s="2" t="s">
        <v>4657</v>
      </c>
      <c r="B1687" s="2">
        <v>202281686</v>
      </c>
      <c r="C1687" s="3">
        <v>44865</v>
      </c>
      <c r="D1687" s="2" t="s">
        <v>1023</v>
      </c>
      <c r="E1687" s="2" t="s">
        <v>14</v>
      </c>
      <c r="F1687" s="2" t="s">
        <v>4658</v>
      </c>
      <c r="G1687" s="10">
        <f t="shared" si="296"/>
        <v>6.7978314283279379E-5</v>
      </c>
      <c r="H1687" s="7">
        <v>15</v>
      </c>
      <c r="I1687" s="7">
        <v>5</v>
      </c>
      <c r="J1687" s="7">
        <v>10</v>
      </c>
      <c r="K1687" s="7">
        <f t="shared" si="299"/>
        <v>4</v>
      </c>
      <c r="L1687" s="12">
        <f t="shared" si="297"/>
        <v>6</v>
      </c>
      <c r="M1687" s="8">
        <v>0.66666666666666663</v>
      </c>
      <c r="N1687" s="8">
        <f t="shared" si="298"/>
        <v>1.2</v>
      </c>
      <c r="O1687" s="7">
        <f t="shared" si="292"/>
        <v>6</v>
      </c>
      <c r="P1687" s="8">
        <v>0.66666666666666663</v>
      </c>
      <c r="Q1687" s="8">
        <f t="shared" si="293"/>
        <v>0.5</v>
      </c>
      <c r="R1687" s="8">
        <f t="shared" si="294"/>
        <v>0.33333333333333331</v>
      </c>
      <c r="S1687" s="9">
        <f t="shared" si="295"/>
        <v>1.5937405584568148E-4</v>
      </c>
      <c r="T1687" s="2" t="s">
        <v>6153</v>
      </c>
      <c r="U1687" s="2" t="s">
        <v>15</v>
      </c>
      <c r="V1687" s="2" t="s">
        <v>6101</v>
      </c>
      <c r="W1687" s="2" t="s">
        <v>329</v>
      </c>
      <c r="X1687" s="2">
        <v>52</v>
      </c>
      <c r="Y1687" s="2">
        <v>64</v>
      </c>
      <c r="Z1687" s="2">
        <f t="shared" si="300"/>
        <v>12</v>
      </c>
    </row>
    <row r="1688" spans="1:26" x14ac:dyDescent="0.25">
      <c r="A1688" s="2" t="s">
        <v>4659</v>
      </c>
      <c r="B1688" s="2">
        <v>202281687</v>
      </c>
      <c r="C1688" s="3">
        <v>44865</v>
      </c>
      <c r="D1688" s="2" t="s">
        <v>1024</v>
      </c>
      <c r="E1688" s="2" t="s">
        <v>21</v>
      </c>
      <c r="F1688" s="2" t="s">
        <v>4660</v>
      </c>
      <c r="G1688" s="10">
        <f t="shared" si="296"/>
        <v>9.0637752377705825E-5</v>
      </c>
      <c r="H1688" s="7">
        <v>20</v>
      </c>
      <c r="I1688" s="7">
        <v>0</v>
      </c>
      <c r="J1688" s="7">
        <v>20</v>
      </c>
      <c r="K1688" s="7">
        <f t="shared" si="299"/>
        <v>8</v>
      </c>
      <c r="L1688" s="12">
        <f t="shared" si="297"/>
        <v>12</v>
      </c>
      <c r="M1688" s="8">
        <v>1</v>
      </c>
      <c r="N1688" s="8" t="e">
        <f t="shared" si="298"/>
        <v>#DIV/0!</v>
      </c>
      <c r="O1688" s="7">
        <f t="shared" si="292"/>
        <v>12</v>
      </c>
      <c r="P1688" s="8">
        <v>1</v>
      </c>
      <c r="Q1688" s="8">
        <f t="shared" si="293"/>
        <v>0</v>
      </c>
      <c r="R1688" s="8">
        <f t="shared" si="294"/>
        <v>0</v>
      </c>
      <c r="S1688" s="9">
        <f t="shared" si="295"/>
        <v>3.1874811169136296E-4</v>
      </c>
      <c r="T1688" s="2" t="s">
        <v>6150</v>
      </c>
      <c r="U1688" s="2" t="s">
        <v>22</v>
      </c>
      <c r="V1688" s="2" t="s">
        <v>6101</v>
      </c>
      <c r="W1688" s="2" t="s">
        <v>329</v>
      </c>
      <c r="X1688" s="2">
        <v>52</v>
      </c>
      <c r="Y1688" s="2">
        <v>64</v>
      </c>
      <c r="Z1688" s="2">
        <f t="shared" si="300"/>
        <v>12</v>
      </c>
    </row>
    <row r="1689" spans="1:26" x14ac:dyDescent="0.25">
      <c r="A1689" s="2" t="s">
        <v>4661</v>
      </c>
      <c r="B1689" s="2">
        <v>202281688</v>
      </c>
      <c r="C1689" s="3">
        <v>44865</v>
      </c>
      <c r="D1689" s="2" t="s">
        <v>676</v>
      </c>
      <c r="E1689" s="2" t="s">
        <v>14</v>
      </c>
      <c r="F1689" s="2" t="s">
        <v>4662</v>
      </c>
      <c r="G1689" s="10">
        <f t="shared" si="296"/>
        <v>6.7978314283279379E-5</v>
      </c>
      <c r="H1689" s="7">
        <v>15</v>
      </c>
      <c r="I1689" s="7">
        <v>3</v>
      </c>
      <c r="J1689" s="7">
        <v>12</v>
      </c>
      <c r="K1689" s="7">
        <f t="shared" si="299"/>
        <v>4.8000000000000007</v>
      </c>
      <c r="L1689" s="12">
        <f t="shared" si="297"/>
        <v>7.1999999999999993</v>
      </c>
      <c r="M1689" s="8">
        <v>0.8</v>
      </c>
      <c r="N1689" s="8">
        <f t="shared" si="298"/>
        <v>2.4</v>
      </c>
      <c r="O1689" s="7">
        <f t="shared" si="292"/>
        <v>7.1999999999999993</v>
      </c>
      <c r="P1689" s="8">
        <v>0.8</v>
      </c>
      <c r="Q1689" s="8">
        <f t="shared" si="293"/>
        <v>0.25</v>
      </c>
      <c r="R1689" s="8">
        <f t="shared" si="294"/>
        <v>0.2</v>
      </c>
      <c r="S1689" s="9">
        <f t="shared" si="295"/>
        <v>1.9124886701481778E-4</v>
      </c>
      <c r="T1689" s="2" t="s">
        <v>6153</v>
      </c>
      <c r="U1689" s="2" t="s">
        <v>15</v>
      </c>
      <c r="V1689" s="2" t="s">
        <v>6101</v>
      </c>
      <c r="W1689" s="2" t="s">
        <v>627</v>
      </c>
      <c r="X1689" s="2">
        <v>52</v>
      </c>
      <c r="Y1689" s="2">
        <v>64</v>
      </c>
      <c r="Z1689" s="2">
        <f t="shared" si="300"/>
        <v>12</v>
      </c>
    </row>
    <row r="1690" spans="1:26" x14ac:dyDescent="0.25">
      <c r="A1690" s="2" t="s">
        <v>4663</v>
      </c>
      <c r="B1690" s="2">
        <v>202281689</v>
      </c>
      <c r="C1690" s="3">
        <v>44865</v>
      </c>
      <c r="D1690" s="2" t="s">
        <v>1025</v>
      </c>
      <c r="E1690" s="2" t="s">
        <v>29</v>
      </c>
      <c r="F1690" s="2" t="s">
        <v>4664</v>
      </c>
      <c r="G1690" s="10">
        <f t="shared" si="296"/>
        <v>2.5378570665757634E-4</v>
      </c>
      <c r="H1690" s="7">
        <v>56</v>
      </c>
      <c r="I1690" s="7">
        <v>47.175000000000004</v>
      </c>
      <c r="J1690" s="7">
        <v>8.8249999999999957</v>
      </c>
      <c r="K1690" s="7">
        <f t="shared" si="299"/>
        <v>3.5299999999999985</v>
      </c>
      <c r="L1690" s="12">
        <f t="shared" si="297"/>
        <v>5.2949999999999973</v>
      </c>
      <c r="M1690" s="8">
        <v>0.15758928571428563</v>
      </c>
      <c r="N1690" s="8">
        <f t="shared" si="298"/>
        <v>0.11224165341812394</v>
      </c>
      <c r="O1690" s="7">
        <f t="shared" si="292"/>
        <v>5.2949999999999973</v>
      </c>
      <c r="P1690" s="8">
        <v>0.15758928571428563</v>
      </c>
      <c r="Q1690" s="8">
        <f t="shared" si="293"/>
        <v>5.3456090651558101</v>
      </c>
      <c r="R1690" s="8">
        <f t="shared" si="294"/>
        <v>0.84241071428571435</v>
      </c>
      <c r="S1690" s="9">
        <f t="shared" si="295"/>
        <v>1.4064760428381383E-4</v>
      </c>
      <c r="T1690" s="2" t="s">
        <v>30</v>
      </c>
      <c r="U1690" s="2" t="s">
        <v>31</v>
      </c>
      <c r="V1690" s="2" t="s">
        <v>6101</v>
      </c>
      <c r="W1690" s="2" t="s">
        <v>329</v>
      </c>
      <c r="X1690" s="2">
        <v>52</v>
      </c>
      <c r="Y1690" s="2">
        <v>64</v>
      </c>
      <c r="Z1690" s="2">
        <f t="shared" si="300"/>
        <v>12</v>
      </c>
    </row>
    <row r="1691" spans="1:26" x14ac:dyDescent="0.25">
      <c r="A1691" s="2" t="s">
        <v>4665</v>
      </c>
      <c r="B1691" s="2">
        <v>202281690</v>
      </c>
      <c r="C1691" s="3">
        <v>44865</v>
      </c>
      <c r="D1691" s="2" t="s">
        <v>1026</v>
      </c>
      <c r="E1691" s="2" t="s">
        <v>29</v>
      </c>
      <c r="F1691" s="2" t="s">
        <v>4666</v>
      </c>
      <c r="G1691" s="10">
        <f t="shared" si="296"/>
        <v>1.4955229142321461E-4</v>
      </c>
      <c r="H1691" s="7">
        <v>33</v>
      </c>
      <c r="I1691" s="7">
        <v>28.675000000000001</v>
      </c>
      <c r="J1691" s="7">
        <v>4.3249999999999993</v>
      </c>
      <c r="K1691" s="7">
        <f t="shared" si="299"/>
        <v>1.7299999999999998</v>
      </c>
      <c r="L1691" s="12">
        <f t="shared" si="297"/>
        <v>2.5949999999999998</v>
      </c>
      <c r="M1691" s="8">
        <v>0.13106060606060604</v>
      </c>
      <c r="N1691" s="8">
        <f t="shared" si="298"/>
        <v>9.0496948561464674E-2</v>
      </c>
      <c r="O1691" s="7">
        <f t="shared" si="292"/>
        <v>2.5949999999999998</v>
      </c>
      <c r="P1691" s="8">
        <v>0.13106060606060604</v>
      </c>
      <c r="Q1691" s="8">
        <f t="shared" si="293"/>
        <v>6.6300578034682092</v>
      </c>
      <c r="R1691" s="8">
        <f t="shared" si="294"/>
        <v>0.86893939393939401</v>
      </c>
      <c r="S1691" s="9">
        <f t="shared" si="295"/>
        <v>6.8929279153257222E-5</v>
      </c>
      <c r="T1691" s="2" t="s">
        <v>30</v>
      </c>
      <c r="U1691" s="2" t="s">
        <v>31</v>
      </c>
      <c r="V1691" s="2" t="s">
        <v>6101</v>
      </c>
      <c r="W1691" s="2" t="s">
        <v>627</v>
      </c>
      <c r="X1691" s="2">
        <v>52</v>
      </c>
      <c r="Y1691" s="2">
        <v>64</v>
      </c>
      <c r="Z1691" s="2">
        <f t="shared" si="300"/>
        <v>12</v>
      </c>
    </row>
    <row r="1692" spans="1:26" x14ac:dyDescent="0.25">
      <c r="A1692" s="2" t="s">
        <v>4667</v>
      </c>
      <c r="B1692" s="2">
        <v>202281691</v>
      </c>
      <c r="C1692" s="3">
        <v>44865</v>
      </c>
      <c r="D1692" s="2" t="s">
        <v>785</v>
      </c>
      <c r="E1692" s="2" t="s">
        <v>29</v>
      </c>
      <c r="F1692" s="2" t="s">
        <v>4668</v>
      </c>
      <c r="G1692" s="10">
        <f t="shared" si="296"/>
        <v>9.516963999659112E-5</v>
      </c>
      <c r="H1692" s="7">
        <v>21</v>
      </c>
      <c r="I1692" s="7">
        <v>18.62</v>
      </c>
      <c r="J1692" s="7">
        <v>2.379999999999999</v>
      </c>
      <c r="K1692" s="7">
        <f t="shared" si="299"/>
        <v>0.95199999999999962</v>
      </c>
      <c r="L1692" s="12">
        <f t="shared" si="297"/>
        <v>1.4279999999999995</v>
      </c>
      <c r="M1692" s="8">
        <v>0.11333333333333329</v>
      </c>
      <c r="N1692" s="8">
        <f t="shared" si="298"/>
        <v>7.6691729323308241E-2</v>
      </c>
      <c r="O1692" s="7">
        <f t="shared" si="292"/>
        <v>1.4279999999999995</v>
      </c>
      <c r="P1692" s="8">
        <v>0.11333333333333329</v>
      </c>
      <c r="Q1692" s="8">
        <f t="shared" si="293"/>
        <v>7.8235294117647092</v>
      </c>
      <c r="R1692" s="8">
        <f t="shared" si="294"/>
        <v>0.88666666666666671</v>
      </c>
      <c r="S1692" s="9">
        <f t="shared" si="295"/>
        <v>3.7931025291272176E-5</v>
      </c>
      <c r="T1692" s="2" t="s">
        <v>33</v>
      </c>
      <c r="U1692" s="2" t="s">
        <v>31</v>
      </c>
      <c r="V1692" s="2" t="s">
        <v>6101</v>
      </c>
      <c r="W1692" s="2" t="s">
        <v>627</v>
      </c>
      <c r="X1692" s="2">
        <v>52</v>
      </c>
      <c r="Y1692" s="2">
        <v>64</v>
      </c>
      <c r="Z1692" s="2">
        <f t="shared" si="300"/>
        <v>12</v>
      </c>
    </row>
    <row r="1693" spans="1:26" x14ac:dyDescent="0.25">
      <c r="A1693" s="2" t="s">
        <v>4669</v>
      </c>
      <c r="B1693" s="2">
        <v>202281692</v>
      </c>
      <c r="C1693" s="3">
        <v>44865</v>
      </c>
      <c r="D1693" s="2" t="s">
        <v>109</v>
      </c>
      <c r="E1693" s="2" t="s">
        <v>21</v>
      </c>
      <c r="F1693" s="2" t="s">
        <v>4670</v>
      </c>
      <c r="G1693" s="10">
        <f t="shared" si="296"/>
        <v>2.2659438094426456E-5</v>
      </c>
      <c r="H1693" s="7">
        <v>5</v>
      </c>
      <c r="I1693" s="7">
        <v>0</v>
      </c>
      <c r="J1693" s="7">
        <v>5</v>
      </c>
      <c r="K1693" s="7">
        <f t="shared" si="299"/>
        <v>2</v>
      </c>
      <c r="L1693" s="12">
        <f t="shared" si="297"/>
        <v>3</v>
      </c>
      <c r="M1693" s="8">
        <v>1</v>
      </c>
      <c r="N1693" s="8" t="e">
        <f t="shared" si="298"/>
        <v>#DIV/0!</v>
      </c>
      <c r="O1693" s="7">
        <f t="shared" si="292"/>
        <v>3</v>
      </c>
      <c r="P1693" s="8">
        <v>1</v>
      </c>
      <c r="Q1693" s="8">
        <f t="shared" si="293"/>
        <v>0</v>
      </c>
      <c r="R1693" s="8">
        <f t="shared" si="294"/>
        <v>0</v>
      </c>
      <c r="S1693" s="9">
        <f t="shared" si="295"/>
        <v>7.9687027922840741E-5</v>
      </c>
      <c r="T1693" s="2" t="s">
        <v>6150</v>
      </c>
      <c r="U1693" s="2" t="s">
        <v>22</v>
      </c>
      <c r="V1693" s="2" t="s">
        <v>6101</v>
      </c>
      <c r="W1693" s="2" t="s">
        <v>627</v>
      </c>
      <c r="X1693" s="2">
        <v>52</v>
      </c>
      <c r="Y1693" s="2">
        <v>64</v>
      </c>
      <c r="Z1693" s="2">
        <f t="shared" si="300"/>
        <v>12</v>
      </c>
    </row>
    <row r="1694" spans="1:26" x14ac:dyDescent="0.25">
      <c r="A1694" s="2" t="s">
        <v>4671</v>
      </c>
      <c r="B1694" s="2">
        <v>202281693</v>
      </c>
      <c r="C1694" s="3">
        <v>44865</v>
      </c>
      <c r="D1694" s="2" t="s">
        <v>109</v>
      </c>
      <c r="E1694" s="2" t="s">
        <v>21</v>
      </c>
      <c r="F1694" s="2" t="s">
        <v>4672</v>
      </c>
      <c r="G1694" s="10">
        <f t="shared" si="296"/>
        <v>4.5318876188852913E-5</v>
      </c>
      <c r="H1694" s="7">
        <v>10</v>
      </c>
      <c r="I1694" s="7">
        <v>0</v>
      </c>
      <c r="J1694" s="7">
        <v>10</v>
      </c>
      <c r="K1694" s="7">
        <f t="shared" si="299"/>
        <v>4</v>
      </c>
      <c r="L1694" s="12">
        <f t="shared" si="297"/>
        <v>6</v>
      </c>
      <c r="M1694" s="8">
        <v>1</v>
      </c>
      <c r="N1694" s="8" t="e">
        <f t="shared" si="298"/>
        <v>#DIV/0!</v>
      </c>
      <c r="O1694" s="7">
        <f t="shared" si="292"/>
        <v>6</v>
      </c>
      <c r="P1694" s="8">
        <v>1</v>
      </c>
      <c r="Q1694" s="8">
        <f t="shared" si="293"/>
        <v>0</v>
      </c>
      <c r="R1694" s="8">
        <f t="shared" si="294"/>
        <v>0</v>
      </c>
      <c r="S1694" s="9">
        <f t="shared" si="295"/>
        <v>1.5937405584568148E-4</v>
      </c>
      <c r="T1694" s="2" t="s">
        <v>6150</v>
      </c>
      <c r="U1694" s="2" t="s">
        <v>22</v>
      </c>
      <c r="V1694" s="2" t="s">
        <v>6101</v>
      </c>
      <c r="W1694" s="2" t="s">
        <v>627</v>
      </c>
      <c r="X1694" s="2">
        <v>52</v>
      </c>
      <c r="Y1694" s="2">
        <v>64</v>
      </c>
      <c r="Z1694" s="2">
        <f t="shared" si="300"/>
        <v>12</v>
      </c>
    </row>
    <row r="1695" spans="1:26" x14ac:dyDescent="0.25">
      <c r="A1695" s="2" t="s">
        <v>4673</v>
      </c>
      <c r="B1695" s="2">
        <v>202281694</v>
      </c>
      <c r="C1695" s="3">
        <v>44865</v>
      </c>
      <c r="D1695" s="2" t="s">
        <v>983</v>
      </c>
      <c r="E1695" s="2" t="s">
        <v>29</v>
      </c>
      <c r="F1695" s="2" t="s">
        <v>4674</v>
      </c>
      <c r="G1695" s="10">
        <f t="shared" si="296"/>
        <v>9.516963999659112E-5</v>
      </c>
      <c r="H1695" s="7">
        <v>21</v>
      </c>
      <c r="I1695" s="7">
        <v>18.5</v>
      </c>
      <c r="J1695" s="7">
        <v>2.5</v>
      </c>
      <c r="K1695" s="7">
        <f t="shared" si="299"/>
        <v>1</v>
      </c>
      <c r="L1695" s="12">
        <f t="shared" si="297"/>
        <v>1.5</v>
      </c>
      <c r="M1695" s="8">
        <v>0.11904761904761904</v>
      </c>
      <c r="N1695" s="8">
        <f t="shared" si="298"/>
        <v>8.1081081081081086E-2</v>
      </c>
      <c r="O1695" s="7">
        <f t="shared" si="292"/>
        <v>1.5</v>
      </c>
      <c r="P1695" s="8">
        <v>0.11904761904761904</v>
      </c>
      <c r="Q1695" s="8">
        <f t="shared" si="293"/>
        <v>7.4</v>
      </c>
      <c r="R1695" s="8">
        <f t="shared" si="294"/>
        <v>0.88095238095238093</v>
      </c>
      <c r="S1695" s="9">
        <f t="shared" si="295"/>
        <v>3.9843513961420371E-5</v>
      </c>
      <c r="T1695" s="2" t="s">
        <v>30</v>
      </c>
      <c r="U1695" s="2" t="s">
        <v>31</v>
      </c>
      <c r="V1695" s="2" t="s">
        <v>6101</v>
      </c>
      <c r="W1695" s="2" t="s">
        <v>16</v>
      </c>
      <c r="X1695" s="2">
        <v>52</v>
      </c>
      <c r="Y1695" s="2">
        <v>64</v>
      </c>
      <c r="Z1695" s="2">
        <f t="shared" si="300"/>
        <v>12</v>
      </c>
    </row>
    <row r="1696" spans="1:26" x14ac:dyDescent="0.25">
      <c r="A1696" s="2" t="s">
        <v>4675</v>
      </c>
      <c r="B1696" s="2">
        <v>202281695</v>
      </c>
      <c r="C1696" s="3">
        <v>44865</v>
      </c>
      <c r="D1696" s="2" t="s">
        <v>614</v>
      </c>
      <c r="E1696" s="2" t="s">
        <v>29</v>
      </c>
      <c r="F1696" s="2" t="s">
        <v>4676</v>
      </c>
      <c r="G1696" s="10">
        <f t="shared" si="296"/>
        <v>3.9880611046190566E-4</v>
      </c>
      <c r="H1696" s="7">
        <v>88</v>
      </c>
      <c r="I1696" s="7">
        <v>72.569999999999993</v>
      </c>
      <c r="J1696" s="7">
        <v>15.430000000000007</v>
      </c>
      <c r="K1696" s="7">
        <f t="shared" si="299"/>
        <v>6.1720000000000033</v>
      </c>
      <c r="L1696" s="12">
        <f t="shared" si="297"/>
        <v>9.2580000000000027</v>
      </c>
      <c r="M1696" s="8">
        <v>0.17534090909090916</v>
      </c>
      <c r="N1696" s="8">
        <f t="shared" si="298"/>
        <v>0.1275733774286896</v>
      </c>
      <c r="O1696" s="7">
        <f t="shared" si="292"/>
        <v>9.2580000000000027</v>
      </c>
      <c r="P1696" s="8">
        <v>0.17534090909090916</v>
      </c>
      <c r="Q1696" s="8">
        <f t="shared" si="293"/>
        <v>4.7031756318859337</v>
      </c>
      <c r="R1696" s="8">
        <f t="shared" si="294"/>
        <v>0.82465909090909084</v>
      </c>
      <c r="S1696" s="9">
        <f t="shared" si="295"/>
        <v>2.4591416816988662E-4</v>
      </c>
      <c r="T1696" s="2" t="s">
        <v>33</v>
      </c>
      <c r="U1696" s="2" t="s">
        <v>31</v>
      </c>
      <c r="V1696" s="2" t="s">
        <v>6101</v>
      </c>
      <c r="W1696" s="2" t="s">
        <v>627</v>
      </c>
      <c r="X1696" s="2">
        <v>52</v>
      </c>
      <c r="Y1696" s="2">
        <v>64</v>
      </c>
      <c r="Z1696" s="2">
        <f t="shared" si="300"/>
        <v>12</v>
      </c>
    </row>
    <row r="1697" spans="1:26" x14ac:dyDescent="0.25">
      <c r="A1697" s="2" t="s">
        <v>4677</v>
      </c>
      <c r="B1697" s="2">
        <v>202281696</v>
      </c>
      <c r="C1697" s="3">
        <v>44865</v>
      </c>
      <c r="D1697" s="2" t="s">
        <v>1027</v>
      </c>
      <c r="E1697" s="2" t="s">
        <v>29</v>
      </c>
      <c r="F1697" s="2" t="s">
        <v>4678</v>
      </c>
      <c r="G1697" s="10">
        <f t="shared" si="296"/>
        <v>4.3506121141298796E-4</v>
      </c>
      <c r="H1697" s="7">
        <v>96</v>
      </c>
      <c r="I1697" s="7">
        <v>84.6</v>
      </c>
      <c r="J1697" s="7">
        <v>11.400000000000006</v>
      </c>
      <c r="K1697" s="7">
        <f t="shared" si="299"/>
        <v>4.5600000000000023</v>
      </c>
      <c r="L1697" s="12">
        <f t="shared" si="297"/>
        <v>6.8400000000000034</v>
      </c>
      <c r="M1697" s="8">
        <v>0.11875000000000006</v>
      </c>
      <c r="N1697" s="8">
        <f t="shared" si="298"/>
        <v>8.0851063829787281E-2</v>
      </c>
      <c r="O1697" s="7">
        <f t="shared" si="292"/>
        <v>6.8400000000000034</v>
      </c>
      <c r="P1697" s="8">
        <v>0.11875000000000006</v>
      </c>
      <c r="Q1697" s="8">
        <f t="shared" si="293"/>
        <v>7.4210526315789433</v>
      </c>
      <c r="R1697" s="8">
        <f t="shared" si="294"/>
        <v>0.88124999999999998</v>
      </c>
      <c r="S1697" s="9">
        <f t="shared" si="295"/>
        <v>1.8168642366407699E-4</v>
      </c>
      <c r="T1697" s="2" t="s">
        <v>56</v>
      </c>
      <c r="U1697" s="2" t="s">
        <v>31</v>
      </c>
      <c r="V1697" s="2" t="s">
        <v>6101</v>
      </c>
      <c r="W1697" s="2" t="s">
        <v>627</v>
      </c>
      <c r="X1697" s="2">
        <v>52</v>
      </c>
      <c r="Y1697" s="2">
        <v>64</v>
      </c>
      <c r="Z1697" s="2">
        <f t="shared" si="300"/>
        <v>12</v>
      </c>
    </row>
    <row r="1698" spans="1:26" x14ac:dyDescent="0.25">
      <c r="A1698" s="2" t="s">
        <v>4679</v>
      </c>
      <c r="B1698" s="2">
        <v>202281697</v>
      </c>
      <c r="C1698" s="3">
        <v>44865</v>
      </c>
      <c r="D1698" s="2" t="s">
        <v>868</v>
      </c>
      <c r="E1698" s="2" t="s">
        <v>29</v>
      </c>
      <c r="F1698" s="2" t="s">
        <v>4680</v>
      </c>
      <c r="G1698" s="10">
        <f t="shared" si="296"/>
        <v>2.4925381903869104E-4</v>
      </c>
      <c r="H1698" s="7">
        <v>55</v>
      </c>
      <c r="I1698" s="7">
        <v>47.175000000000004</v>
      </c>
      <c r="J1698" s="7">
        <v>7.8249999999999957</v>
      </c>
      <c r="K1698" s="7">
        <f t="shared" si="299"/>
        <v>3.1299999999999986</v>
      </c>
      <c r="L1698" s="12">
        <f t="shared" si="297"/>
        <v>4.6949999999999967</v>
      </c>
      <c r="M1698" s="8">
        <v>0.14227272727272719</v>
      </c>
      <c r="N1698" s="8">
        <f t="shared" si="298"/>
        <v>9.9523052464228851E-2</v>
      </c>
      <c r="O1698" s="7">
        <f t="shared" si="292"/>
        <v>4.6949999999999967</v>
      </c>
      <c r="P1698" s="8">
        <v>0.14227272727272719</v>
      </c>
      <c r="Q1698" s="8">
        <f t="shared" si="293"/>
        <v>6.0287539936102279</v>
      </c>
      <c r="R1698" s="8">
        <f t="shared" si="294"/>
        <v>0.85772727272727278</v>
      </c>
      <c r="S1698" s="9">
        <f t="shared" si="295"/>
        <v>1.2471019869924569E-4</v>
      </c>
      <c r="T1698" s="2" t="s">
        <v>30</v>
      </c>
      <c r="U1698" s="2" t="s">
        <v>31</v>
      </c>
      <c r="V1698" s="2" t="s">
        <v>6101</v>
      </c>
      <c r="W1698" s="2" t="s">
        <v>627</v>
      </c>
      <c r="X1698" s="2">
        <v>52</v>
      </c>
      <c r="Y1698" s="2">
        <v>64</v>
      </c>
      <c r="Z1698" s="2">
        <f t="shared" si="300"/>
        <v>12</v>
      </c>
    </row>
    <row r="1699" spans="1:26" x14ac:dyDescent="0.25">
      <c r="A1699" s="2" t="s">
        <v>4681</v>
      </c>
      <c r="B1699" s="2">
        <v>202281698</v>
      </c>
      <c r="C1699" s="3">
        <v>44865</v>
      </c>
      <c r="D1699" s="2" t="s">
        <v>842</v>
      </c>
      <c r="E1699" s="2" t="s">
        <v>29</v>
      </c>
      <c r="F1699" s="2" t="s">
        <v>4682</v>
      </c>
      <c r="G1699" s="10">
        <f t="shared" si="296"/>
        <v>7.7042089521049955E-5</v>
      </c>
      <c r="H1699" s="7">
        <v>17</v>
      </c>
      <c r="I1699" s="7">
        <v>14.8</v>
      </c>
      <c r="J1699" s="7">
        <v>2.1999999999999993</v>
      </c>
      <c r="K1699" s="7">
        <f t="shared" si="299"/>
        <v>0.87999999999999978</v>
      </c>
      <c r="L1699" s="12">
        <f t="shared" si="297"/>
        <v>1.3199999999999994</v>
      </c>
      <c r="M1699" s="8">
        <v>0.12941176470588231</v>
      </c>
      <c r="N1699" s="8">
        <f t="shared" si="298"/>
        <v>8.9189189189189139E-2</v>
      </c>
      <c r="O1699" s="7">
        <f t="shared" si="292"/>
        <v>1.3199999999999994</v>
      </c>
      <c r="P1699" s="8">
        <v>0.12941176470588231</v>
      </c>
      <c r="Q1699" s="8">
        <f t="shared" si="293"/>
        <v>6.7272727272727302</v>
      </c>
      <c r="R1699" s="8">
        <f t="shared" si="294"/>
        <v>0.87058823529411766</v>
      </c>
      <c r="S1699" s="9">
        <f t="shared" si="295"/>
        <v>3.5062292286049914E-5</v>
      </c>
      <c r="T1699" s="2" t="s">
        <v>30</v>
      </c>
      <c r="U1699" s="2" t="s">
        <v>31</v>
      </c>
      <c r="V1699" s="2" t="s">
        <v>6101</v>
      </c>
      <c r="W1699" s="2" t="s">
        <v>16</v>
      </c>
      <c r="X1699" s="2">
        <v>52</v>
      </c>
      <c r="Y1699" s="2">
        <v>64</v>
      </c>
      <c r="Z1699" s="2">
        <f t="shared" si="300"/>
        <v>12</v>
      </c>
    </row>
    <row r="1700" spans="1:26" x14ac:dyDescent="0.25">
      <c r="A1700" s="2" t="s">
        <v>4683</v>
      </c>
      <c r="B1700" s="2">
        <v>202281699</v>
      </c>
      <c r="C1700" s="3">
        <v>44865</v>
      </c>
      <c r="D1700" s="2" t="s">
        <v>1013</v>
      </c>
      <c r="E1700" s="2" t="s">
        <v>14</v>
      </c>
      <c r="F1700" s="2" t="s">
        <v>4684</v>
      </c>
      <c r="G1700" s="10">
        <f t="shared" si="296"/>
        <v>1.0876530285324699E-4</v>
      </c>
      <c r="H1700" s="7">
        <v>24</v>
      </c>
      <c r="I1700" s="7">
        <v>15</v>
      </c>
      <c r="J1700" s="7">
        <v>9</v>
      </c>
      <c r="K1700" s="7">
        <f t="shared" si="299"/>
        <v>3.6</v>
      </c>
      <c r="L1700" s="12">
        <f t="shared" si="297"/>
        <v>5.4</v>
      </c>
      <c r="M1700" s="8">
        <v>0.375</v>
      </c>
      <c r="N1700" s="8">
        <f t="shared" si="298"/>
        <v>0.36000000000000004</v>
      </c>
      <c r="O1700" s="7">
        <f t="shared" si="292"/>
        <v>5.4</v>
      </c>
      <c r="P1700" s="8">
        <v>0.375</v>
      </c>
      <c r="Q1700" s="8">
        <f t="shared" si="293"/>
        <v>1.6666666666666667</v>
      </c>
      <c r="R1700" s="8">
        <f t="shared" si="294"/>
        <v>0.625</v>
      </c>
      <c r="S1700" s="9">
        <f t="shared" si="295"/>
        <v>1.4343665026111333E-4</v>
      </c>
      <c r="T1700" s="2" t="s">
        <v>6151</v>
      </c>
      <c r="U1700" s="2" t="s">
        <v>15</v>
      </c>
      <c r="V1700" s="2" t="s">
        <v>6101</v>
      </c>
      <c r="W1700" s="2" t="s">
        <v>627</v>
      </c>
      <c r="X1700" s="2">
        <v>52</v>
      </c>
      <c r="Y1700" s="2">
        <v>64</v>
      </c>
      <c r="Z1700" s="2">
        <f t="shared" si="300"/>
        <v>12</v>
      </c>
    </row>
    <row r="1701" spans="1:26" x14ac:dyDescent="0.25">
      <c r="A1701" s="2" t="s">
        <v>4685</v>
      </c>
      <c r="B1701" s="2">
        <v>202281700</v>
      </c>
      <c r="C1701" s="3">
        <v>44865</v>
      </c>
      <c r="D1701" s="2" t="s">
        <v>1028</v>
      </c>
      <c r="E1701" s="2" t="s">
        <v>29</v>
      </c>
      <c r="F1701" s="2" t="s">
        <v>4686</v>
      </c>
      <c r="G1701" s="10">
        <f t="shared" si="296"/>
        <v>1.0876530285324699E-4</v>
      </c>
      <c r="H1701" s="7">
        <v>24</v>
      </c>
      <c r="I1701" s="7">
        <v>20</v>
      </c>
      <c r="J1701" s="7">
        <v>4</v>
      </c>
      <c r="K1701" s="7">
        <f t="shared" si="299"/>
        <v>1.6</v>
      </c>
      <c r="L1701" s="12">
        <f t="shared" si="297"/>
        <v>2.4</v>
      </c>
      <c r="M1701" s="8">
        <v>0.16666666666666666</v>
      </c>
      <c r="N1701" s="8">
        <f t="shared" si="298"/>
        <v>0.12</v>
      </c>
      <c r="O1701" s="7">
        <f t="shared" si="292"/>
        <v>2.4</v>
      </c>
      <c r="P1701" s="8">
        <v>0.16666666666666666</v>
      </c>
      <c r="Q1701" s="8">
        <f t="shared" si="293"/>
        <v>5</v>
      </c>
      <c r="R1701" s="8">
        <f t="shared" si="294"/>
        <v>0.83333333333333337</v>
      </c>
      <c r="S1701" s="9">
        <f t="shared" si="295"/>
        <v>6.3749622338272593E-5</v>
      </c>
      <c r="T1701" s="2" t="s">
        <v>426</v>
      </c>
      <c r="U1701" s="2" t="s">
        <v>31</v>
      </c>
      <c r="V1701" s="2" t="s">
        <v>6101</v>
      </c>
      <c r="W1701" s="2" t="s">
        <v>627</v>
      </c>
      <c r="X1701" s="2">
        <v>52</v>
      </c>
      <c r="Y1701" s="2">
        <v>64</v>
      </c>
      <c r="Z1701" s="2">
        <f t="shared" si="300"/>
        <v>12</v>
      </c>
    </row>
    <row r="1702" spans="1:26" x14ac:dyDescent="0.25">
      <c r="A1702" s="2" t="s">
        <v>4687</v>
      </c>
      <c r="B1702" s="2">
        <v>202281701</v>
      </c>
      <c r="C1702" s="3">
        <v>44865</v>
      </c>
      <c r="D1702" s="2" t="s">
        <v>902</v>
      </c>
      <c r="E1702" s="2" t="s">
        <v>29</v>
      </c>
      <c r="F1702" s="2" t="s">
        <v>4688</v>
      </c>
      <c r="G1702" s="10">
        <f t="shared" si="296"/>
        <v>4.7584819998295561E-4</v>
      </c>
      <c r="H1702" s="7">
        <v>105</v>
      </c>
      <c r="I1702" s="7">
        <v>88.800000000000011</v>
      </c>
      <c r="J1702" s="7">
        <v>16.199999999999989</v>
      </c>
      <c r="K1702" s="7">
        <f t="shared" si="299"/>
        <v>6.479999999999996</v>
      </c>
      <c r="L1702" s="12">
        <f t="shared" si="297"/>
        <v>9.7199999999999918</v>
      </c>
      <c r="M1702" s="8">
        <v>0.15428571428571417</v>
      </c>
      <c r="N1702" s="8">
        <f t="shared" si="298"/>
        <v>0.10945945945945935</v>
      </c>
      <c r="O1702" s="7">
        <f t="shared" si="292"/>
        <v>9.7199999999999918</v>
      </c>
      <c r="P1702" s="8">
        <v>0.15428571428571417</v>
      </c>
      <c r="Q1702" s="8">
        <f t="shared" si="293"/>
        <v>5.4814814814814863</v>
      </c>
      <c r="R1702" s="8">
        <f t="shared" si="294"/>
        <v>0.84571428571428586</v>
      </c>
      <c r="S1702" s="9">
        <f t="shared" si="295"/>
        <v>2.5818597047000381E-4</v>
      </c>
      <c r="T1702" s="2" t="s">
        <v>30</v>
      </c>
      <c r="U1702" s="2" t="s">
        <v>31</v>
      </c>
      <c r="V1702" s="2" t="s">
        <v>6101</v>
      </c>
      <c r="W1702" s="2" t="s">
        <v>329</v>
      </c>
      <c r="X1702" s="2">
        <v>52</v>
      </c>
      <c r="Y1702" s="2">
        <v>64</v>
      </c>
      <c r="Z1702" s="2">
        <f t="shared" si="300"/>
        <v>12</v>
      </c>
    </row>
    <row r="1703" spans="1:26" x14ac:dyDescent="0.25">
      <c r="A1703" s="2" t="s">
        <v>4689</v>
      </c>
      <c r="B1703" s="2">
        <v>202281702</v>
      </c>
      <c r="C1703" s="3">
        <v>44865</v>
      </c>
      <c r="D1703" s="2" t="s">
        <v>992</v>
      </c>
      <c r="E1703" s="2" t="s">
        <v>14</v>
      </c>
      <c r="F1703" s="2" t="s">
        <v>4690</v>
      </c>
      <c r="G1703" s="10">
        <f t="shared" si="296"/>
        <v>6.7978314283279379E-5</v>
      </c>
      <c r="H1703" s="7">
        <v>15</v>
      </c>
      <c r="I1703" s="7">
        <v>5</v>
      </c>
      <c r="J1703" s="7">
        <v>10</v>
      </c>
      <c r="K1703" s="7">
        <f t="shared" si="299"/>
        <v>4</v>
      </c>
      <c r="L1703" s="12">
        <f t="shared" si="297"/>
        <v>6</v>
      </c>
      <c r="M1703" s="8">
        <v>0.66666666666666663</v>
      </c>
      <c r="N1703" s="8">
        <f t="shared" si="298"/>
        <v>1.2</v>
      </c>
      <c r="O1703" s="7">
        <f t="shared" si="292"/>
        <v>6</v>
      </c>
      <c r="P1703" s="8">
        <v>0.66666666666666663</v>
      </c>
      <c r="Q1703" s="8">
        <f t="shared" si="293"/>
        <v>0.5</v>
      </c>
      <c r="R1703" s="8">
        <f t="shared" si="294"/>
        <v>0.33333333333333331</v>
      </c>
      <c r="S1703" s="9">
        <f t="shared" si="295"/>
        <v>1.5937405584568148E-4</v>
      </c>
      <c r="T1703" s="2" t="s">
        <v>6152</v>
      </c>
      <c r="U1703" s="2" t="s">
        <v>15</v>
      </c>
      <c r="V1703" s="2" t="s">
        <v>6101</v>
      </c>
      <c r="W1703" s="2" t="s">
        <v>627</v>
      </c>
      <c r="X1703" s="2">
        <v>52</v>
      </c>
      <c r="Y1703" s="2">
        <v>64</v>
      </c>
      <c r="Z1703" s="2">
        <f t="shared" si="300"/>
        <v>12</v>
      </c>
    </row>
    <row r="1704" spans="1:26" x14ac:dyDescent="0.25">
      <c r="A1704" s="2" t="s">
        <v>4691</v>
      </c>
      <c r="B1704" s="2">
        <v>202281703</v>
      </c>
      <c r="C1704" s="3">
        <v>44865</v>
      </c>
      <c r="D1704" s="2" t="s">
        <v>1029</v>
      </c>
      <c r="E1704" s="2" t="s">
        <v>14</v>
      </c>
      <c r="F1704" s="2" t="s">
        <v>4692</v>
      </c>
      <c r="G1704" s="10">
        <f t="shared" si="296"/>
        <v>2.7191325713311748E-5</v>
      </c>
      <c r="H1704" s="7">
        <v>6</v>
      </c>
      <c r="I1704" s="7">
        <v>2</v>
      </c>
      <c r="J1704" s="7">
        <v>4</v>
      </c>
      <c r="K1704" s="7">
        <f t="shared" si="299"/>
        <v>1.6</v>
      </c>
      <c r="L1704" s="12">
        <f t="shared" si="297"/>
        <v>2.4</v>
      </c>
      <c r="M1704" s="8">
        <v>0.66666666666666663</v>
      </c>
      <c r="N1704" s="8">
        <f t="shared" si="298"/>
        <v>1.2</v>
      </c>
      <c r="O1704" s="7">
        <f t="shared" si="292"/>
        <v>2.4</v>
      </c>
      <c r="P1704" s="8">
        <v>0.66666666666666663</v>
      </c>
      <c r="Q1704" s="8">
        <f t="shared" si="293"/>
        <v>0.5</v>
      </c>
      <c r="R1704" s="8">
        <f t="shared" si="294"/>
        <v>0.33333333333333331</v>
      </c>
      <c r="S1704" s="9">
        <f t="shared" si="295"/>
        <v>6.3749622338272593E-5</v>
      </c>
      <c r="T1704" s="2" t="s">
        <v>6152</v>
      </c>
      <c r="U1704" s="2" t="s">
        <v>15</v>
      </c>
      <c r="V1704" s="2" t="s">
        <v>6101</v>
      </c>
      <c r="W1704" s="2" t="s">
        <v>16</v>
      </c>
      <c r="X1704" s="2">
        <v>52</v>
      </c>
      <c r="Y1704" s="2">
        <v>64</v>
      </c>
      <c r="Z1704" s="2">
        <f t="shared" si="300"/>
        <v>12</v>
      </c>
    </row>
    <row r="1705" spans="1:26" x14ac:dyDescent="0.25">
      <c r="A1705" s="2" t="s">
        <v>4693</v>
      </c>
      <c r="B1705" s="2">
        <v>202281704</v>
      </c>
      <c r="C1705" s="3">
        <v>44866</v>
      </c>
      <c r="D1705" s="2" t="s">
        <v>682</v>
      </c>
      <c r="E1705" s="2" t="s">
        <v>29</v>
      </c>
      <c r="F1705" s="2" t="s">
        <v>4694</v>
      </c>
      <c r="G1705" s="10">
        <f t="shared" si="296"/>
        <v>8.3386732187489367E-4</v>
      </c>
      <c r="H1705" s="12">
        <v>184</v>
      </c>
      <c r="I1705" s="7">
        <v>155.4</v>
      </c>
      <c r="J1705" s="7">
        <v>28.599999999999994</v>
      </c>
      <c r="K1705" s="7">
        <f t="shared" si="299"/>
        <v>11.439999999999998</v>
      </c>
      <c r="L1705" s="12">
        <f t="shared" si="297"/>
        <v>17.159999999999997</v>
      </c>
      <c r="M1705" s="8">
        <v>0.15543478260869562</v>
      </c>
      <c r="N1705" s="8">
        <f t="shared" si="298"/>
        <v>0.1104247104247104</v>
      </c>
      <c r="O1705" s="7">
        <f t="shared" si="292"/>
        <v>17.159999999999997</v>
      </c>
      <c r="P1705" s="8">
        <v>0.15543478260869562</v>
      </c>
      <c r="Q1705" s="8">
        <f t="shared" si="293"/>
        <v>5.4335664335664351</v>
      </c>
      <c r="R1705" s="8">
        <f t="shared" si="294"/>
        <v>0.84456521739130441</v>
      </c>
      <c r="S1705" s="9">
        <f t="shared" si="295"/>
        <v>4.5580979971864894E-4</v>
      </c>
      <c r="T1705" s="2" t="s">
        <v>30</v>
      </c>
      <c r="U1705" s="2" t="s">
        <v>31</v>
      </c>
      <c r="V1705" s="2" t="s">
        <v>6101</v>
      </c>
      <c r="W1705" s="2" t="s">
        <v>16</v>
      </c>
      <c r="X1705" s="2">
        <v>59</v>
      </c>
      <c r="Y1705" s="2">
        <v>66</v>
      </c>
      <c r="Z1705" s="2">
        <f t="shared" si="300"/>
        <v>7</v>
      </c>
    </row>
    <row r="1706" spans="1:26" x14ac:dyDescent="0.25">
      <c r="A1706" s="2" t="s">
        <v>4695</v>
      </c>
      <c r="B1706" s="2">
        <v>202281705</v>
      </c>
      <c r="C1706" s="3">
        <v>44866</v>
      </c>
      <c r="D1706" s="2" t="s">
        <v>867</v>
      </c>
      <c r="E1706" s="2" t="s">
        <v>29</v>
      </c>
      <c r="F1706" s="2" t="s">
        <v>4696</v>
      </c>
      <c r="G1706" s="10">
        <f t="shared" si="296"/>
        <v>3.5801912189193801E-4</v>
      </c>
      <c r="H1706" s="12">
        <v>79</v>
      </c>
      <c r="I1706" s="7">
        <v>72</v>
      </c>
      <c r="J1706" s="7">
        <v>7</v>
      </c>
      <c r="K1706" s="7">
        <f t="shared" si="299"/>
        <v>2.8000000000000003</v>
      </c>
      <c r="L1706" s="12">
        <f t="shared" si="297"/>
        <v>4.1999999999999993</v>
      </c>
      <c r="M1706" s="8">
        <v>8.8607594936708861E-2</v>
      </c>
      <c r="N1706" s="8">
        <f t="shared" si="298"/>
        <v>5.833333333333332E-2</v>
      </c>
      <c r="O1706" s="7">
        <f t="shared" si="292"/>
        <v>4.1999999999999993</v>
      </c>
      <c r="P1706" s="8">
        <v>8.8607594936708861E-2</v>
      </c>
      <c r="Q1706" s="8">
        <f t="shared" si="293"/>
        <v>10.285714285714286</v>
      </c>
      <c r="R1706" s="8">
        <f t="shared" si="294"/>
        <v>0.91139240506329111</v>
      </c>
      <c r="S1706" s="9">
        <f t="shared" si="295"/>
        <v>1.1156183909197704E-4</v>
      </c>
      <c r="T1706" s="2" t="s">
        <v>30</v>
      </c>
      <c r="U1706" s="2" t="s">
        <v>31</v>
      </c>
      <c r="V1706" s="2" t="s">
        <v>6101</v>
      </c>
      <c r="W1706" s="2" t="s">
        <v>329</v>
      </c>
      <c r="X1706" s="2">
        <v>59</v>
      </c>
      <c r="Y1706" s="2">
        <v>66</v>
      </c>
      <c r="Z1706" s="2">
        <f t="shared" ref="Z1706:Z1734" si="301">Y1706-X1706</f>
        <v>7</v>
      </c>
    </row>
    <row r="1707" spans="1:26" x14ac:dyDescent="0.25">
      <c r="A1707" s="2" t="s">
        <v>4697</v>
      </c>
      <c r="B1707" s="2">
        <v>202281706</v>
      </c>
      <c r="C1707" s="3">
        <v>44866</v>
      </c>
      <c r="D1707" s="2" t="s">
        <v>1030</v>
      </c>
      <c r="E1707" s="2" t="s">
        <v>29</v>
      </c>
      <c r="F1707" s="2" t="s">
        <v>4698</v>
      </c>
      <c r="G1707" s="10">
        <f t="shared" si="296"/>
        <v>7.251020190216466E-4</v>
      </c>
      <c r="H1707" s="12">
        <v>160</v>
      </c>
      <c r="I1707" s="7">
        <v>146.9</v>
      </c>
      <c r="J1707" s="7">
        <v>13.099999999999994</v>
      </c>
      <c r="K1707" s="7">
        <f t="shared" si="299"/>
        <v>5.2399999999999984</v>
      </c>
      <c r="L1707" s="12">
        <f t="shared" si="297"/>
        <v>7.8599999999999959</v>
      </c>
      <c r="M1707" s="8">
        <v>8.1874999999999962E-2</v>
      </c>
      <c r="N1707" s="8">
        <f t="shared" si="298"/>
        <v>5.3505786249149048E-2</v>
      </c>
      <c r="O1707" s="7">
        <f t="shared" si="292"/>
        <v>7.8599999999999959</v>
      </c>
      <c r="P1707" s="8">
        <v>8.1874999999999962E-2</v>
      </c>
      <c r="Q1707" s="8">
        <f t="shared" si="293"/>
        <v>11.213740458015273</v>
      </c>
      <c r="R1707" s="8">
        <f t="shared" si="294"/>
        <v>0.91812500000000008</v>
      </c>
      <c r="S1707" s="9">
        <f t="shared" si="295"/>
        <v>2.0878001315784264E-4</v>
      </c>
      <c r="T1707" s="2" t="s">
        <v>30</v>
      </c>
      <c r="U1707" s="2" t="s">
        <v>31</v>
      </c>
      <c r="V1707" s="2" t="s">
        <v>6101</v>
      </c>
      <c r="W1707" s="2" t="s">
        <v>16</v>
      </c>
      <c r="X1707" s="2">
        <v>59</v>
      </c>
      <c r="Y1707" s="2">
        <v>66</v>
      </c>
      <c r="Z1707" s="2">
        <f t="shared" si="301"/>
        <v>7</v>
      </c>
    </row>
    <row r="1708" spans="1:26" x14ac:dyDescent="0.25">
      <c r="A1708" s="2" t="s">
        <v>4699</v>
      </c>
      <c r="B1708" s="2">
        <v>202281707</v>
      </c>
      <c r="C1708" s="3">
        <v>44866</v>
      </c>
      <c r="D1708" s="2" t="s">
        <v>996</v>
      </c>
      <c r="E1708" s="2" t="s">
        <v>29</v>
      </c>
      <c r="F1708" s="2" t="s">
        <v>4700</v>
      </c>
      <c r="G1708" s="10">
        <f t="shared" si="296"/>
        <v>5.4382651426623503E-4</v>
      </c>
      <c r="H1708" s="12">
        <v>120</v>
      </c>
      <c r="I1708" s="7">
        <v>102</v>
      </c>
      <c r="J1708" s="7">
        <v>18</v>
      </c>
      <c r="K1708" s="7">
        <f t="shared" si="299"/>
        <v>7.2</v>
      </c>
      <c r="L1708" s="12">
        <f t="shared" si="297"/>
        <v>10.8</v>
      </c>
      <c r="M1708" s="8">
        <v>0.15</v>
      </c>
      <c r="N1708" s="8">
        <f t="shared" si="298"/>
        <v>0.10588235294117648</v>
      </c>
      <c r="O1708" s="7">
        <f t="shared" si="292"/>
        <v>10.8</v>
      </c>
      <c r="P1708" s="8">
        <v>0.15</v>
      </c>
      <c r="Q1708" s="8">
        <f t="shared" si="293"/>
        <v>5.666666666666667</v>
      </c>
      <c r="R1708" s="8">
        <f t="shared" si="294"/>
        <v>0.85</v>
      </c>
      <c r="S1708" s="9">
        <f t="shared" si="295"/>
        <v>2.8687330052222667E-4</v>
      </c>
      <c r="T1708" s="2" t="s">
        <v>33</v>
      </c>
      <c r="U1708" s="2" t="s">
        <v>31</v>
      </c>
      <c r="V1708" s="2" t="s">
        <v>6101</v>
      </c>
      <c r="W1708" s="2" t="s">
        <v>329</v>
      </c>
      <c r="X1708" s="2">
        <v>59</v>
      </c>
      <c r="Y1708" s="2">
        <v>66</v>
      </c>
      <c r="Z1708" s="2">
        <f t="shared" si="301"/>
        <v>7</v>
      </c>
    </row>
    <row r="1709" spans="1:26" x14ac:dyDescent="0.25">
      <c r="A1709" s="2" t="s">
        <v>4701</v>
      </c>
      <c r="B1709" s="2">
        <v>202281708</v>
      </c>
      <c r="C1709" s="3">
        <v>44866</v>
      </c>
      <c r="D1709" s="2" t="s">
        <v>614</v>
      </c>
      <c r="E1709" s="2" t="s">
        <v>29</v>
      </c>
      <c r="F1709" s="2" t="s">
        <v>4702</v>
      </c>
      <c r="G1709" s="10">
        <f t="shared" si="296"/>
        <v>3.9880611046190566E-4</v>
      </c>
      <c r="H1709" s="12">
        <v>88</v>
      </c>
      <c r="I1709" s="7">
        <v>72.569999999999993</v>
      </c>
      <c r="J1709" s="7">
        <v>15.430000000000007</v>
      </c>
      <c r="K1709" s="7">
        <f t="shared" si="299"/>
        <v>6.1720000000000033</v>
      </c>
      <c r="L1709" s="12">
        <f t="shared" si="297"/>
        <v>9.2580000000000027</v>
      </c>
      <c r="M1709" s="8">
        <v>0.17534090909090916</v>
      </c>
      <c r="N1709" s="8">
        <f t="shared" si="298"/>
        <v>0.1275733774286896</v>
      </c>
      <c r="O1709" s="7">
        <f t="shared" si="292"/>
        <v>9.2580000000000027</v>
      </c>
      <c r="P1709" s="8">
        <v>0.17534090909090916</v>
      </c>
      <c r="Q1709" s="8">
        <f t="shared" si="293"/>
        <v>4.7031756318859337</v>
      </c>
      <c r="R1709" s="8">
        <f t="shared" si="294"/>
        <v>0.82465909090909084</v>
      </c>
      <c r="S1709" s="9">
        <f t="shared" si="295"/>
        <v>2.4591416816988662E-4</v>
      </c>
      <c r="T1709" s="2" t="s">
        <v>33</v>
      </c>
      <c r="U1709" s="2" t="s">
        <v>31</v>
      </c>
      <c r="V1709" s="2" t="s">
        <v>6101</v>
      </c>
      <c r="W1709" s="2" t="s">
        <v>16</v>
      </c>
      <c r="X1709" s="2">
        <v>59</v>
      </c>
      <c r="Y1709" s="2">
        <v>66</v>
      </c>
      <c r="Z1709" s="2">
        <f t="shared" si="301"/>
        <v>7</v>
      </c>
    </row>
    <row r="1710" spans="1:26" x14ac:dyDescent="0.25">
      <c r="A1710" s="2" t="s">
        <v>4703</v>
      </c>
      <c r="B1710" s="2">
        <v>202281709</v>
      </c>
      <c r="C1710" s="3">
        <v>44866</v>
      </c>
      <c r="D1710" s="2" t="s">
        <v>1031</v>
      </c>
      <c r="E1710" s="2" t="s">
        <v>47</v>
      </c>
      <c r="F1710" s="2" t="s">
        <v>4704</v>
      </c>
      <c r="G1710" s="10">
        <f t="shared" si="296"/>
        <v>3.1723213332197041E-4</v>
      </c>
      <c r="H1710" s="7">
        <v>70</v>
      </c>
      <c r="I1710" s="7">
        <v>26</v>
      </c>
      <c r="J1710" s="7">
        <v>44</v>
      </c>
      <c r="K1710" s="7">
        <f t="shared" si="299"/>
        <v>17.600000000000001</v>
      </c>
      <c r="L1710" s="12">
        <f t="shared" si="297"/>
        <v>26.4</v>
      </c>
      <c r="M1710" s="8">
        <v>0.62857142857142856</v>
      </c>
      <c r="N1710" s="8">
        <f t="shared" si="298"/>
        <v>1.0153846153846153</v>
      </c>
      <c r="O1710" s="7">
        <f t="shared" si="292"/>
        <v>26.4</v>
      </c>
      <c r="P1710" s="8">
        <v>0.62857142857142856</v>
      </c>
      <c r="Q1710" s="8">
        <f t="shared" si="293"/>
        <v>0.59090909090909094</v>
      </c>
      <c r="R1710" s="8">
        <f t="shared" si="294"/>
        <v>0.37142857142857144</v>
      </c>
      <c r="S1710" s="9">
        <f t="shared" si="295"/>
        <v>7.0124584572099852E-4</v>
      </c>
      <c r="T1710" s="2" t="s">
        <v>19</v>
      </c>
      <c r="U1710" s="2" t="s">
        <v>6087</v>
      </c>
      <c r="V1710" s="2" t="s">
        <v>6101</v>
      </c>
      <c r="W1710" s="2" t="s">
        <v>16</v>
      </c>
      <c r="X1710" s="2">
        <v>59</v>
      </c>
      <c r="Y1710" s="2">
        <v>66</v>
      </c>
      <c r="Z1710" s="2">
        <f t="shared" si="301"/>
        <v>7</v>
      </c>
    </row>
    <row r="1711" spans="1:26" x14ac:dyDescent="0.25">
      <c r="A1711" s="2" t="s">
        <v>4705</v>
      </c>
      <c r="B1711" s="2">
        <v>202281710</v>
      </c>
      <c r="C1711" s="3">
        <v>44866</v>
      </c>
      <c r="D1711" s="2" t="s">
        <v>109</v>
      </c>
      <c r="E1711" s="2" t="s">
        <v>21</v>
      </c>
      <c r="F1711" s="2" t="s">
        <v>4706</v>
      </c>
      <c r="G1711" s="10">
        <f t="shared" si="296"/>
        <v>6.7978314283279379E-5</v>
      </c>
      <c r="H1711" s="7">
        <v>15</v>
      </c>
      <c r="I1711" s="7">
        <v>0</v>
      </c>
      <c r="J1711" s="7">
        <v>15</v>
      </c>
      <c r="K1711" s="7">
        <f t="shared" si="299"/>
        <v>6</v>
      </c>
      <c r="L1711" s="12">
        <f t="shared" si="297"/>
        <v>9</v>
      </c>
      <c r="M1711" s="8">
        <v>1</v>
      </c>
      <c r="N1711" s="8" t="e">
        <f t="shared" si="298"/>
        <v>#DIV/0!</v>
      </c>
      <c r="O1711" s="7">
        <f t="shared" si="292"/>
        <v>9</v>
      </c>
      <c r="P1711" s="8">
        <v>1</v>
      </c>
      <c r="Q1711" s="8">
        <f t="shared" si="293"/>
        <v>0</v>
      </c>
      <c r="R1711" s="8">
        <f t="shared" si="294"/>
        <v>0</v>
      </c>
      <c r="S1711" s="9">
        <f t="shared" si="295"/>
        <v>2.3906108376852222E-4</v>
      </c>
      <c r="T1711" s="2" t="s">
        <v>6150</v>
      </c>
      <c r="U1711" s="2" t="s">
        <v>22</v>
      </c>
      <c r="V1711" s="2" t="s">
        <v>6101</v>
      </c>
      <c r="W1711" s="2" t="s">
        <v>329</v>
      </c>
      <c r="X1711" s="2">
        <v>59</v>
      </c>
      <c r="Y1711" s="2">
        <v>66</v>
      </c>
      <c r="Z1711" s="2">
        <f t="shared" si="301"/>
        <v>7</v>
      </c>
    </row>
    <row r="1712" spans="1:26" x14ac:dyDescent="0.25">
      <c r="A1712" s="2" t="s">
        <v>4707</v>
      </c>
      <c r="B1712" s="2">
        <v>202281711</v>
      </c>
      <c r="C1712" s="3">
        <v>44866</v>
      </c>
      <c r="D1712" s="2" t="s">
        <v>768</v>
      </c>
      <c r="E1712" s="2" t="s">
        <v>29</v>
      </c>
      <c r="F1712" s="2" t="s">
        <v>4708</v>
      </c>
      <c r="G1712" s="10">
        <f t="shared" si="296"/>
        <v>1.0876530285324699E-4</v>
      </c>
      <c r="H1712" s="12">
        <v>24</v>
      </c>
      <c r="I1712" s="7">
        <v>20.350000000000001</v>
      </c>
      <c r="J1712" s="7">
        <v>3.6499999999999986</v>
      </c>
      <c r="K1712" s="7">
        <f t="shared" si="299"/>
        <v>1.4599999999999995</v>
      </c>
      <c r="L1712" s="12">
        <f t="shared" si="297"/>
        <v>2.1899999999999991</v>
      </c>
      <c r="M1712" s="8">
        <v>0.15208333333333326</v>
      </c>
      <c r="N1712" s="8">
        <f t="shared" si="298"/>
        <v>0.10761670761670757</v>
      </c>
      <c r="O1712" s="7">
        <f t="shared" si="292"/>
        <v>2.1899999999999991</v>
      </c>
      <c r="P1712" s="8">
        <v>0.15208333333333326</v>
      </c>
      <c r="Q1712" s="8">
        <f t="shared" si="293"/>
        <v>5.575342465753427</v>
      </c>
      <c r="R1712" s="8">
        <f t="shared" si="294"/>
        <v>0.84791666666666676</v>
      </c>
      <c r="S1712" s="9">
        <f t="shared" si="295"/>
        <v>5.8171530383673717E-5</v>
      </c>
      <c r="T1712" s="2" t="s">
        <v>30</v>
      </c>
      <c r="U1712" s="2" t="s">
        <v>31</v>
      </c>
      <c r="V1712" s="2" t="s">
        <v>6101</v>
      </c>
      <c r="W1712" s="2" t="s">
        <v>627</v>
      </c>
      <c r="X1712" s="2">
        <v>59</v>
      </c>
      <c r="Y1712" s="2">
        <v>66</v>
      </c>
      <c r="Z1712" s="2">
        <f t="shared" si="301"/>
        <v>7</v>
      </c>
    </row>
    <row r="1713" spans="1:26" x14ac:dyDescent="0.25">
      <c r="A1713" s="2" t="s">
        <v>4709</v>
      </c>
      <c r="B1713" s="2">
        <v>202281712</v>
      </c>
      <c r="C1713" s="3">
        <v>44866</v>
      </c>
      <c r="D1713" s="2" t="s">
        <v>692</v>
      </c>
      <c r="E1713" s="2" t="s">
        <v>29</v>
      </c>
      <c r="F1713" s="2" t="s">
        <v>4710</v>
      </c>
      <c r="G1713" s="10">
        <f t="shared" si="296"/>
        <v>5.4382651426623503E-4</v>
      </c>
      <c r="H1713" s="12">
        <v>120</v>
      </c>
      <c r="I1713" s="7">
        <v>98.52</v>
      </c>
      <c r="J1713" s="7">
        <v>21.480000000000004</v>
      </c>
      <c r="K1713" s="7">
        <f t="shared" si="299"/>
        <v>8.5920000000000023</v>
      </c>
      <c r="L1713" s="12">
        <f t="shared" si="297"/>
        <v>12.888000000000002</v>
      </c>
      <c r="M1713" s="8">
        <v>0.17900000000000002</v>
      </c>
      <c r="N1713" s="8">
        <f t="shared" si="298"/>
        <v>0.130816077953715</v>
      </c>
      <c r="O1713" s="7">
        <f t="shared" si="292"/>
        <v>12.888000000000002</v>
      </c>
      <c r="P1713" s="8">
        <v>0.17900000000000002</v>
      </c>
      <c r="Q1713" s="8">
        <f t="shared" si="293"/>
        <v>4.5865921787709487</v>
      </c>
      <c r="R1713" s="8">
        <f t="shared" si="294"/>
        <v>0.82099999999999995</v>
      </c>
      <c r="S1713" s="9">
        <f t="shared" si="295"/>
        <v>3.4233547195652386E-4</v>
      </c>
      <c r="T1713" s="2" t="s">
        <v>33</v>
      </c>
      <c r="U1713" s="2" t="s">
        <v>31</v>
      </c>
      <c r="V1713" s="2" t="s">
        <v>6101</v>
      </c>
      <c r="W1713" s="2" t="s">
        <v>329</v>
      </c>
      <c r="X1713" s="2">
        <v>59</v>
      </c>
      <c r="Y1713" s="2">
        <v>66</v>
      </c>
      <c r="Z1713" s="2">
        <f t="shared" si="301"/>
        <v>7</v>
      </c>
    </row>
    <row r="1714" spans="1:26" x14ac:dyDescent="0.25">
      <c r="A1714" s="2" t="s">
        <v>4711</v>
      </c>
      <c r="B1714" s="2">
        <v>202281713</v>
      </c>
      <c r="C1714" s="3">
        <v>44866</v>
      </c>
      <c r="D1714" s="2" t="s">
        <v>392</v>
      </c>
      <c r="E1714" s="2" t="s">
        <v>29</v>
      </c>
      <c r="F1714" s="2" t="s">
        <v>4712</v>
      </c>
      <c r="G1714" s="10">
        <f t="shared" si="296"/>
        <v>1.586160666609852E-4</v>
      </c>
      <c r="H1714" s="12">
        <v>35</v>
      </c>
      <c r="I1714" s="7">
        <v>31.61</v>
      </c>
      <c r="J1714" s="7">
        <v>3.3900000000000006</v>
      </c>
      <c r="K1714" s="7">
        <f t="shared" si="299"/>
        <v>1.3560000000000003</v>
      </c>
      <c r="L1714" s="12">
        <f t="shared" si="297"/>
        <v>2.0340000000000003</v>
      </c>
      <c r="M1714" s="8">
        <v>9.6857142857142878E-2</v>
      </c>
      <c r="N1714" s="8">
        <f t="shared" si="298"/>
        <v>6.4346725719708966E-2</v>
      </c>
      <c r="O1714" s="7">
        <f t="shared" si="292"/>
        <v>2.0340000000000003</v>
      </c>
      <c r="P1714" s="8">
        <v>9.6857142857142878E-2</v>
      </c>
      <c r="Q1714" s="8">
        <f t="shared" si="293"/>
        <v>9.324483775811208</v>
      </c>
      <c r="R1714" s="8">
        <f t="shared" si="294"/>
        <v>0.90314285714285714</v>
      </c>
      <c r="S1714" s="9">
        <f t="shared" si="295"/>
        <v>5.4027804931686032E-5</v>
      </c>
      <c r="T1714" s="2" t="s">
        <v>33</v>
      </c>
      <c r="U1714" s="2" t="s">
        <v>31</v>
      </c>
      <c r="V1714" s="2" t="s">
        <v>6101</v>
      </c>
      <c r="W1714" s="2" t="s">
        <v>16</v>
      </c>
      <c r="X1714" s="2">
        <v>59</v>
      </c>
      <c r="Y1714" s="2">
        <v>66</v>
      </c>
      <c r="Z1714" s="2">
        <f t="shared" si="301"/>
        <v>7</v>
      </c>
    </row>
    <row r="1715" spans="1:26" x14ac:dyDescent="0.25">
      <c r="A1715" s="2" t="s">
        <v>4713</v>
      </c>
      <c r="B1715" s="2">
        <v>202281714</v>
      </c>
      <c r="C1715" s="3">
        <v>44866</v>
      </c>
      <c r="D1715" s="2" t="s">
        <v>614</v>
      </c>
      <c r="E1715" s="2" t="s">
        <v>29</v>
      </c>
      <c r="F1715" s="2" t="s">
        <v>4714</v>
      </c>
      <c r="G1715" s="10">
        <f t="shared" si="296"/>
        <v>3.9880611046190566E-4</v>
      </c>
      <c r="H1715" s="12">
        <v>88</v>
      </c>
      <c r="I1715" s="7">
        <v>72.569999999999993</v>
      </c>
      <c r="J1715" s="7">
        <v>15.430000000000007</v>
      </c>
      <c r="K1715" s="7">
        <f t="shared" si="299"/>
        <v>6.1720000000000033</v>
      </c>
      <c r="L1715" s="12">
        <f t="shared" si="297"/>
        <v>9.2580000000000027</v>
      </c>
      <c r="M1715" s="8">
        <v>0.17534090909090916</v>
      </c>
      <c r="N1715" s="8">
        <f t="shared" si="298"/>
        <v>0.1275733774286896</v>
      </c>
      <c r="O1715" s="7">
        <f t="shared" si="292"/>
        <v>9.2580000000000027</v>
      </c>
      <c r="P1715" s="8">
        <v>0.17534090909090916</v>
      </c>
      <c r="Q1715" s="8">
        <f t="shared" si="293"/>
        <v>4.7031756318859337</v>
      </c>
      <c r="R1715" s="8">
        <f t="shared" si="294"/>
        <v>0.82465909090909084</v>
      </c>
      <c r="S1715" s="9">
        <f t="shared" si="295"/>
        <v>2.4591416816988662E-4</v>
      </c>
      <c r="T1715" s="2" t="s">
        <v>33</v>
      </c>
      <c r="U1715" s="2" t="s">
        <v>31</v>
      </c>
      <c r="V1715" s="2" t="s">
        <v>6101</v>
      </c>
      <c r="W1715" s="2" t="s">
        <v>329</v>
      </c>
      <c r="X1715" s="2">
        <v>59</v>
      </c>
      <c r="Y1715" s="2">
        <v>66</v>
      </c>
      <c r="Z1715" s="2">
        <f t="shared" si="301"/>
        <v>7</v>
      </c>
    </row>
    <row r="1716" spans="1:26" x14ac:dyDescent="0.25">
      <c r="A1716" s="2" t="s">
        <v>4715</v>
      </c>
      <c r="B1716" s="2">
        <v>202281715</v>
      </c>
      <c r="C1716" s="3">
        <v>44866</v>
      </c>
      <c r="D1716" s="2" t="s">
        <v>1032</v>
      </c>
      <c r="E1716" s="2" t="s">
        <v>29</v>
      </c>
      <c r="F1716" s="2" t="s">
        <v>4716</v>
      </c>
      <c r="G1716" s="10">
        <f t="shared" si="296"/>
        <v>3.670828971297086E-4</v>
      </c>
      <c r="H1716" s="12">
        <v>81</v>
      </c>
      <c r="I1716" s="7">
        <v>73.5</v>
      </c>
      <c r="J1716" s="7">
        <v>7.5</v>
      </c>
      <c r="K1716" s="7">
        <f t="shared" si="299"/>
        <v>3</v>
      </c>
      <c r="L1716" s="12">
        <f t="shared" si="297"/>
        <v>4.5</v>
      </c>
      <c r="M1716" s="8">
        <v>9.2592592592592587E-2</v>
      </c>
      <c r="N1716" s="8">
        <f t="shared" si="298"/>
        <v>6.1224489795918366E-2</v>
      </c>
      <c r="O1716" s="7">
        <f t="shared" si="292"/>
        <v>4.5</v>
      </c>
      <c r="P1716" s="8">
        <v>9.2592592592592587E-2</v>
      </c>
      <c r="Q1716" s="8">
        <f t="shared" si="293"/>
        <v>9.8000000000000007</v>
      </c>
      <c r="R1716" s="8">
        <f t="shared" si="294"/>
        <v>0.90740740740740744</v>
      </c>
      <c r="S1716" s="9">
        <f t="shared" si="295"/>
        <v>1.1953054188426111E-4</v>
      </c>
      <c r="T1716" s="2" t="s">
        <v>56</v>
      </c>
      <c r="U1716" s="2" t="s">
        <v>31</v>
      </c>
      <c r="V1716" s="2" t="s">
        <v>6101</v>
      </c>
      <c r="W1716" s="2" t="s">
        <v>627</v>
      </c>
      <c r="X1716" s="2">
        <v>59</v>
      </c>
      <c r="Y1716" s="2">
        <v>66</v>
      </c>
      <c r="Z1716" s="2">
        <f t="shared" si="301"/>
        <v>7</v>
      </c>
    </row>
    <row r="1717" spans="1:26" x14ac:dyDescent="0.25">
      <c r="A1717" s="2" t="s">
        <v>4717</v>
      </c>
      <c r="B1717" s="2">
        <v>202281716</v>
      </c>
      <c r="C1717" s="3">
        <v>44866</v>
      </c>
      <c r="D1717" s="2" t="s">
        <v>1033</v>
      </c>
      <c r="E1717" s="2" t="s">
        <v>47</v>
      </c>
      <c r="F1717" s="2" t="s">
        <v>4718</v>
      </c>
      <c r="G1717" s="10">
        <f t="shared" si="296"/>
        <v>1.3595662856655875E-3</v>
      </c>
      <c r="H1717" s="7">
        <v>300</v>
      </c>
      <c r="I1717" s="7">
        <v>240</v>
      </c>
      <c r="J1717" s="7">
        <v>60</v>
      </c>
      <c r="K1717" s="7">
        <f t="shared" si="299"/>
        <v>24</v>
      </c>
      <c r="L1717" s="12">
        <f t="shared" si="297"/>
        <v>36</v>
      </c>
      <c r="M1717" s="8">
        <v>0.2</v>
      </c>
      <c r="N1717" s="8">
        <f t="shared" si="298"/>
        <v>0.15</v>
      </c>
      <c r="O1717" s="7">
        <f t="shared" si="292"/>
        <v>36</v>
      </c>
      <c r="P1717" s="8">
        <v>0.2</v>
      </c>
      <c r="Q1717" s="8">
        <f t="shared" si="293"/>
        <v>4</v>
      </c>
      <c r="R1717" s="8">
        <f t="shared" si="294"/>
        <v>0.8</v>
      </c>
      <c r="S1717" s="9">
        <f t="shared" si="295"/>
        <v>9.5624433507408889E-4</v>
      </c>
      <c r="T1717" s="2" t="s">
        <v>19</v>
      </c>
      <c r="U1717" s="2" t="s">
        <v>6087</v>
      </c>
      <c r="V1717" s="2" t="s">
        <v>6101</v>
      </c>
      <c r="W1717" s="2" t="s">
        <v>16</v>
      </c>
      <c r="X1717" s="2">
        <v>59</v>
      </c>
      <c r="Y1717" s="2">
        <v>66</v>
      </c>
      <c r="Z1717" s="2">
        <f t="shared" si="301"/>
        <v>7</v>
      </c>
    </row>
    <row r="1718" spans="1:26" x14ac:dyDescent="0.25">
      <c r="A1718" s="2" t="s">
        <v>4719</v>
      </c>
      <c r="B1718" s="2">
        <v>202281717</v>
      </c>
      <c r="C1718" s="3">
        <v>44866</v>
      </c>
      <c r="D1718" s="2" t="s">
        <v>764</v>
      </c>
      <c r="E1718" s="2" t="s">
        <v>29</v>
      </c>
      <c r="F1718" s="2" t="s">
        <v>4720</v>
      </c>
      <c r="G1718" s="10">
        <f t="shared" si="296"/>
        <v>2.5378570665757634E-4</v>
      </c>
      <c r="H1718" s="12">
        <v>56</v>
      </c>
      <c r="I1718" s="7">
        <v>51</v>
      </c>
      <c r="J1718" s="7">
        <v>5</v>
      </c>
      <c r="K1718" s="7">
        <f t="shared" si="299"/>
        <v>2</v>
      </c>
      <c r="L1718" s="12">
        <f t="shared" si="297"/>
        <v>3</v>
      </c>
      <c r="M1718" s="8">
        <v>8.9285714285714288E-2</v>
      </c>
      <c r="N1718" s="8">
        <f t="shared" si="298"/>
        <v>5.8823529411764705E-2</v>
      </c>
      <c r="O1718" s="7">
        <f t="shared" si="292"/>
        <v>3</v>
      </c>
      <c r="P1718" s="8">
        <v>8.9285714285714288E-2</v>
      </c>
      <c r="Q1718" s="8">
        <f t="shared" si="293"/>
        <v>10.199999999999999</v>
      </c>
      <c r="R1718" s="8">
        <f t="shared" si="294"/>
        <v>0.9107142857142857</v>
      </c>
      <c r="S1718" s="9">
        <f t="shared" si="295"/>
        <v>7.9687027922840741E-5</v>
      </c>
      <c r="T1718" s="2" t="s">
        <v>30</v>
      </c>
      <c r="U1718" s="2" t="s">
        <v>31</v>
      </c>
      <c r="V1718" s="2" t="s">
        <v>6101</v>
      </c>
      <c r="W1718" s="2" t="s">
        <v>329</v>
      </c>
      <c r="X1718" s="2">
        <v>59</v>
      </c>
      <c r="Y1718" s="2">
        <v>66</v>
      </c>
      <c r="Z1718" s="2">
        <f t="shared" si="301"/>
        <v>7</v>
      </c>
    </row>
    <row r="1719" spans="1:26" x14ac:dyDescent="0.25">
      <c r="A1719" s="2" t="s">
        <v>4721</v>
      </c>
      <c r="B1719" s="2">
        <v>202281718</v>
      </c>
      <c r="C1719" s="3">
        <v>44866</v>
      </c>
      <c r="D1719" s="2" t="s">
        <v>764</v>
      </c>
      <c r="E1719" s="2" t="s">
        <v>29</v>
      </c>
      <c r="F1719" s="2" t="s">
        <v>4722</v>
      </c>
      <c r="G1719" s="10">
        <f t="shared" si="296"/>
        <v>2.5378570665757634E-4</v>
      </c>
      <c r="H1719" s="12">
        <v>56</v>
      </c>
      <c r="I1719" s="7">
        <v>51</v>
      </c>
      <c r="J1719" s="7">
        <v>5</v>
      </c>
      <c r="K1719" s="7">
        <f t="shared" si="299"/>
        <v>2</v>
      </c>
      <c r="L1719" s="12">
        <f t="shared" si="297"/>
        <v>3</v>
      </c>
      <c r="M1719" s="8">
        <v>8.9285714285714288E-2</v>
      </c>
      <c r="N1719" s="8">
        <f t="shared" si="298"/>
        <v>5.8823529411764705E-2</v>
      </c>
      <c r="O1719" s="7">
        <f t="shared" si="292"/>
        <v>3</v>
      </c>
      <c r="P1719" s="8">
        <v>8.9285714285714288E-2</v>
      </c>
      <c r="Q1719" s="8">
        <f t="shared" si="293"/>
        <v>10.199999999999999</v>
      </c>
      <c r="R1719" s="8">
        <f t="shared" si="294"/>
        <v>0.9107142857142857</v>
      </c>
      <c r="S1719" s="9">
        <f t="shared" si="295"/>
        <v>7.9687027922840741E-5</v>
      </c>
      <c r="T1719" s="2" t="s">
        <v>30</v>
      </c>
      <c r="U1719" s="2" t="s">
        <v>31</v>
      </c>
      <c r="V1719" s="2" t="s">
        <v>6101</v>
      </c>
      <c r="W1719" s="2" t="s">
        <v>329</v>
      </c>
      <c r="X1719" s="2">
        <v>59</v>
      </c>
      <c r="Y1719" s="2">
        <v>66</v>
      </c>
      <c r="Z1719" s="2">
        <f t="shared" si="301"/>
        <v>7</v>
      </c>
    </row>
    <row r="1720" spans="1:26" x14ac:dyDescent="0.25">
      <c r="A1720" s="2" t="s">
        <v>4723</v>
      </c>
      <c r="B1720" s="2">
        <v>202281719</v>
      </c>
      <c r="C1720" s="3">
        <v>44866</v>
      </c>
      <c r="D1720" s="2" t="s">
        <v>1034</v>
      </c>
      <c r="E1720" s="2" t="s">
        <v>14</v>
      </c>
      <c r="F1720" s="2" t="s">
        <v>4724</v>
      </c>
      <c r="G1720" s="10">
        <f t="shared" si="296"/>
        <v>6.7978314283279379E-5</v>
      </c>
      <c r="H1720" s="7">
        <v>15</v>
      </c>
      <c r="I1720" s="7">
        <v>10</v>
      </c>
      <c r="J1720" s="7">
        <v>5</v>
      </c>
      <c r="K1720" s="7">
        <f t="shared" si="299"/>
        <v>2</v>
      </c>
      <c r="L1720" s="12">
        <f t="shared" si="297"/>
        <v>3</v>
      </c>
      <c r="M1720" s="8">
        <v>0.33333333333333331</v>
      </c>
      <c r="N1720" s="8">
        <f t="shared" si="298"/>
        <v>0.3</v>
      </c>
      <c r="O1720" s="7">
        <f t="shared" si="292"/>
        <v>3</v>
      </c>
      <c r="P1720" s="8">
        <v>0.33333333333333331</v>
      </c>
      <c r="Q1720" s="8">
        <f t="shared" si="293"/>
        <v>2</v>
      </c>
      <c r="R1720" s="8">
        <f t="shared" si="294"/>
        <v>0.66666666666666663</v>
      </c>
      <c r="S1720" s="9">
        <f t="shared" si="295"/>
        <v>7.9687027922840741E-5</v>
      </c>
      <c r="T1720" s="2" t="s">
        <v>113</v>
      </c>
      <c r="U1720" s="2" t="s">
        <v>15</v>
      </c>
      <c r="V1720" s="2" t="s">
        <v>6101</v>
      </c>
      <c r="W1720" s="2" t="s">
        <v>627</v>
      </c>
      <c r="X1720" s="2">
        <v>59</v>
      </c>
      <c r="Y1720" s="2">
        <v>66</v>
      </c>
      <c r="Z1720" s="2">
        <f t="shared" si="301"/>
        <v>7</v>
      </c>
    </row>
    <row r="1721" spans="1:26" x14ac:dyDescent="0.25">
      <c r="A1721" s="2" t="s">
        <v>4725</v>
      </c>
      <c r="B1721" s="2">
        <v>202281720</v>
      </c>
      <c r="C1721" s="3">
        <v>44866</v>
      </c>
      <c r="D1721" s="2" t="s">
        <v>1029</v>
      </c>
      <c r="E1721" s="2" t="s">
        <v>14</v>
      </c>
      <c r="F1721" s="2" t="s">
        <v>4726</v>
      </c>
      <c r="G1721" s="10">
        <f t="shared" si="296"/>
        <v>4.5318876188852913E-5</v>
      </c>
      <c r="H1721" s="7">
        <v>10</v>
      </c>
      <c r="I1721" s="7">
        <v>2</v>
      </c>
      <c r="J1721" s="7">
        <v>8</v>
      </c>
      <c r="K1721" s="7">
        <f t="shared" si="299"/>
        <v>3.2</v>
      </c>
      <c r="L1721" s="12">
        <f t="shared" si="297"/>
        <v>4.8</v>
      </c>
      <c r="M1721" s="8">
        <v>0.8</v>
      </c>
      <c r="N1721" s="8">
        <f t="shared" si="298"/>
        <v>2.4</v>
      </c>
      <c r="O1721" s="7">
        <f t="shared" si="292"/>
        <v>4.8</v>
      </c>
      <c r="P1721" s="8">
        <v>0.8</v>
      </c>
      <c r="Q1721" s="8">
        <f t="shared" si="293"/>
        <v>0.25</v>
      </c>
      <c r="R1721" s="8">
        <f t="shared" si="294"/>
        <v>0.2</v>
      </c>
      <c r="S1721" s="9">
        <f t="shared" si="295"/>
        <v>1.2749924467654519E-4</v>
      </c>
      <c r="T1721" s="2" t="s">
        <v>6151</v>
      </c>
      <c r="U1721" s="2" t="s">
        <v>15</v>
      </c>
      <c r="V1721" s="2" t="s">
        <v>6101</v>
      </c>
      <c r="W1721" s="2" t="s">
        <v>16</v>
      </c>
      <c r="X1721" s="2">
        <v>59</v>
      </c>
      <c r="Y1721" s="2">
        <v>66</v>
      </c>
      <c r="Z1721" s="2">
        <f t="shared" si="301"/>
        <v>7</v>
      </c>
    </row>
    <row r="1722" spans="1:26" x14ac:dyDescent="0.25">
      <c r="A1722" s="2" t="s">
        <v>4727</v>
      </c>
      <c r="B1722" s="2">
        <v>202281721</v>
      </c>
      <c r="C1722" s="3">
        <v>44866</v>
      </c>
      <c r="D1722" s="2" t="s">
        <v>1010</v>
      </c>
      <c r="E1722" s="2" t="s">
        <v>14</v>
      </c>
      <c r="F1722" s="2" t="s">
        <v>4728</v>
      </c>
      <c r="G1722" s="10">
        <f t="shared" si="296"/>
        <v>6.7978314283279379E-5</v>
      </c>
      <c r="H1722" s="7">
        <v>15</v>
      </c>
      <c r="I1722" s="7">
        <v>5</v>
      </c>
      <c r="J1722" s="7">
        <v>10</v>
      </c>
      <c r="K1722" s="7">
        <f t="shared" si="299"/>
        <v>4</v>
      </c>
      <c r="L1722" s="12">
        <f t="shared" si="297"/>
        <v>6</v>
      </c>
      <c r="M1722" s="8">
        <v>0.66666666666666663</v>
      </c>
      <c r="N1722" s="8">
        <f t="shared" si="298"/>
        <v>1.2</v>
      </c>
      <c r="O1722" s="7">
        <f t="shared" si="292"/>
        <v>6</v>
      </c>
      <c r="P1722" s="8">
        <v>0.66666666666666663</v>
      </c>
      <c r="Q1722" s="8">
        <f t="shared" si="293"/>
        <v>0.5</v>
      </c>
      <c r="R1722" s="8">
        <f t="shared" si="294"/>
        <v>0.33333333333333331</v>
      </c>
      <c r="S1722" s="9">
        <f t="shared" si="295"/>
        <v>1.5937405584568148E-4</v>
      </c>
      <c r="T1722" s="2" t="s">
        <v>6151</v>
      </c>
      <c r="U1722" s="2" t="s">
        <v>15</v>
      </c>
      <c r="V1722" s="2" t="s">
        <v>6101</v>
      </c>
      <c r="W1722" s="2" t="s">
        <v>329</v>
      </c>
      <c r="X1722" s="2">
        <v>59</v>
      </c>
      <c r="Y1722" s="2">
        <v>66</v>
      </c>
      <c r="Z1722" s="2">
        <f t="shared" si="301"/>
        <v>7</v>
      </c>
    </row>
    <row r="1723" spans="1:26" x14ac:dyDescent="0.25">
      <c r="A1723" s="2" t="s">
        <v>4729</v>
      </c>
      <c r="B1723" s="2">
        <v>202281722</v>
      </c>
      <c r="C1723" s="3">
        <v>44866</v>
      </c>
      <c r="D1723" s="2" t="s">
        <v>1035</v>
      </c>
      <c r="E1723" s="2" t="s">
        <v>14</v>
      </c>
      <c r="F1723" s="2" t="s">
        <v>4730</v>
      </c>
      <c r="G1723" s="10">
        <f t="shared" si="296"/>
        <v>2.2659438094426456E-5</v>
      </c>
      <c r="H1723" s="7">
        <v>5</v>
      </c>
      <c r="I1723" s="7">
        <v>1</v>
      </c>
      <c r="J1723" s="7">
        <v>4</v>
      </c>
      <c r="K1723" s="7">
        <f t="shared" si="299"/>
        <v>1.6</v>
      </c>
      <c r="L1723" s="12">
        <f t="shared" si="297"/>
        <v>2.4</v>
      </c>
      <c r="M1723" s="8">
        <v>0.8</v>
      </c>
      <c r="N1723" s="8">
        <f t="shared" si="298"/>
        <v>2.4</v>
      </c>
      <c r="O1723" s="7">
        <f t="shared" si="292"/>
        <v>2.4</v>
      </c>
      <c r="P1723" s="8">
        <v>0.8</v>
      </c>
      <c r="Q1723" s="8">
        <f t="shared" si="293"/>
        <v>0.25</v>
      </c>
      <c r="R1723" s="8">
        <f t="shared" si="294"/>
        <v>0.2</v>
      </c>
      <c r="S1723" s="9">
        <f t="shared" si="295"/>
        <v>6.3749622338272593E-5</v>
      </c>
      <c r="T1723" s="2" t="s">
        <v>53</v>
      </c>
      <c r="U1723" s="2" t="s">
        <v>15</v>
      </c>
      <c r="V1723" s="2" t="s">
        <v>6101</v>
      </c>
      <c r="W1723" s="2" t="s">
        <v>329</v>
      </c>
      <c r="X1723" s="2">
        <v>59</v>
      </c>
      <c r="Y1723" s="2">
        <v>66</v>
      </c>
      <c r="Z1723" s="2">
        <f t="shared" si="301"/>
        <v>7</v>
      </c>
    </row>
    <row r="1724" spans="1:26" x14ac:dyDescent="0.25">
      <c r="A1724" s="2" t="s">
        <v>4731</v>
      </c>
      <c r="B1724" s="2">
        <v>202281723</v>
      </c>
      <c r="C1724" s="3">
        <v>44866</v>
      </c>
      <c r="D1724" s="2" t="s">
        <v>785</v>
      </c>
      <c r="E1724" s="2" t="s">
        <v>29</v>
      </c>
      <c r="F1724" s="2" t="s">
        <v>4732</v>
      </c>
      <c r="G1724" s="10">
        <f t="shared" si="296"/>
        <v>9.516963999659112E-5</v>
      </c>
      <c r="H1724" s="12">
        <v>21</v>
      </c>
      <c r="I1724" s="7">
        <v>18.62</v>
      </c>
      <c r="J1724" s="7">
        <v>1</v>
      </c>
      <c r="K1724" s="7">
        <f t="shared" si="299"/>
        <v>0.4</v>
      </c>
      <c r="L1724" s="12">
        <f t="shared" si="297"/>
        <v>0.6</v>
      </c>
      <c r="M1724" s="8">
        <v>4.7619047619047616E-2</v>
      </c>
      <c r="N1724" s="8">
        <f t="shared" si="298"/>
        <v>3.2223415682062294E-2</v>
      </c>
      <c r="O1724" s="7">
        <f t="shared" si="292"/>
        <v>0.6</v>
      </c>
      <c r="P1724" s="8">
        <v>4.7619047619047616E-2</v>
      </c>
      <c r="Q1724" s="8">
        <f t="shared" si="293"/>
        <v>18.62</v>
      </c>
      <c r="R1724" s="8">
        <f t="shared" si="294"/>
        <v>0.88666666666666671</v>
      </c>
      <c r="S1724" s="9">
        <f t="shared" si="295"/>
        <v>1.5937405584568148E-5</v>
      </c>
      <c r="T1724" s="2" t="s">
        <v>33</v>
      </c>
      <c r="U1724" s="2" t="s">
        <v>31</v>
      </c>
      <c r="V1724" s="2" t="s">
        <v>6101</v>
      </c>
      <c r="W1724" s="2" t="s">
        <v>329</v>
      </c>
      <c r="X1724" s="2">
        <v>59</v>
      </c>
      <c r="Y1724" s="2">
        <v>66</v>
      </c>
      <c r="Z1724" s="2">
        <f t="shared" si="301"/>
        <v>7</v>
      </c>
    </row>
    <row r="1725" spans="1:26" x14ac:dyDescent="0.25">
      <c r="A1725" s="2" t="s">
        <v>4733</v>
      </c>
      <c r="B1725" s="2">
        <v>202281724</v>
      </c>
      <c r="C1725" s="3">
        <v>44866</v>
      </c>
      <c r="D1725" s="2" t="s">
        <v>1036</v>
      </c>
      <c r="E1725" s="2" t="s">
        <v>24</v>
      </c>
      <c r="F1725" s="2" t="s">
        <v>4734</v>
      </c>
      <c r="G1725" s="10">
        <f t="shared" si="296"/>
        <v>3.1723213332197041E-4</v>
      </c>
      <c r="H1725" s="7">
        <v>70</v>
      </c>
      <c r="I1725" s="7">
        <v>20</v>
      </c>
      <c r="J1725" s="7">
        <v>50</v>
      </c>
      <c r="K1725" s="7">
        <f t="shared" si="299"/>
        <v>20</v>
      </c>
      <c r="L1725" s="12">
        <f t="shared" si="297"/>
        <v>30</v>
      </c>
      <c r="M1725" s="8">
        <v>0.7142857142857143</v>
      </c>
      <c r="N1725" s="8">
        <f t="shared" si="298"/>
        <v>1.5</v>
      </c>
      <c r="O1725" s="7">
        <f t="shared" si="292"/>
        <v>30</v>
      </c>
      <c r="P1725" s="8">
        <v>0.7142857142857143</v>
      </c>
      <c r="Q1725" s="8">
        <f t="shared" si="293"/>
        <v>0.4</v>
      </c>
      <c r="R1725" s="8">
        <f t="shared" si="294"/>
        <v>0.2857142857142857</v>
      </c>
      <c r="S1725" s="9">
        <f t="shared" si="295"/>
        <v>7.9687027922840741E-4</v>
      </c>
      <c r="T1725" s="2" t="s">
        <v>25</v>
      </c>
      <c r="U1725" s="2" t="s">
        <v>26</v>
      </c>
      <c r="V1725" s="2" t="s">
        <v>6101</v>
      </c>
      <c r="W1725" s="2" t="s">
        <v>329</v>
      </c>
      <c r="X1725" s="2">
        <v>59</v>
      </c>
      <c r="Y1725" s="2">
        <v>66</v>
      </c>
      <c r="Z1725" s="2">
        <f t="shared" si="301"/>
        <v>7</v>
      </c>
    </row>
    <row r="1726" spans="1:26" x14ac:dyDescent="0.25">
      <c r="A1726" s="2" t="s">
        <v>4735</v>
      </c>
      <c r="B1726" s="2">
        <v>202281725</v>
      </c>
      <c r="C1726" s="3">
        <v>44866</v>
      </c>
      <c r="D1726" s="2" t="s">
        <v>774</v>
      </c>
      <c r="E1726" s="2" t="s">
        <v>29</v>
      </c>
      <c r="F1726" s="2" t="s">
        <v>4736</v>
      </c>
      <c r="G1726" s="10">
        <f t="shared" si="296"/>
        <v>4.6225253712629973E-4</v>
      </c>
      <c r="H1726" s="12">
        <v>102</v>
      </c>
      <c r="I1726" s="7">
        <v>98.62</v>
      </c>
      <c r="J1726" s="7">
        <v>3.3799999999999955</v>
      </c>
      <c r="K1726" s="7">
        <f t="shared" si="299"/>
        <v>1.3519999999999983</v>
      </c>
      <c r="L1726" s="12">
        <f t="shared" si="297"/>
        <v>2.0279999999999969</v>
      </c>
      <c r="M1726" s="8">
        <v>3.313725490196074E-2</v>
      </c>
      <c r="N1726" s="8">
        <f t="shared" si="298"/>
        <v>2.0563780166294836E-2</v>
      </c>
      <c r="O1726" s="7">
        <f t="shared" si="292"/>
        <v>2.0279999999999969</v>
      </c>
      <c r="P1726" s="8">
        <v>3.313725490196074E-2</v>
      </c>
      <c r="Q1726" s="8">
        <f t="shared" si="293"/>
        <v>29.177514792899448</v>
      </c>
      <c r="R1726" s="8">
        <f t="shared" si="294"/>
        <v>0.96686274509803927</v>
      </c>
      <c r="S1726" s="9">
        <f t="shared" si="295"/>
        <v>5.386843087584027E-5</v>
      </c>
      <c r="T1726" s="2" t="s">
        <v>33</v>
      </c>
      <c r="U1726" s="2" t="s">
        <v>31</v>
      </c>
      <c r="V1726" s="2" t="s">
        <v>6101</v>
      </c>
      <c r="W1726" s="2" t="s">
        <v>16</v>
      </c>
      <c r="X1726" s="2">
        <v>59</v>
      </c>
      <c r="Y1726" s="2">
        <v>66</v>
      </c>
      <c r="Z1726" s="2">
        <f t="shared" si="301"/>
        <v>7</v>
      </c>
    </row>
    <row r="1727" spans="1:26" x14ac:dyDescent="0.25">
      <c r="A1727" s="2" t="s">
        <v>4737</v>
      </c>
      <c r="B1727" s="2">
        <v>202281726</v>
      </c>
      <c r="C1727" s="3">
        <v>44866</v>
      </c>
      <c r="D1727" s="2" t="s">
        <v>735</v>
      </c>
      <c r="E1727" s="2" t="s">
        <v>14</v>
      </c>
      <c r="F1727" s="2" t="s">
        <v>4738</v>
      </c>
      <c r="G1727" s="10">
        <f t="shared" si="296"/>
        <v>6.7978314283279379E-5</v>
      </c>
      <c r="H1727" s="7">
        <v>15</v>
      </c>
      <c r="I1727" s="7">
        <v>10</v>
      </c>
      <c r="J1727" s="7">
        <v>5</v>
      </c>
      <c r="K1727" s="7">
        <f t="shared" si="299"/>
        <v>2</v>
      </c>
      <c r="L1727" s="12">
        <f t="shared" si="297"/>
        <v>3</v>
      </c>
      <c r="M1727" s="8">
        <v>0.33333333333333331</v>
      </c>
      <c r="N1727" s="8">
        <f t="shared" si="298"/>
        <v>0.3</v>
      </c>
      <c r="O1727" s="7">
        <f t="shared" si="292"/>
        <v>3</v>
      </c>
      <c r="P1727" s="8">
        <v>0.33333333333333331</v>
      </c>
      <c r="Q1727" s="8">
        <f t="shared" si="293"/>
        <v>2</v>
      </c>
      <c r="R1727" s="8">
        <f t="shared" si="294"/>
        <v>0.66666666666666663</v>
      </c>
      <c r="S1727" s="9">
        <f t="shared" si="295"/>
        <v>7.9687027922840741E-5</v>
      </c>
      <c r="T1727" s="2" t="s">
        <v>6151</v>
      </c>
      <c r="U1727" s="2" t="s">
        <v>15</v>
      </c>
      <c r="V1727" s="2" t="s">
        <v>6101</v>
      </c>
      <c r="W1727" s="2" t="s">
        <v>329</v>
      </c>
      <c r="X1727" s="2">
        <v>59</v>
      </c>
      <c r="Y1727" s="2">
        <v>66</v>
      </c>
      <c r="Z1727" s="2">
        <f t="shared" si="301"/>
        <v>7</v>
      </c>
    </row>
    <row r="1728" spans="1:26" x14ac:dyDescent="0.25">
      <c r="A1728" s="2" t="s">
        <v>4739</v>
      </c>
      <c r="B1728" s="2">
        <v>202281727</v>
      </c>
      <c r="C1728" s="3">
        <v>44866</v>
      </c>
      <c r="D1728" s="2" t="s">
        <v>17</v>
      </c>
      <c r="E1728" s="2" t="s">
        <v>14</v>
      </c>
      <c r="F1728" s="2" t="s">
        <v>4740</v>
      </c>
      <c r="G1728" s="10">
        <f t="shared" si="296"/>
        <v>6.7978314283279379E-5</v>
      </c>
      <c r="H1728" s="7">
        <v>15</v>
      </c>
      <c r="I1728" s="7">
        <v>2</v>
      </c>
      <c r="J1728" s="7">
        <v>13</v>
      </c>
      <c r="K1728" s="7">
        <f t="shared" si="299"/>
        <v>5.2</v>
      </c>
      <c r="L1728" s="12">
        <f t="shared" si="297"/>
        <v>7.8</v>
      </c>
      <c r="M1728" s="8">
        <v>0.8666666666666667</v>
      </c>
      <c r="N1728" s="8">
        <f t="shared" si="298"/>
        <v>3.9</v>
      </c>
      <c r="O1728" s="7">
        <f t="shared" si="292"/>
        <v>7.8</v>
      </c>
      <c r="P1728" s="8">
        <v>0.8666666666666667</v>
      </c>
      <c r="Q1728" s="8">
        <f t="shared" si="293"/>
        <v>0.15384615384615385</v>
      </c>
      <c r="R1728" s="8">
        <f t="shared" si="294"/>
        <v>0.13333333333333333</v>
      </c>
      <c r="S1728" s="9">
        <f t="shared" si="295"/>
        <v>2.0718627259938593E-4</v>
      </c>
      <c r="T1728" s="2" t="s">
        <v>6151</v>
      </c>
      <c r="U1728" s="2" t="s">
        <v>15</v>
      </c>
      <c r="V1728" s="2" t="s">
        <v>6101</v>
      </c>
      <c r="W1728" s="2" t="s">
        <v>16</v>
      </c>
      <c r="X1728" s="2">
        <v>59</v>
      </c>
      <c r="Y1728" s="2">
        <v>66</v>
      </c>
      <c r="Z1728" s="2">
        <f t="shared" si="301"/>
        <v>7</v>
      </c>
    </row>
    <row r="1729" spans="1:26" x14ac:dyDescent="0.25">
      <c r="A1729" s="2" t="s">
        <v>4741</v>
      </c>
      <c r="B1729" s="2">
        <v>202281728</v>
      </c>
      <c r="C1729" s="3">
        <v>44866</v>
      </c>
      <c r="D1729" s="2" t="s">
        <v>392</v>
      </c>
      <c r="E1729" s="2" t="s">
        <v>29</v>
      </c>
      <c r="F1729" s="2" t="s">
        <v>4742</v>
      </c>
      <c r="G1729" s="10">
        <f t="shared" si="296"/>
        <v>1.4048851618544403E-4</v>
      </c>
      <c r="H1729" s="12">
        <v>31</v>
      </c>
      <c r="I1729" s="7">
        <v>28.62</v>
      </c>
      <c r="J1729" s="7">
        <v>2.379999999999999</v>
      </c>
      <c r="K1729" s="7">
        <f t="shared" si="299"/>
        <v>0.95199999999999962</v>
      </c>
      <c r="L1729" s="12">
        <f t="shared" si="297"/>
        <v>1.4279999999999995</v>
      </c>
      <c r="M1729" s="8">
        <v>7.6774193548387062E-2</v>
      </c>
      <c r="N1729" s="8">
        <f t="shared" si="298"/>
        <v>4.9895178197064967E-2</v>
      </c>
      <c r="O1729" s="7">
        <f t="shared" si="292"/>
        <v>1.4279999999999995</v>
      </c>
      <c r="P1729" s="8">
        <v>7.6774193548387062E-2</v>
      </c>
      <c r="Q1729" s="8">
        <f t="shared" si="293"/>
        <v>12.025210084033619</v>
      </c>
      <c r="R1729" s="8">
        <f t="shared" si="294"/>
        <v>0.9232258064516129</v>
      </c>
      <c r="S1729" s="9">
        <f t="shared" si="295"/>
        <v>3.7931025291272176E-5</v>
      </c>
      <c r="T1729" s="2" t="s">
        <v>33</v>
      </c>
      <c r="U1729" s="2" t="s">
        <v>31</v>
      </c>
      <c r="V1729" s="2" t="s">
        <v>6101</v>
      </c>
      <c r="W1729" s="2" t="s">
        <v>329</v>
      </c>
      <c r="X1729" s="2">
        <v>59</v>
      </c>
      <c r="Y1729" s="2">
        <v>66</v>
      </c>
      <c r="Z1729" s="2">
        <f t="shared" si="301"/>
        <v>7</v>
      </c>
    </row>
    <row r="1730" spans="1:26" x14ac:dyDescent="0.25">
      <c r="A1730" s="2" t="s">
        <v>4743</v>
      </c>
      <c r="B1730" s="2">
        <v>202281729</v>
      </c>
      <c r="C1730" s="3">
        <v>44866</v>
      </c>
      <c r="D1730" s="2" t="s">
        <v>723</v>
      </c>
      <c r="E1730" s="2" t="s">
        <v>29</v>
      </c>
      <c r="F1730" s="2" t="s">
        <v>4744</v>
      </c>
      <c r="G1730" s="10">
        <f t="shared" si="296"/>
        <v>5.7101783997954669E-4</v>
      </c>
      <c r="H1730" s="12">
        <v>126</v>
      </c>
      <c r="I1730" s="7">
        <v>112.5</v>
      </c>
      <c r="J1730" s="7">
        <v>13.5</v>
      </c>
      <c r="K1730" s="7">
        <f t="shared" si="299"/>
        <v>5.4</v>
      </c>
      <c r="L1730" s="12">
        <f t="shared" si="297"/>
        <v>8.1</v>
      </c>
      <c r="M1730" s="8">
        <v>0.10714285714285714</v>
      </c>
      <c r="N1730" s="8">
        <f t="shared" si="298"/>
        <v>7.1999999999999995E-2</v>
      </c>
      <c r="O1730" s="7">
        <f t="shared" ref="O1730:O1793" si="302">J1730-K1730</f>
        <v>8.1</v>
      </c>
      <c r="P1730" s="8">
        <v>0.10714285714285714</v>
      </c>
      <c r="Q1730" s="8">
        <f t="shared" ref="Q1730:Q1793" si="303">I1730/J1730</f>
        <v>8.3333333333333339</v>
      </c>
      <c r="R1730" s="8">
        <f t="shared" ref="R1730:R1793" si="304">I1730/H1730</f>
        <v>0.8928571428571429</v>
      </c>
      <c r="S1730" s="9">
        <f t="shared" ref="S1730:S1793" si="305">J1730/SUM($J$2:$J$2400)</f>
        <v>2.1515497539167E-4</v>
      </c>
      <c r="T1730" s="2" t="s">
        <v>56</v>
      </c>
      <c r="U1730" s="2" t="s">
        <v>31</v>
      </c>
      <c r="V1730" s="2" t="s">
        <v>6101</v>
      </c>
      <c r="W1730" s="2" t="s">
        <v>627</v>
      </c>
      <c r="X1730" s="2">
        <v>59</v>
      </c>
      <c r="Y1730" s="2">
        <v>66</v>
      </c>
      <c r="Z1730" s="2">
        <f t="shared" si="301"/>
        <v>7</v>
      </c>
    </row>
    <row r="1731" spans="1:26" x14ac:dyDescent="0.25">
      <c r="A1731" s="2" t="s">
        <v>4745</v>
      </c>
      <c r="B1731" s="2">
        <v>202281730</v>
      </c>
      <c r="C1731" s="3">
        <v>44866</v>
      </c>
      <c r="D1731" s="2" t="s">
        <v>694</v>
      </c>
      <c r="E1731" s="2" t="s">
        <v>29</v>
      </c>
      <c r="F1731" s="2" t="s">
        <v>4746</v>
      </c>
      <c r="G1731" s="10">
        <f t="shared" ref="G1731:G1794" si="306">H1731/SUM($H$2:$H$2400)</f>
        <v>2.0846683046872342E-4</v>
      </c>
      <c r="H1731" s="12">
        <v>46</v>
      </c>
      <c r="I1731" s="7">
        <v>42</v>
      </c>
      <c r="J1731" s="7">
        <v>4</v>
      </c>
      <c r="K1731" s="7">
        <f t="shared" si="299"/>
        <v>1.6</v>
      </c>
      <c r="L1731" s="12">
        <f t="shared" ref="L1731:L1794" si="307">J1731-K1731</f>
        <v>2.4</v>
      </c>
      <c r="M1731" s="8">
        <v>8.6956521739130432E-2</v>
      </c>
      <c r="N1731" s="8">
        <f t="shared" ref="N1731:N1794" si="308">L1731/I1731</f>
        <v>5.7142857142857141E-2</v>
      </c>
      <c r="O1731" s="7">
        <f t="shared" si="302"/>
        <v>2.4</v>
      </c>
      <c r="P1731" s="8">
        <v>8.6956521739130432E-2</v>
      </c>
      <c r="Q1731" s="8">
        <f t="shared" si="303"/>
        <v>10.5</v>
      </c>
      <c r="R1731" s="8">
        <f t="shared" si="304"/>
        <v>0.91304347826086951</v>
      </c>
      <c r="S1731" s="9">
        <f t="shared" si="305"/>
        <v>6.3749622338272593E-5</v>
      </c>
      <c r="T1731" s="2" t="s">
        <v>30</v>
      </c>
      <c r="U1731" s="2" t="s">
        <v>31</v>
      </c>
      <c r="V1731" s="2" t="s">
        <v>6101</v>
      </c>
      <c r="W1731" s="2" t="s">
        <v>16</v>
      </c>
      <c r="X1731" s="2">
        <v>59</v>
      </c>
      <c r="Y1731" s="2">
        <v>66</v>
      </c>
      <c r="Z1731" s="2">
        <f t="shared" si="301"/>
        <v>7</v>
      </c>
    </row>
    <row r="1732" spans="1:26" x14ac:dyDescent="0.25">
      <c r="A1732" s="2" t="s">
        <v>4747</v>
      </c>
      <c r="B1732" s="2">
        <v>202281731</v>
      </c>
      <c r="C1732" s="3">
        <v>44866</v>
      </c>
      <c r="D1732" s="2" t="s">
        <v>775</v>
      </c>
      <c r="E1732" s="2" t="s">
        <v>14</v>
      </c>
      <c r="F1732" s="2" t="s">
        <v>4748</v>
      </c>
      <c r="G1732" s="10">
        <f t="shared" si="306"/>
        <v>9.0637752377705825E-5</v>
      </c>
      <c r="H1732" s="7">
        <v>20</v>
      </c>
      <c r="I1732" s="7">
        <v>15</v>
      </c>
      <c r="J1732" s="7">
        <v>5</v>
      </c>
      <c r="K1732" s="7">
        <f t="shared" ref="K1732:K1795" si="309">J1732*0.4</f>
        <v>2</v>
      </c>
      <c r="L1732" s="12">
        <f t="shared" si="307"/>
        <v>3</v>
      </c>
      <c r="M1732" s="8">
        <v>0.25</v>
      </c>
      <c r="N1732" s="8">
        <f t="shared" si="308"/>
        <v>0.2</v>
      </c>
      <c r="O1732" s="7">
        <f t="shared" si="302"/>
        <v>3</v>
      </c>
      <c r="P1732" s="8">
        <v>0.25</v>
      </c>
      <c r="Q1732" s="8">
        <f t="shared" si="303"/>
        <v>3</v>
      </c>
      <c r="R1732" s="8">
        <f t="shared" si="304"/>
        <v>0.75</v>
      </c>
      <c r="S1732" s="9">
        <f t="shared" si="305"/>
        <v>7.9687027922840741E-5</v>
      </c>
      <c r="T1732" s="2" t="s">
        <v>19</v>
      </c>
      <c r="U1732" s="2" t="s">
        <v>15</v>
      </c>
      <c r="V1732" s="2" t="s">
        <v>6101</v>
      </c>
      <c r="W1732" s="2" t="s">
        <v>329</v>
      </c>
      <c r="X1732" s="2">
        <v>59</v>
      </c>
      <c r="Y1732" s="2">
        <v>66</v>
      </c>
      <c r="Z1732" s="2">
        <f t="shared" si="301"/>
        <v>7</v>
      </c>
    </row>
    <row r="1733" spans="1:26" x14ac:dyDescent="0.25">
      <c r="A1733" s="2" t="s">
        <v>4749</v>
      </c>
      <c r="B1733" s="2">
        <v>202281732</v>
      </c>
      <c r="C1733" s="3">
        <v>44866</v>
      </c>
      <c r="D1733" s="2" t="s">
        <v>1037</v>
      </c>
      <c r="E1733" s="2" t="s">
        <v>21</v>
      </c>
      <c r="F1733" s="2" t="s">
        <v>4750</v>
      </c>
      <c r="G1733" s="10">
        <f t="shared" si="306"/>
        <v>4.5318876188852913E-5</v>
      </c>
      <c r="H1733" s="7">
        <v>10</v>
      </c>
      <c r="I1733" s="7">
        <v>0</v>
      </c>
      <c r="J1733" s="7">
        <v>10</v>
      </c>
      <c r="K1733" s="7">
        <f t="shared" si="309"/>
        <v>4</v>
      </c>
      <c r="L1733" s="12">
        <f t="shared" si="307"/>
        <v>6</v>
      </c>
      <c r="M1733" s="8">
        <v>1</v>
      </c>
      <c r="N1733" s="8" t="e">
        <f t="shared" si="308"/>
        <v>#DIV/0!</v>
      </c>
      <c r="O1733" s="7">
        <f t="shared" si="302"/>
        <v>6</v>
      </c>
      <c r="P1733" s="8">
        <v>1</v>
      </c>
      <c r="Q1733" s="8">
        <f t="shared" si="303"/>
        <v>0</v>
      </c>
      <c r="R1733" s="8">
        <f t="shared" si="304"/>
        <v>0</v>
      </c>
      <c r="S1733" s="9">
        <f t="shared" si="305"/>
        <v>1.5937405584568148E-4</v>
      </c>
      <c r="T1733" s="2" t="s">
        <v>6150</v>
      </c>
      <c r="U1733" s="2" t="s">
        <v>22</v>
      </c>
      <c r="V1733" s="2" t="s">
        <v>6101</v>
      </c>
      <c r="W1733" s="2" t="s">
        <v>16</v>
      </c>
      <c r="X1733" s="2">
        <v>59</v>
      </c>
      <c r="Y1733" s="2">
        <v>66</v>
      </c>
      <c r="Z1733" s="2">
        <f t="shared" si="301"/>
        <v>7</v>
      </c>
    </row>
    <row r="1734" spans="1:26" x14ac:dyDescent="0.25">
      <c r="A1734" s="2" t="s">
        <v>4751</v>
      </c>
      <c r="B1734" s="2">
        <v>202281733</v>
      </c>
      <c r="C1734" s="3">
        <v>44867</v>
      </c>
      <c r="D1734" s="2" t="s">
        <v>1038</v>
      </c>
      <c r="E1734" s="2" t="s">
        <v>24</v>
      </c>
      <c r="F1734" s="2" t="s">
        <v>4752</v>
      </c>
      <c r="G1734" s="10">
        <f t="shared" si="306"/>
        <v>1.3595662856655876E-4</v>
      </c>
      <c r="H1734" s="7">
        <v>30</v>
      </c>
      <c r="I1734" s="7">
        <v>10</v>
      </c>
      <c r="J1734" s="7">
        <v>20</v>
      </c>
      <c r="K1734" s="7">
        <f t="shared" si="309"/>
        <v>8</v>
      </c>
      <c r="L1734" s="12">
        <f t="shared" si="307"/>
        <v>12</v>
      </c>
      <c r="M1734" s="8">
        <v>0.66666666666666663</v>
      </c>
      <c r="N1734" s="8">
        <f t="shared" si="308"/>
        <v>1.2</v>
      </c>
      <c r="O1734" s="7">
        <f t="shared" si="302"/>
        <v>12</v>
      </c>
      <c r="P1734" s="8">
        <v>0.66666666666666663</v>
      </c>
      <c r="Q1734" s="8">
        <f t="shared" si="303"/>
        <v>0.5</v>
      </c>
      <c r="R1734" s="8">
        <f t="shared" si="304"/>
        <v>0.33333333333333331</v>
      </c>
      <c r="S1734" s="9">
        <f t="shared" si="305"/>
        <v>3.1874811169136296E-4</v>
      </c>
      <c r="T1734" s="2" t="s">
        <v>25</v>
      </c>
      <c r="U1734" s="2" t="s">
        <v>26</v>
      </c>
      <c r="V1734" s="2" t="s">
        <v>6101</v>
      </c>
      <c r="W1734" s="2" t="s">
        <v>329</v>
      </c>
      <c r="X1734" s="2">
        <v>55</v>
      </c>
      <c r="Y1734" s="2">
        <v>70</v>
      </c>
      <c r="Z1734" s="2">
        <f t="shared" si="301"/>
        <v>15</v>
      </c>
    </row>
    <row r="1735" spans="1:26" x14ac:dyDescent="0.25">
      <c r="A1735" s="2" t="s">
        <v>4753</v>
      </c>
      <c r="B1735" s="2">
        <v>202281734</v>
      </c>
      <c r="C1735" s="3">
        <v>44867</v>
      </c>
      <c r="D1735" s="2" t="s">
        <v>1039</v>
      </c>
      <c r="E1735" s="2" t="s">
        <v>14</v>
      </c>
      <c r="F1735" s="2" t="s">
        <v>4754</v>
      </c>
      <c r="G1735" s="10">
        <f t="shared" si="306"/>
        <v>2.2659438094426457E-4</v>
      </c>
      <c r="H1735" s="7">
        <v>50</v>
      </c>
      <c r="I1735" s="7">
        <v>15</v>
      </c>
      <c r="J1735" s="7">
        <v>35</v>
      </c>
      <c r="K1735" s="7">
        <f t="shared" si="309"/>
        <v>14</v>
      </c>
      <c r="L1735" s="12">
        <f t="shared" si="307"/>
        <v>21</v>
      </c>
      <c r="M1735" s="8">
        <v>0.7</v>
      </c>
      <c r="N1735" s="8">
        <f t="shared" si="308"/>
        <v>1.4</v>
      </c>
      <c r="O1735" s="7">
        <f t="shared" si="302"/>
        <v>21</v>
      </c>
      <c r="P1735" s="8">
        <v>0.7</v>
      </c>
      <c r="Q1735" s="8">
        <f t="shared" si="303"/>
        <v>0.42857142857142855</v>
      </c>
      <c r="R1735" s="8">
        <f t="shared" si="304"/>
        <v>0.3</v>
      </c>
      <c r="S1735" s="9">
        <f t="shared" si="305"/>
        <v>5.5780919545988519E-4</v>
      </c>
      <c r="T1735" s="2" t="s">
        <v>25</v>
      </c>
      <c r="U1735" s="2" t="s">
        <v>15</v>
      </c>
      <c r="V1735" s="2" t="s">
        <v>6101</v>
      </c>
      <c r="W1735" s="2" t="s">
        <v>627</v>
      </c>
      <c r="X1735" s="2">
        <v>55</v>
      </c>
      <c r="Y1735" s="2">
        <v>70</v>
      </c>
      <c r="Z1735" s="2">
        <f t="shared" ref="Z1735:Z1755" si="310">Y1735-X1735</f>
        <v>15</v>
      </c>
    </row>
    <row r="1736" spans="1:26" x14ac:dyDescent="0.25">
      <c r="A1736" s="2" t="s">
        <v>4755</v>
      </c>
      <c r="B1736" s="2">
        <v>202281735</v>
      </c>
      <c r="C1736" s="3">
        <v>44867</v>
      </c>
      <c r="D1736" s="2" t="s">
        <v>1040</v>
      </c>
      <c r="E1736" s="2" t="s">
        <v>47</v>
      </c>
      <c r="F1736" s="2" t="s">
        <v>4756</v>
      </c>
      <c r="G1736" s="10">
        <f t="shared" si="306"/>
        <v>1.586160666609852E-3</v>
      </c>
      <c r="H1736" s="7">
        <v>350</v>
      </c>
      <c r="I1736" s="7">
        <v>260</v>
      </c>
      <c r="J1736" s="7">
        <v>90</v>
      </c>
      <c r="K1736" s="7">
        <f t="shared" si="309"/>
        <v>36</v>
      </c>
      <c r="L1736" s="12">
        <f t="shared" si="307"/>
        <v>54</v>
      </c>
      <c r="M1736" s="8">
        <v>0.25714285714285712</v>
      </c>
      <c r="N1736" s="8">
        <f t="shared" si="308"/>
        <v>0.2076923076923077</v>
      </c>
      <c r="O1736" s="7">
        <f t="shared" si="302"/>
        <v>54</v>
      </c>
      <c r="P1736" s="8">
        <v>0.25714285714285712</v>
      </c>
      <c r="Q1736" s="8">
        <f t="shared" si="303"/>
        <v>2.8888888888888888</v>
      </c>
      <c r="R1736" s="8">
        <f t="shared" si="304"/>
        <v>0.74285714285714288</v>
      </c>
      <c r="S1736" s="9">
        <f t="shared" si="305"/>
        <v>1.4343665026111333E-3</v>
      </c>
      <c r="T1736" s="2" t="s">
        <v>19</v>
      </c>
      <c r="U1736" s="2" t="s">
        <v>6087</v>
      </c>
      <c r="V1736" s="2" t="s">
        <v>6101</v>
      </c>
      <c r="W1736" s="2" t="s">
        <v>627</v>
      </c>
      <c r="X1736" s="2">
        <v>55</v>
      </c>
      <c r="Y1736" s="2">
        <v>70</v>
      </c>
      <c r="Z1736" s="2">
        <f t="shared" si="310"/>
        <v>15</v>
      </c>
    </row>
    <row r="1737" spans="1:26" x14ac:dyDescent="0.25">
      <c r="A1737" s="2" t="s">
        <v>4757</v>
      </c>
      <c r="B1737" s="2">
        <v>202281736</v>
      </c>
      <c r="C1737" s="3">
        <v>44867</v>
      </c>
      <c r="D1737" s="2" t="s">
        <v>164</v>
      </c>
      <c r="E1737" s="2" t="s">
        <v>14</v>
      </c>
      <c r="F1737" s="2" t="s">
        <v>4758</v>
      </c>
      <c r="G1737" s="10">
        <f t="shared" si="306"/>
        <v>1.0423341523436171E-4</v>
      </c>
      <c r="H1737" s="7">
        <v>23</v>
      </c>
      <c r="I1737" s="7">
        <v>10</v>
      </c>
      <c r="J1737" s="7">
        <v>13</v>
      </c>
      <c r="K1737" s="7">
        <f t="shared" si="309"/>
        <v>5.2</v>
      </c>
      <c r="L1737" s="12">
        <f t="shared" si="307"/>
        <v>7.8</v>
      </c>
      <c r="M1737" s="8">
        <v>0.56521739130434778</v>
      </c>
      <c r="N1737" s="8">
        <f t="shared" si="308"/>
        <v>0.78</v>
      </c>
      <c r="O1737" s="7">
        <f t="shared" si="302"/>
        <v>7.8</v>
      </c>
      <c r="P1737" s="8">
        <v>0.56521739130434778</v>
      </c>
      <c r="Q1737" s="8">
        <f t="shared" si="303"/>
        <v>0.76923076923076927</v>
      </c>
      <c r="R1737" s="8">
        <f t="shared" si="304"/>
        <v>0.43478260869565216</v>
      </c>
      <c r="S1737" s="9">
        <f t="shared" si="305"/>
        <v>2.0718627259938593E-4</v>
      </c>
      <c r="T1737" s="2" t="s">
        <v>19</v>
      </c>
      <c r="U1737" s="2" t="s">
        <v>15</v>
      </c>
      <c r="V1737" s="2" t="s">
        <v>6101</v>
      </c>
      <c r="W1737" s="2" t="s">
        <v>627</v>
      </c>
      <c r="X1737" s="2">
        <v>55</v>
      </c>
      <c r="Y1737" s="2">
        <v>70</v>
      </c>
      <c r="Z1737" s="2">
        <f t="shared" si="310"/>
        <v>15</v>
      </c>
    </row>
    <row r="1738" spans="1:26" x14ac:dyDescent="0.25">
      <c r="A1738" s="2" t="s">
        <v>4759</v>
      </c>
      <c r="B1738" s="2">
        <v>202281737</v>
      </c>
      <c r="C1738" s="3">
        <v>44867</v>
      </c>
      <c r="D1738" s="2" t="s">
        <v>1041</v>
      </c>
      <c r="E1738" s="2" t="s">
        <v>29</v>
      </c>
      <c r="F1738" s="2" t="s">
        <v>4760</v>
      </c>
      <c r="G1738" s="10">
        <f t="shared" si="306"/>
        <v>6.5259181711948199E-4</v>
      </c>
      <c r="H1738" s="12">
        <v>144</v>
      </c>
      <c r="I1738" s="7">
        <v>122.10000000000001</v>
      </c>
      <c r="J1738" s="7">
        <v>21.899999999999991</v>
      </c>
      <c r="K1738" s="7">
        <f t="shared" si="309"/>
        <v>8.7599999999999962</v>
      </c>
      <c r="L1738" s="12">
        <f t="shared" si="307"/>
        <v>13.139999999999995</v>
      </c>
      <c r="M1738" s="8">
        <v>0.15208333333333326</v>
      </c>
      <c r="N1738" s="8">
        <f t="shared" si="308"/>
        <v>0.10761670761670757</v>
      </c>
      <c r="O1738" s="7">
        <f t="shared" si="302"/>
        <v>13.139999999999995</v>
      </c>
      <c r="P1738" s="8">
        <v>0.15208333333333326</v>
      </c>
      <c r="Q1738" s="8">
        <f t="shared" si="303"/>
        <v>5.575342465753427</v>
      </c>
      <c r="R1738" s="8">
        <f t="shared" si="304"/>
        <v>0.84791666666666676</v>
      </c>
      <c r="S1738" s="9">
        <f t="shared" si="305"/>
        <v>3.4902918230204233E-4</v>
      </c>
      <c r="T1738" s="2" t="s">
        <v>30</v>
      </c>
      <c r="U1738" s="2" t="s">
        <v>31</v>
      </c>
      <c r="V1738" s="2" t="s">
        <v>6101</v>
      </c>
      <c r="W1738" s="2" t="s">
        <v>329</v>
      </c>
      <c r="X1738" s="2">
        <v>55</v>
      </c>
      <c r="Y1738" s="2">
        <v>70</v>
      </c>
      <c r="Z1738" s="2">
        <f t="shared" si="310"/>
        <v>15</v>
      </c>
    </row>
    <row r="1739" spans="1:26" x14ac:dyDescent="0.25">
      <c r="A1739" s="2" t="s">
        <v>4761</v>
      </c>
      <c r="B1739" s="2">
        <v>202281738</v>
      </c>
      <c r="C1739" s="3">
        <v>44867</v>
      </c>
      <c r="D1739" s="2" t="s">
        <v>842</v>
      </c>
      <c r="E1739" s="2" t="s">
        <v>29</v>
      </c>
      <c r="F1739" s="2" t="s">
        <v>4762</v>
      </c>
      <c r="G1739" s="10">
        <f t="shared" si="306"/>
        <v>8.1573977139935249E-5</v>
      </c>
      <c r="H1739" s="12">
        <v>18</v>
      </c>
      <c r="I1739" s="7">
        <v>14.8</v>
      </c>
      <c r="J1739" s="7">
        <v>3.1999999999999993</v>
      </c>
      <c r="K1739" s="7">
        <f t="shared" si="309"/>
        <v>1.2799999999999998</v>
      </c>
      <c r="L1739" s="12">
        <f t="shared" si="307"/>
        <v>1.9199999999999995</v>
      </c>
      <c r="M1739" s="8">
        <v>0.17777777777777773</v>
      </c>
      <c r="N1739" s="8">
        <f t="shared" si="308"/>
        <v>0.12972972972972968</v>
      </c>
      <c r="O1739" s="7">
        <f t="shared" si="302"/>
        <v>1.9199999999999995</v>
      </c>
      <c r="P1739" s="8">
        <v>0.17777777777777773</v>
      </c>
      <c r="Q1739" s="8">
        <f t="shared" si="303"/>
        <v>4.6250000000000009</v>
      </c>
      <c r="R1739" s="8">
        <f t="shared" si="304"/>
        <v>0.8222222222222223</v>
      </c>
      <c r="S1739" s="9">
        <f t="shared" si="305"/>
        <v>5.0999697870618062E-5</v>
      </c>
      <c r="T1739" s="2" t="s">
        <v>30</v>
      </c>
      <c r="U1739" s="2" t="s">
        <v>31</v>
      </c>
      <c r="V1739" s="2" t="s">
        <v>6101</v>
      </c>
      <c r="W1739" s="2" t="s">
        <v>627</v>
      </c>
      <c r="X1739" s="2">
        <v>55</v>
      </c>
      <c r="Y1739" s="2">
        <v>70</v>
      </c>
      <c r="Z1739" s="2">
        <f t="shared" si="310"/>
        <v>15</v>
      </c>
    </row>
    <row r="1740" spans="1:26" x14ac:dyDescent="0.25">
      <c r="A1740" s="2" t="s">
        <v>4763</v>
      </c>
      <c r="B1740" s="2">
        <v>202281739</v>
      </c>
      <c r="C1740" s="3">
        <v>44867</v>
      </c>
      <c r="D1740" s="2" t="s">
        <v>913</v>
      </c>
      <c r="E1740" s="2" t="s">
        <v>29</v>
      </c>
      <c r="F1740" s="2" t="s">
        <v>4764</v>
      </c>
      <c r="G1740" s="10">
        <f t="shared" si="306"/>
        <v>2.4925381903869104E-4</v>
      </c>
      <c r="H1740" s="12">
        <v>55</v>
      </c>
      <c r="I1740" s="7">
        <v>46.25</v>
      </c>
      <c r="J1740" s="7">
        <v>8.75</v>
      </c>
      <c r="K1740" s="7">
        <f t="shared" si="309"/>
        <v>3.5</v>
      </c>
      <c r="L1740" s="12">
        <f t="shared" si="307"/>
        <v>5.25</v>
      </c>
      <c r="M1740" s="8">
        <v>0.15909090909090909</v>
      </c>
      <c r="N1740" s="8">
        <f t="shared" si="308"/>
        <v>0.11351351351351352</v>
      </c>
      <c r="O1740" s="7">
        <f t="shared" si="302"/>
        <v>5.25</v>
      </c>
      <c r="P1740" s="8">
        <v>0.15909090909090909</v>
      </c>
      <c r="Q1740" s="8">
        <f t="shared" si="303"/>
        <v>5.2857142857142856</v>
      </c>
      <c r="R1740" s="8">
        <f t="shared" si="304"/>
        <v>0.84090909090909094</v>
      </c>
      <c r="S1740" s="9">
        <f t="shared" si="305"/>
        <v>1.394522988649713E-4</v>
      </c>
      <c r="T1740" s="2" t="s">
        <v>30</v>
      </c>
      <c r="U1740" s="2" t="s">
        <v>31</v>
      </c>
      <c r="V1740" s="2" t="s">
        <v>6101</v>
      </c>
      <c r="W1740" s="2" t="s">
        <v>329</v>
      </c>
      <c r="X1740" s="2">
        <v>55</v>
      </c>
      <c r="Y1740" s="2">
        <v>70</v>
      </c>
      <c r="Z1740" s="2">
        <f t="shared" si="310"/>
        <v>15</v>
      </c>
    </row>
    <row r="1741" spans="1:26" x14ac:dyDescent="0.25">
      <c r="A1741" s="2" t="s">
        <v>4765</v>
      </c>
      <c r="B1741" s="2">
        <v>202281740</v>
      </c>
      <c r="C1741" s="3">
        <v>44867</v>
      </c>
      <c r="D1741" s="2" t="s">
        <v>1042</v>
      </c>
      <c r="E1741" s="2" t="s">
        <v>29</v>
      </c>
      <c r="F1741" s="2" t="s">
        <v>4766</v>
      </c>
      <c r="G1741" s="10">
        <f t="shared" si="306"/>
        <v>1.2236096570990287E-4</v>
      </c>
      <c r="H1741" s="12">
        <v>27</v>
      </c>
      <c r="I1741" s="7">
        <v>22.5</v>
      </c>
      <c r="J1741" s="7">
        <v>4.5</v>
      </c>
      <c r="K1741" s="7">
        <f t="shared" si="309"/>
        <v>1.8</v>
      </c>
      <c r="L1741" s="12">
        <f t="shared" si="307"/>
        <v>2.7</v>
      </c>
      <c r="M1741" s="8">
        <v>0.16666666666666666</v>
      </c>
      <c r="N1741" s="8">
        <f t="shared" si="308"/>
        <v>0.12000000000000001</v>
      </c>
      <c r="O1741" s="7">
        <f t="shared" si="302"/>
        <v>2.7</v>
      </c>
      <c r="P1741" s="8">
        <v>0.16666666666666666</v>
      </c>
      <c r="Q1741" s="8">
        <f t="shared" si="303"/>
        <v>5</v>
      </c>
      <c r="R1741" s="8">
        <f t="shared" si="304"/>
        <v>0.83333333333333337</v>
      </c>
      <c r="S1741" s="9">
        <f t="shared" si="305"/>
        <v>7.1718325130556667E-5</v>
      </c>
      <c r="T1741" s="2" t="s">
        <v>56</v>
      </c>
      <c r="U1741" s="2" t="s">
        <v>31</v>
      </c>
      <c r="V1741" s="2" t="s">
        <v>6101</v>
      </c>
      <c r="W1741" s="2" t="s">
        <v>627</v>
      </c>
      <c r="X1741" s="2">
        <v>55</v>
      </c>
      <c r="Y1741" s="2">
        <v>70</v>
      </c>
      <c r="Z1741" s="2">
        <f t="shared" si="310"/>
        <v>15</v>
      </c>
    </row>
    <row r="1742" spans="1:26" x14ac:dyDescent="0.25">
      <c r="A1742" s="2" t="s">
        <v>4767</v>
      </c>
      <c r="B1742" s="2">
        <v>202281741</v>
      </c>
      <c r="C1742" s="3">
        <v>44867</v>
      </c>
      <c r="D1742" s="2" t="s">
        <v>1043</v>
      </c>
      <c r="E1742" s="2" t="s">
        <v>29</v>
      </c>
      <c r="F1742" s="2" t="s">
        <v>4768</v>
      </c>
      <c r="G1742" s="10">
        <f t="shared" si="306"/>
        <v>4.3506121141298796E-4</v>
      </c>
      <c r="H1742" s="12">
        <v>96</v>
      </c>
      <c r="I1742" s="7">
        <v>84.6</v>
      </c>
      <c r="J1742" s="7">
        <v>11.400000000000006</v>
      </c>
      <c r="K1742" s="7">
        <f t="shared" si="309"/>
        <v>4.5600000000000023</v>
      </c>
      <c r="L1742" s="12">
        <f t="shared" si="307"/>
        <v>6.8400000000000034</v>
      </c>
      <c r="M1742" s="8">
        <v>0.11875000000000006</v>
      </c>
      <c r="N1742" s="8">
        <f t="shared" si="308"/>
        <v>8.0851063829787281E-2</v>
      </c>
      <c r="O1742" s="7">
        <f t="shared" si="302"/>
        <v>6.8400000000000034</v>
      </c>
      <c r="P1742" s="8">
        <v>0.11875000000000006</v>
      </c>
      <c r="Q1742" s="8">
        <f t="shared" si="303"/>
        <v>7.4210526315789433</v>
      </c>
      <c r="R1742" s="8">
        <f t="shared" si="304"/>
        <v>0.88124999999999998</v>
      </c>
      <c r="S1742" s="9">
        <f t="shared" si="305"/>
        <v>1.8168642366407699E-4</v>
      </c>
      <c r="T1742" s="2" t="s">
        <v>30</v>
      </c>
      <c r="U1742" s="2" t="s">
        <v>31</v>
      </c>
      <c r="V1742" s="2" t="s">
        <v>6101</v>
      </c>
      <c r="W1742" s="2" t="s">
        <v>16</v>
      </c>
      <c r="X1742" s="2">
        <v>55</v>
      </c>
      <c r="Y1742" s="2">
        <v>70</v>
      </c>
      <c r="Z1742" s="2">
        <f t="shared" si="310"/>
        <v>15</v>
      </c>
    </row>
    <row r="1743" spans="1:26" x14ac:dyDescent="0.25">
      <c r="A1743" s="2" t="s">
        <v>4769</v>
      </c>
      <c r="B1743" s="2">
        <v>202281742</v>
      </c>
      <c r="C1743" s="3">
        <v>44867</v>
      </c>
      <c r="D1743" s="2" t="s">
        <v>694</v>
      </c>
      <c r="E1743" s="2" t="s">
        <v>29</v>
      </c>
      <c r="F1743" s="2" t="s">
        <v>4770</v>
      </c>
      <c r="G1743" s="10">
        <f t="shared" si="306"/>
        <v>2.0846683046872342E-4</v>
      </c>
      <c r="H1743" s="12">
        <v>46</v>
      </c>
      <c r="I1743" s="7">
        <v>38.85</v>
      </c>
      <c r="J1743" s="7">
        <v>7.1499999999999986</v>
      </c>
      <c r="K1743" s="7">
        <f t="shared" si="309"/>
        <v>2.8599999999999994</v>
      </c>
      <c r="L1743" s="12">
        <f t="shared" si="307"/>
        <v>4.2899999999999991</v>
      </c>
      <c r="M1743" s="8">
        <v>0.15543478260869562</v>
      </c>
      <c r="N1743" s="8">
        <f t="shared" si="308"/>
        <v>0.1104247104247104</v>
      </c>
      <c r="O1743" s="7">
        <f t="shared" si="302"/>
        <v>4.2899999999999991</v>
      </c>
      <c r="P1743" s="8">
        <v>0.15543478260869562</v>
      </c>
      <c r="Q1743" s="8">
        <f t="shared" si="303"/>
        <v>5.4335664335664351</v>
      </c>
      <c r="R1743" s="8">
        <f t="shared" si="304"/>
        <v>0.84456521739130441</v>
      </c>
      <c r="S1743" s="9">
        <f t="shared" si="305"/>
        <v>1.1395244992966224E-4</v>
      </c>
      <c r="T1743" s="2" t="s">
        <v>30</v>
      </c>
      <c r="U1743" s="2" t="s">
        <v>31</v>
      </c>
      <c r="V1743" s="2" t="s">
        <v>6101</v>
      </c>
      <c r="W1743" s="2" t="s">
        <v>329</v>
      </c>
      <c r="X1743" s="2">
        <v>55</v>
      </c>
      <c r="Y1743" s="2">
        <v>70</v>
      </c>
      <c r="Z1743" s="2">
        <f t="shared" si="310"/>
        <v>15</v>
      </c>
    </row>
    <row r="1744" spans="1:26" x14ac:dyDescent="0.25">
      <c r="A1744" s="2" t="s">
        <v>4771</v>
      </c>
      <c r="B1744" s="2">
        <v>202281743</v>
      </c>
      <c r="C1744" s="3">
        <v>44867</v>
      </c>
      <c r="D1744" s="2" t="s">
        <v>109</v>
      </c>
      <c r="E1744" s="2" t="s">
        <v>21</v>
      </c>
      <c r="F1744" s="2" t="s">
        <v>4772</v>
      </c>
      <c r="G1744" s="10">
        <f t="shared" si="306"/>
        <v>1.8127550475541165E-4</v>
      </c>
      <c r="H1744" s="7">
        <v>40</v>
      </c>
      <c r="I1744" s="7">
        <v>0</v>
      </c>
      <c r="J1744" s="7">
        <v>40</v>
      </c>
      <c r="K1744" s="7">
        <f t="shared" si="309"/>
        <v>16</v>
      </c>
      <c r="L1744" s="12">
        <f t="shared" si="307"/>
        <v>24</v>
      </c>
      <c r="M1744" s="8">
        <v>1</v>
      </c>
      <c r="N1744" s="8" t="e">
        <f t="shared" si="308"/>
        <v>#DIV/0!</v>
      </c>
      <c r="O1744" s="7">
        <f t="shared" si="302"/>
        <v>24</v>
      </c>
      <c r="P1744" s="8">
        <v>1</v>
      </c>
      <c r="Q1744" s="8">
        <f t="shared" si="303"/>
        <v>0</v>
      </c>
      <c r="R1744" s="8">
        <f t="shared" si="304"/>
        <v>0</v>
      </c>
      <c r="S1744" s="9">
        <f t="shared" si="305"/>
        <v>6.3749622338272593E-4</v>
      </c>
      <c r="T1744" s="2" t="s">
        <v>6150</v>
      </c>
      <c r="U1744" s="2" t="s">
        <v>22</v>
      </c>
      <c r="V1744" s="2" t="s">
        <v>6101</v>
      </c>
      <c r="W1744" s="2" t="s">
        <v>37</v>
      </c>
      <c r="X1744" s="2">
        <v>55</v>
      </c>
      <c r="Y1744" s="2">
        <v>70</v>
      </c>
      <c r="Z1744" s="2">
        <f t="shared" si="310"/>
        <v>15</v>
      </c>
    </row>
    <row r="1745" spans="1:26" x14ac:dyDescent="0.25">
      <c r="A1745" s="2" t="s">
        <v>4773</v>
      </c>
      <c r="B1745" s="2">
        <v>202281744</v>
      </c>
      <c r="C1745" s="3">
        <v>44867</v>
      </c>
      <c r="D1745" s="2" t="s">
        <v>702</v>
      </c>
      <c r="E1745" s="2" t="s">
        <v>29</v>
      </c>
      <c r="F1745" s="2" t="s">
        <v>4774</v>
      </c>
      <c r="G1745" s="10">
        <f t="shared" si="306"/>
        <v>1.0423341523436171E-4</v>
      </c>
      <c r="H1745" s="12">
        <v>23</v>
      </c>
      <c r="I1745" s="7">
        <v>10.120000000000001</v>
      </c>
      <c r="J1745" s="7">
        <v>12.879999999999999</v>
      </c>
      <c r="K1745" s="7">
        <f t="shared" si="309"/>
        <v>5.1520000000000001</v>
      </c>
      <c r="L1745" s="12">
        <f t="shared" si="307"/>
        <v>7.7279999999999989</v>
      </c>
      <c r="M1745" s="8">
        <v>0.55999999999999994</v>
      </c>
      <c r="N1745" s="8">
        <f t="shared" si="308"/>
        <v>0.76363636363636345</v>
      </c>
      <c r="O1745" s="7">
        <f t="shared" si="302"/>
        <v>7.7279999999999989</v>
      </c>
      <c r="P1745" s="8">
        <v>0.55999999999999994</v>
      </c>
      <c r="Q1745" s="8">
        <f t="shared" si="303"/>
        <v>0.78571428571428581</v>
      </c>
      <c r="R1745" s="8">
        <f t="shared" si="304"/>
        <v>0.44000000000000006</v>
      </c>
      <c r="S1745" s="9">
        <f t="shared" si="305"/>
        <v>2.0527378392923772E-4</v>
      </c>
      <c r="T1745" s="2" t="s">
        <v>33</v>
      </c>
      <c r="U1745" s="2" t="s">
        <v>31</v>
      </c>
      <c r="V1745" s="2" t="s">
        <v>6101</v>
      </c>
      <c r="W1745" s="2" t="s">
        <v>37</v>
      </c>
      <c r="X1745" s="2">
        <v>55</v>
      </c>
      <c r="Y1745" s="2">
        <v>70</v>
      </c>
      <c r="Z1745" s="2">
        <f t="shared" si="310"/>
        <v>15</v>
      </c>
    </row>
    <row r="1746" spans="1:26" x14ac:dyDescent="0.25">
      <c r="A1746" s="2" t="s">
        <v>4775</v>
      </c>
      <c r="B1746" s="2">
        <v>202281745</v>
      </c>
      <c r="C1746" s="3">
        <v>44867</v>
      </c>
      <c r="D1746" s="2" t="s">
        <v>1044</v>
      </c>
      <c r="E1746" s="2" t="s">
        <v>14</v>
      </c>
      <c r="F1746" s="2" t="s">
        <v>4776</v>
      </c>
      <c r="G1746" s="10">
        <f t="shared" si="306"/>
        <v>2.2659438094426456E-5</v>
      </c>
      <c r="H1746" s="7">
        <v>5</v>
      </c>
      <c r="I1746" s="7">
        <v>1</v>
      </c>
      <c r="J1746" s="7">
        <v>4</v>
      </c>
      <c r="K1746" s="7">
        <f t="shared" si="309"/>
        <v>1.6</v>
      </c>
      <c r="L1746" s="12">
        <f t="shared" si="307"/>
        <v>2.4</v>
      </c>
      <c r="M1746" s="8">
        <v>0.8</v>
      </c>
      <c r="N1746" s="8">
        <f t="shared" si="308"/>
        <v>2.4</v>
      </c>
      <c r="O1746" s="7">
        <f t="shared" si="302"/>
        <v>2.4</v>
      </c>
      <c r="P1746" s="8">
        <v>0.8</v>
      </c>
      <c r="Q1746" s="8">
        <f t="shared" si="303"/>
        <v>0.25</v>
      </c>
      <c r="R1746" s="8">
        <f t="shared" si="304"/>
        <v>0.2</v>
      </c>
      <c r="S1746" s="9">
        <f t="shared" si="305"/>
        <v>6.3749622338272593E-5</v>
      </c>
      <c r="T1746" s="2" t="s">
        <v>6151</v>
      </c>
      <c r="U1746" s="2" t="s">
        <v>15</v>
      </c>
      <c r="V1746" s="2" t="s">
        <v>6101</v>
      </c>
      <c r="W1746" s="2" t="s">
        <v>37</v>
      </c>
      <c r="X1746" s="2">
        <v>55</v>
      </c>
      <c r="Y1746" s="2">
        <v>70</v>
      </c>
      <c r="Z1746" s="2">
        <f t="shared" si="310"/>
        <v>15</v>
      </c>
    </row>
    <row r="1747" spans="1:26" x14ac:dyDescent="0.25">
      <c r="A1747" s="2" t="s">
        <v>4777</v>
      </c>
      <c r="B1747" s="2">
        <v>202281746</v>
      </c>
      <c r="C1747" s="3">
        <v>44867</v>
      </c>
      <c r="D1747" s="2" t="s">
        <v>935</v>
      </c>
      <c r="E1747" s="2" t="s">
        <v>14</v>
      </c>
      <c r="F1747" s="2" t="s">
        <v>4778</v>
      </c>
      <c r="G1747" s="10">
        <f t="shared" si="306"/>
        <v>4.5318876188852913E-5</v>
      </c>
      <c r="H1747" s="7">
        <v>10</v>
      </c>
      <c r="I1747" s="7">
        <v>3</v>
      </c>
      <c r="J1747" s="7">
        <v>7</v>
      </c>
      <c r="K1747" s="7">
        <f t="shared" si="309"/>
        <v>2.8000000000000003</v>
      </c>
      <c r="L1747" s="12">
        <f t="shared" si="307"/>
        <v>4.1999999999999993</v>
      </c>
      <c r="M1747" s="8">
        <v>0.7</v>
      </c>
      <c r="N1747" s="8">
        <f t="shared" si="308"/>
        <v>1.3999999999999997</v>
      </c>
      <c r="O1747" s="7">
        <f t="shared" si="302"/>
        <v>4.1999999999999993</v>
      </c>
      <c r="P1747" s="8">
        <v>0.7</v>
      </c>
      <c r="Q1747" s="8">
        <f t="shared" si="303"/>
        <v>0.42857142857142855</v>
      </c>
      <c r="R1747" s="8">
        <f t="shared" si="304"/>
        <v>0.3</v>
      </c>
      <c r="S1747" s="9">
        <f t="shared" si="305"/>
        <v>1.1156183909197704E-4</v>
      </c>
      <c r="T1747" s="2" t="s">
        <v>6151</v>
      </c>
      <c r="U1747" s="2" t="s">
        <v>15</v>
      </c>
      <c r="V1747" s="2" t="s">
        <v>6101</v>
      </c>
      <c r="W1747" s="2" t="s">
        <v>16</v>
      </c>
      <c r="X1747" s="2">
        <v>55</v>
      </c>
      <c r="Y1747" s="2">
        <v>70</v>
      </c>
      <c r="Z1747" s="2">
        <f t="shared" si="310"/>
        <v>15</v>
      </c>
    </row>
    <row r="1748" spans="1:26" x14ac:dyDescent="0.25">
      <c r="A1748" s="2" t="s">
        <v>4779</v>
      </c>
      <c r="B1748" s="2">
        <v>202281747</v>
      </c>
      <c r="C1748" s="3">
        <v>44867</v>
      </c>
      <c r="D1748" s="2" t="s">
        <v>1041</v>
      </c>
      <c r="E1748" s="2" t="s">
        <v>29</v>
      </c>
      <c r="F1748" s="2" t="s">
        <v>4780</v>
      </c>
      <c r="G1748" s="10">
        <f t="shared" si="306"/>
        <v>6.5259181711948199E-4</v>
      </c>
      <c r="H1748" s="12">
        <v>144</v>
      </c>
      <c r="I1748" s="7">
        <v>123.95</v>
      </c>
      <c r="J1748" s="7">
        <v>20.049999999999997</v>
      </c>
      <c r="K1748" s="7">
        <f t="shared" si="309"/>
        <v>8.02</v>
      </c>
      <c r="L1748" s="12">
        <f t="shared" si="307"/>
        <v>12.029999999999998</v>
      </c>
      <c r="M1748" s="8">
        <v>0.13923611111111109</v>
      </c>
      <c r="N1748" s="8">
        <f t="shared" si="308"/>
        <v>9.7055264219443299E-2</v>
      </c>
      <c r="O1748" s="7">
        <f t="shared" si="302"/>
        <v>12.029999999999998</v>
      </c>
      <c r="P1748" s="8">
        <v>0.13923611111111109</v>
      </c>
      <c r="Q1748" s="8">
        <f t="shared" si="303"/>
        <v>6.1820448877805498</v>
      </c>
      <c r="R1748" s="8">
        <f t="shared" si="304"/>
        <v>0.86076388888888888</v>
      </c>
      <c r="S1748" s="9">
        <f t="shared" si="305"/>
        <v>3.1954498197059132E-4</v>
      </c>
      <c r="T1748" s="2" t="s">
        <v>30</v>
      </c>
      <c r="U1748" s="2" t="s">
        <v>31</v>
      </c>
      <c r="V1748" s="2" t="s">
        <v>6101</v>
      </c>
      <c r="W1748" s="2" t="s">
        <v>329</v>
      </c>
      <c r="X1748" s="2">
        <v>55</v>
      </c>
      <c r="Y1748" s="2">
        <v>70</v>
      </c>
      <c r="Z1748" s="2">
        <f t="shared" si="310"/>
        <v>15</v>
      </c>
    </row>
    <row r="1749" spans="1:26" x14ac:dyDescent="0.25">
      <c r="A1749" s="2" t="s">
        <v>4781</v>
      </c>
      <c r="B1749" s="2">
        <v>202281748</v>
      </c>
      <c r="C1749" s="3">
        <v>44867</v>
      </c>
      <c r="D1749" s="2" t="s">
        <v>1045</v>
      </c>
      <c r="E1749" s="2" t="s">
        <v>29</v>
      </c>
      <c r="F1749" s="2" t="s">
        <v>4782</v>
      </c>
      <c r="G1749" s="10">
        <f t="shared" si="306"/>
        <v>2.6284948189534693E-4</v>
      </c>
      <c r="H1749" s="12">
        <v>58</v>
      </c>
      <c r="I1749" s="7">
        <v>13.46</v>
      </c>
      <c r="J1749" s="7">
        <v>44.54</v>
      </c>
      <c r="K1749" s="7">
        <f t="shared" si="309"/>
        <v>17.815999999999999</v>
      </c>
      <c r="L1749" s="12">
        <f t="shared" si="307"/>
        <v>26.724</v>
      </c>
      <c r="M1749" s="8">
        <v>0.76793103448275857</v>
      </c>
      <c r="N1749" s="8">
        <f t="shared" si="308"/>
        <v>1.9854383358098067</v>
      </c>
      <c r="O1749" s="7">
        <f t="shared" si="302"/>
        <v>26.724</v>
      </c>
      <c r="P1749" s="8">
        <v>0.76793103448275857</v>
      </c>
      <c r="Q1749" s="8">
        <f t="shared" si="303"/>
        <v>0.3022002694207454</v>
      </c>
      <c r="R1749" s="8">
        <f t="shared" si="304"/>
        <v>0.2320689655172414</v>
      </c>
      <c r="S1749" s="9">
        <f t="shared" si="305"/>
        <v>7.0985204473666529E-4</v>
      </c>
      <c r="T1749" s="2" t="s">
        <v>426</v>
      </c>
      <c r="U1749" s="2" t="s">
        <v>31</v>
      </c>
      <c r="V1749" s="2" t="s">
        <v>6101</v>
      </c>
      <c r="W1749" s="2" t="s">
        <v>37</v>
      </c>
      <c r="X1749" s="2">
        <v>55</v>
      </c>
      <c r="Y1749" s="2">
        <v>70</v>
      </c>
      <c r="Z1749" s="2">
        <f t="shared" si="310"/>
        <v>15</v>
      </c>
    </row>
    <row r="1750" spans="1:26" x14ac:dyDescent="0.25">
      <c r="A1750" s="2" t="s">
        <v>4783</v>
      </c>
      <c r="B1750" s="2">
        <v>202281749</v>
      </c>
      <c r="C1750" s="3">
        <v>44867</v>
      </c>
      <c r="D1750" s="2" t="s">
        <v>1046</v>
      </c>
      <c r="E1750" s="2" t="s">
        <v>14</v>
      </c>
      <c r="F1750" s="2" t="s">
        <v>4784</v>
      </c>
      <c r="G1750" s="10">
        <f t="shared" si="306"/>
        <v>4.5318876188852913E-5</v>
      </c>
      <c r="H1750" s="7">
        <v>10</v>
      </c>
      <c r="I1750" s="7">
        <v>3</v>
      </c>
      <c r="J1750" s="7">
        <v>7</v>
      </c>
      <c r="K1750" s="7">
        <f t="shared" si="309"/>
        <v>2.8000000000000003</v>
      </c>
      <c r="L1750" s="12">
        <f t="shared" si="307"/>
        <v>4.1999999999999993</v>
      </c>
      <c r="M1750" s="8">
        <v>0.7</v>
      </c>
      <c r="N1750" s="8">
        <f t="shared" si="308"/>
        <v>1.3999999999999997</v>
      </c>
      <c r="O1750" s="7">
        <f t="shared" si="302"/>
        <v>4.1999999999999993</v>
      </c>
      <c r="P1750" s="8">
        <v>0.7</v>
      </c>
      <c r="Q1750" s="8">
        <f t="shared" si="303"/>
        <v>0.42857142857142855</v>
      </c>
      <c r="R1750" s="8">
        <f t="shared" si="304"/>
        <v>0.3</v>
      </c>
      <c r="S1750" s="9">
        <f t="shared" si="305"/>
        <v>1.1156183909197704E-4</v>
      </c>
      <c r="T1750" s="2" t="s">
        <v>6151</v>
      </c>
      <c r="U1750" s="2" t="s">
        <v>15</v>
      </c>
      <c r="V1750" s="2" t="s">
        <v>6101</v>
      </c>
      <c r="W1750" s="2" t="s">
        <v>37</v>
      </c>
      <c r="X1750" s="2">
        <v>55</v>
      </c>
      <c r="Y1750" s="2">
        <v>70</v>
      </c>
      <c r="Z1750" s="2">
        <f t="shared" si="310"/>
        <v>15</v>
      </c>
    </row>
    <row r="1751" spans="1:26" x14ac:dyDescent="0.25">
      <c r="A1751" s="2" t="s">
        <v>4785</v>
      </c>
      <c r="B1751" s="2">
        <v>202281750</v>
      </c>
      <c r="C1751" s="3">
        <v>44867</v>
      </c>
      <c r="D1751" s="2" t="s">
        <v>614</v>
      </c>
      <c r="E1751" s="2" t="s">
        <v>29</v>
      </c>
      <c r="F1751" s="2" t="s">
        <v>4786</v>
      </c>
      <c r="G1751" s="10">
        <f t="shared" si="306"/>
        <v>3.8521044760524977E-4</v>
      </c>
      <c r="H1751" s="12">
        <v>85</v>
      </c>
      <c r="I1751" s="7">
        <v>72.569999999999993</v>
      </c>
      <c r="J1751" s="7">
        <v>12.430000000000007</v>
      </c>
      <c r="K1751" s="7">
        <f t="shared" si="309"/>
        <v>4.9720000000000031</v>
      </c>
      <c r="L1751" s="12">
        <f t="shared" si="307"/>
        <v>7.4580000000000037</v>
      </c>
      <c r="M1751" s="8">
        <v>0.14623529411764713</v>
      </c>
      <c r="N1751" s="8">
        <f t="shared" si="308"/>
        <v>0.10276973956180246</v>
      </c>
      <c r="O1751" s="7">
        <f t="shared" si="302"/>
        <v>7.4580000000000037</v>
      </c>
      <c r="P1751" s="8">
        <v>0.14623529411764713</v>
      </c>
      <c r="Q1751" s="8">
        <f t="shared" si="303"/>
        <v>5.8382944489139144</v>
      </c>
      <c r="R1751" s="8">
        <f t="shared" si="304"/>
        <v>0.85376470588235287</v>
      </c>
      <c r="S1751" s="9">
        <f t="shared" si="305"/>
        <v>1.981019514161822E-4</v>
      </c>
      <c r="T1751" s="2" t="s">
        <v>33</v>
      </c>
      <c r="U1751" s="2" t="s">
        <v>31</v>
      </c>
      <c r="V1751" s="2" t="s">
        <v>6101</v>
      </c>
      <c r="W1751" s="2" t="s">
        <v>627</v>
      </c>
      <c r="X1751" s="2">
        <v>55</v>
      </c>
      <c r="Y1751" s="2">
        <v>70</v>
      </c>
      <c r="Z1751" s="2">
        <f t="shared" si="310"/>
        <v>15</v>
      </c>
    </row>
    <row r="1752" spans="1:26" x14ac:dyDescent="0.25">
      <c r="A1752" s="2" t="s">
        <v>4787</v>
      </c>
      <c r="B1752" s="2">
        <v>202281751</v>
      </c>
      <c r="C1752" s="3">
        <v>44867</v>
      </c>
      <c r="D1752" s="2" t="s">
        <v>614</v>
      </c>
      <c r="E1752" s="2" t="s">
        <v>29</v>
      </c>
      <c r="F1752" s="2" t="s">
        <v>4788</v>
      </c>
      <c r="G1752" s="10">
        <f t="shared" si="306"/>
        <v>3.8521044760524977E-4</v>
      </c>
      <c r="H1752" s="12">
        <v>85</v>
      </c>
      <c r="I1752" s="7">
        <v>72.569999999999993</v>
      </c>
      <c r="J1752" s="7">
        <v>12.430000000000007</v>
      </c>
      <c r="K1752" s="7">
        <f t="shared" si="309"/>
        <v>4.9720000000000031</v>
      </c>
      <c r="L1752" s="12">
        <f t="shared" si="307"/>
        <v>7.4580000000000037</v>
      </c>
      <c r="M1752" s="8">
        <v>0.14623529411764713</v>
      </c>
      <c r="N1752" s="8">
        <f t="shared" si="308"/>
        <v>0.10276973956180246</v>
      </c>
      <c r="O1752" s="7">
        <f t="shared" si="302"/>
        <v>7.4580000000000037</v>
      </c>
      <c r="P1752" s="8">
        <v>0.14623529411764713</v>
      </c>
      <c r="Q1752" s="8">
        <f t="shared" si="303"/>
        <v>5.8382944489139144</v>
      </c>
      <c r="R1752" s="8">
        <f t="shared" si="304"/>
        <v>0.85376470588235287</v>
      </c>
      <c r="S1752" s="9">
        <f t="shared" si="305"/>
        <v>1.981019514161822E-4</v>
      </c>
      <c r="T1752" s="2" t="s">
        <v>33</v>
      </c>
      <c r="U1752" s="2" t="s">
        <v>31</v>
      </c>
      <c r="V1752" s="2" t="s">
        <v>6101</v>
      </c>
      <c r="W1752" s="2" t="s">
        <v>37</v>
      </c>
      <c r="X1752" s="2">
        <v>55</v>
      </c>
      <c r="Y1752" s="2">
        <v>70</v>
      </c>
      <c r="Z1752" s="2">
        <f t="shared" si="310"/>
        <v>15</v>
      </c>
    </row>
    <row r="1753" spans="1:26" x14ac:dyDescent="0.25">
      <c r="A1753" s="2" t="s">
        <v>4789</v>
      </c>
      <c r="B1753" s="2">
        <v>202281752</v>
      </c>
      <c r="C1753" s="3">
        <v>44867</v>
      </c>
      <c r="D1753" s="2" t="s">
        <v>764</v>
      </c>
      <c r="E1753" s="2" t="s">
        <v>29</v>
      </c>
      <c r="F1753" s="2" t="s">
        <v>4790</v>
      </c>
      <c r="G1753" s="10">
        <f t="shared" si="306"/>
        <v>2.5378570665757634E-4</v>
      </c>
      <c r="H1753" s="12">
        <v>56</v>
      </c>
      <c r="I1753" s="7">
        <v>47.175000000000004</v>
      </c>
      <c r="J1753" s="7">
        <v>8.8249999999999957</v>
      </c>
      <c r="K1753" s="7">
        <f t="shared" si="309"/>
        <v>3.5299999999999985</v>
      </c>
      <c r="L1753" s="12">
        <f t="shared" si="307"/>
        <v>5.2949999999999973</v>
      </c>
      <c r="M1753" s="8">
        <v>0.15758928571428563</v>
      </c>
      <c r="N1753" s="8">
        <f t="shared" si="308"/>
        <v>0.11224165341812394</v>
      </c>
      <c r="O1753" s="7">
        <f t="shared" si="302"/>
        <v>5.2949999999999973</v>
      </c>
      <c r="P1753" s="8">
        <v>0.15758928571428563</v>
      </c>
      <c r="Q1753" s="8">
        <f t="shared" si="303"/>
        <v>5.3456090651558101</v>
      </c>
      <c r="R1753" s="8">
        <f t="shared" si="304"/>
        <v>0.84241071428571435</v>
      </c>
      <c r="S1753" s="9">
        <f t="shared" si="305"/>
        <v>1.4064760428381383E-4</v>
      </c>
      <c r="T1753" s="2" t="s">
        <v>30</v>
      </c>
      <c r="U1753" s="2" t="s">
        <v>31</v>
      </c>
      <c r="V1753" s="2" t="s">
        <v>6101</v>
      </c>
      <c r="W1753" s="2" t="s">
        <v>627</v>
      </c>
      <c r="X1753" s="2">
        <v>55</v>
      </c>
      <c r="Y1753" s="2">
        <v>70</v>
      </c>
      <c r="Z1753" s="2">
        <f t="shared" si="310"/>
        <v>15</v>
      </c>
    </row>
    <row r="1754" spans="1:26" x14ac:dyDescent="0.25">
      <c r="A1754" s="2" t="s">
        <v>4791</v>
      </c>
      <c r="B1754" s="2">
        <v>202281753</v>
      </c>
      <c r="C1754" s="3">
        <v>44867</v>
      </c>
      <c r="D1754" s="2" t="s">
        <v>1047</v>
      </c>
      <c r="E1754" s="2" t="s">
        <v>14</v>
      </c>
      <c r="F1754" s="2" t="s">
        <v>4792</v>
      </c>
      <c r="G1754" s="10">
        <f t="shared" si="306"/>
        <v>9.0637752377705825E-5</v>
      </c>
      <c r="H1754" s="7">
        <v>20</v>
      </c>
      <c r="I1754" s="7">
        <v>5</v>
      </c>
      <c r="J1754" s="7">
        <v>15</v>
      </c>
      <c r="K1754" s="7">
        <f t="shared" si="309"/>
        <v>6</v>
      </c>
      <c r="L1754" s="12">
        <f t="shared" si="307"/>
        <v>9</v>
      </c>
      <c r="M1754" s="8">
        <v>0.75</v>
      </c>
      <c r="N1754" s="8">
        <f t="shared" si="308"/>
        <v>1.8</v>
      </c>
      <c r="O1754" s="7">
        <f t="shared" si="302"/>
        <v>9</v>
      </c>
      <c r="P1754" s="8">
        <v>0.75</v>
      </c>
      <c r="Q1754" s="8">
        <f t="shared" si="303"/>
        <v>0.33333333333333331</v>
      </c>
      <c r="R1754" s="8">
        <f t="shared" si="304"/>
        <v>0.25</v>
      </c>
      <c r="S1754" s="9">
        <f t="shared" si="305"/>
        <v>2.3906108376852222E-4</v>
      </c>
      <c r="T1754" s="2" t="s">
        <v>6151</v>
      </c>
      <c r="U1754" s="2" t="s">
        <v>15</v>
      </c>
      <c r="V1754" s="2" t="s">
        <v>6101</v>
      </c>
      <c r="W1754" s="2" t="s">
        <v>37</v>
      </c>
      <c r="X1754" s="2">
        <v>55</v>
      </c>
      <c r="Y1754" s="2">
        <v>70</v>
      </c>
      <c r="Z1754" s="2">
        <f t="shared" si="310"/>
        <v>15</v>
      </c>
    </row>
    <row r="1755" spans="1:26" x14ac:dyDescent="0.25">
      <c r="A1755" s="2" t="s">
        <v>4793</v>
      </c>
      <c r="B1755" s="2">
        <v>202281754</v>
      </c>
      <c r="C1755" s="3">
        <v>44868</v>
      </c>
      <c r="D1755" s="2" t="s">
        <v>775</v>
      </c>
      <c r="E1755" s="2" t="s">
        <v>14</v>
      </c>
      <c r="F1755" s="2" t="s">
        <v>4794</v>
      </c>
      <c r="G1755" s="10">
        <f t="shared" si="306"/>
        <v>1.1329719047213228E-4</v>
      </c>
      <c r="H1755" s="7">
        <v>25</v>
      </c>
      <c r="I1755" s="7">
        <v>15</v>
      </c>
      <c r="J1755" s="7">
        <v>10</v>
      </c>
      <c r="K1755" s="7">
        <f t="shared" si="309"/>
        <v>4</v>
      </c>
      <c r="L1755" s="12">
        <f t="shared" si="307"/>
        <v>6</v>
      </c>
      <c r="M1755" s="8">
        <v>0.4</v>
      </c>
      <c r="N1755" s="8">
        <f t="shared" si="308"/>
        <v>0.4</v>
      </c>
      <c r="O1755" s="7">
        <f t="shared" si="302"/>
        <v>6</v>
      </c>
      <c r="P1755" s="8">
        <v>0.4</v>
      </c>
      <c r="Q1755" s="8">
        <f t="shared" si="303"/>
        <v>1.5</v>
      </c>
      <c r="R1755" s="8">
        <f t="shared" si="304"/>
        <v>0.6</v>
      </c>
      <c r="S1755" s="9">
        <f t="shared" si="305"/>
        <v>1.5937405584568148E-4</v>
      </c>
      <c r="T1755" s="2" t="s">
        <v>19</v>
      </c>
      <c r="U1755" s="2" t="s">
        <v>15</v>
      </c>
      <c r="V1755" s="2" t="s">
        <v>6101</v>
      </c>
      <c r="W1755" s="2" t="s">
        <v>37</v>
      </c>
      <c r="X1755" s="2">
        <v>52</v>
      </c>
      <c r="Y1755" s="2">
        <v>66</v>
      </c>
      <c r="Z1755" s="2">
        <f t="shared" si="310"/>
        <v>14</v>
      </c>
    </row>
    <row r="1756" spans="1:26" x14ac:dyDescent="0.25">
      <c r="A1756" s="2" t="s">
        <v>4795</v>
      </c>
      <c r="B1756" s="2">
        <v>202281755</v>
      </c>
      <c r="C1756" s="3">
        <v>44868</v>
      </c>
      <c r="D1756" s="2" t="s">
        <v>1048</v>
      </c>
      <c r="E1756" s="2" t="s">
        <v>29</v>
      </c>
      <c r="F1756" s="2" t="s">
        <v>4796</v>
      </c>
      <c r="G1756" s="10">
        <f t="shared" si="306"/>
        <v>2.4925381903869104E-4</v>
      </c>
      <c r="H1756" s="12">
        <v>55</v>
      </c>
      <c r="I1756" s="7">
        <v>47.52</v>
      </c>
      <c r="J1756" s="7">
        <v>7.4799999999999969</v>
      </c>
      <c r="K1756" s="7">
        <f t="shared" si="309"/>
        <v>2.9919999999999991</v>
      </c>
      <c r="L1756" s="12">
        <f t="shared" si="307"/>
        <v>4.4879999999999978</v>
      </c>
      <c r="M1756" s="8">
        <v>0.13599999999999995</v>
      </c>
      <c r="N1756" s="8">
        <f t="shared" si="308"/>
        <v>9.4444444444444386E-2</v>
      </c>
      <c r="O1756" s="7">
        <f t="shared" si="302"/>
        <v>4.4879999999999978</v>
      </c>
      <c r="P1756" s="8">
        <v>0.13599999999999995</v>
      </c>
      <c r="Q1756" s="8">
        <f t="shared" si="303"/>
        <v>6.3529411764705914</v>
      </c>
      <c r="R1756" s="8">
        <f t="shared" si="304"/>
        <v>0.8640000000000001</v>
      </c>
      <c r="S1756" s="9">
        <f t="shared" si="305"/>
        <v>1.1921179377256969E-4</v>
      </c>
      <c r="T1756" s="2" t="s">
        <v>33</v>
      </c>
      <c r="U1756" s="2" t="s">
        <v>31</v>
      </c>
      <c r="V1756" s="2" t="s">
        <v>6101</v>
      </c>
      <c r="W1756" s="2" t="s">
        <v>37</v>
      </c>
      <c r="X1756" s="2">
        <v>52</v>
      </c>
      <c r="Y1756" s="2">
        <v>66</v>
      </c>
      <c r="Z1756" s="2">
        <f t="shared" ref="Z1756:Z1788" si="311">Y1756-X1756</f>
        <v>14</v>
      </c>
    </row>
    <row r="1757" spans="1:26" x14ac:dyDescent="0.25">
      <c r="A1757" s="2" t="s">
        <v>4797</v>
      </c>
      <c r="B1757" s="2">
        <v>202281756</v>
      </c>
      <c r="C1757" s="3">
        <v>44868</v>
      </c>
      <c r="D1757" s="2" t="s">
        <v>865</v>
      </c>
      <c r="E1757" s="2" t="s">
        <v>29</v>
      </c>
      <c r="F1757" s="2" t="s">
        <v>4798</v>
      </c>
      <c r="G1757" s="10">
        <f t="shared" si="306"/>
        <v>4.5318876188852914E-4</v>
      </c>
      <c r="H1757" s="12">
        <v>100</v>
      </c>
      <c r="I1757" s="7">
        <v>75.399999999999991</v>
      </c>
      <c r="J1757" s="7">
        <v>24.600000000000009</v>
      </c>
      <c r="K1757" s="7">
        <f t="shared" si="309"/>
        <v>9.8400000000000034</v>
      </c>
      <c r="L1757" s="12">
        <f t="shared" si="307"/>
        <v>14.760000000000005</v>
      </c>
      <c r="M1757" s="8">
        <v>0.24600000000000008</v>
      </c>
      <c r="N1757" s="8">
        <f t="shared" si="308"/>
        <v>0.19575596816976137</v>
      </c>
      <c r="O1757" s="7">
        <f t="shared" si="302"/>
        <v>14.760000000000005</v>
      </c>
      <c r="P1757" s="8">
        <v>0.24600000000000008</v>
      </c>
      <c r="Q1757" s="8">
        <f t="shared" si="303"/>
        <v>3.0650406504065026</v>
      </c>
      <c r="R1757" s="8">
        <f t="shared" si="304"/>
        <v>0.75399999999999989</v>
      </c>
      <c r="S1757" s="9">
        <f t="shared" si="305"/>
        <v>3.9206017738037657E-4</v>
      </c>
      <c r="T1757" s="2" t="s">
        <v>33</v>
      </c>
      <c r="U1757" s="2" t="s">
        <v>31</v>
      </c>
      <c r="V1757" s="2" t="s">
        <v>6101</v>
      </c>
      <c r="W1757" s="2" t="s">
        <v>37</v>
      </c>
      <c r="X1757" s="2">
        <v>52</v>
      </c>
      <c r="Y1757" s="2">
        <v>66</v>
      </c>
      <c r="Z1757" s="2">
        <f t="shared" si="311"/>
        <v>14</v>
      </c>
    </row>
    <row r="1758" spans="1:26" x14ac:dyDescent="0.25">
      <c r="A1758" s="2" t="s">
        <v>4799</v>
      </c>
      <c r="B1758" s="2">
        <v>202281757</v>
      </c>
      <c r="C1758" s="3">
        <v>44868</v>
      </c>
      <c r="D1758" s="2" t="s">
        <v>614</v>
      </c>
      <c r="E1758" s="2" t="s">
        <v>29</v>
      </c>
      <c r="F1758" s="2" t="s">
        <v>4800</v>
      </c>
      <c r="G1758" s="10">
        <f t="shared" si="306"/>
        <v>3.8521044760524977E-4</v>
      </c>
      <c r="H1758" s="12">
        <v>85</v>
      </c>
      <c r="I1758" s="7">
        <v>72.569999999999993</v>
      </c>
      <c r="J1758" s="7">
        <v>12.430000000000007</v>
      </c>
      <c r="K1758" s="7">
        <f t="shared" si="309"/>
        <v>4.9720000000000031</v>
      </c>
      <c r="L1758" s="12">
        <f t="shared" si="307"/>
        <v>7.4580000000000037</v>
      </c>
      <c r="M1758" s="8">
        <v>0.14623529411764713</v>
      </c>
      <c r="N1758" s="8">
        <f t="shared" si="308"/>
        <v>0.10276973956180246</v>
      </c>
      <c r="O1758" s="7">
        <f t="shared" si="302"/>
        <v>7.4580000000000037</v>
      </c>
      <c r="P1758" s="8">
        <v>0.14623529411764713</v>
      </c>
      <c r="Q1758" s="8">
        <f t="shared" si="303"/>
        <v>5.8382944489139144</v>
      </c>
      <c r="R1758" s="8">
        <f t="shared" si="304"/>
        <v>0.85376470588235287</v>
      </c>
      <c r="S1758" s="9">
        <f t="shared" si="305"/>
        <v>1.981019514161822E-4</v>
      </c>
      <c r="T1758" s="2" t="s">
        <v>33</v>
      </c>
      <c r="U1758" s="2" t="s">
        <v>31</v>
      </c>
      <c r="V1758" s="2" t="s">
        <v>6101</v>
      </c>
      <c r="W1758" s="2" t="s">
        <v>37</v>
      </c>
      <c r="X1758" s="2">
        <v>52</v>
      </c>
      <c r="Y1758" s="2">
        <v>66</v>
      </c>
      <c r="Z1758" s="2">
        <f t="shared" si="311"/>
        <v>14</v>
      </c>
    </row>
    <row r="1759" spans="1:26" x14ac:dyDescent="0.25">
      <c r="A1759" s="2" t="s">
        <v>4801</v>
      </c>
      <c r="B1759" s="2">
        <v>202281758</v>
      </c>
      <c r="C1759" s="3">
        <v>44868</v>
      </c>
      <c r="D1759" s="2" t="s">
        <v>614</v>
      </c>
      <c r="E1759" s="2" t="s">
        <v>29</v>
      </c>
      <c r="F1759" s="2" t="s">
        <v>4802</v>
      </c>
      <c r="G1759" s="10">
        <f t="shared" si="306"/>
        <v>3.8521044760524977E-4</v>
      </c>
      <c r="H1759" s="12">
        <v>85</v>
      </c>
      <c r="I1759" s="7">
        <v>72.569999999999993</v>
      </c>
      <c r="J1759" s="7">
        <v>12.430000000000007</v>
      </c>
      <c r="K1759" s="7">
        <f t="shared" si="309"/>
        <v>4.9720000000000031</v>
      </c>
      <c r="L1759" s="12">
        <f t="shared" si="307"/>
        <v>7.4580000000000037</v>
      </c>
      <c r="M1759" s="8">
        <v>0.14623529411764713</v>
      </c>
      <c r="N1759" s="8">
        <f t="shared" si="308"/>
        <v>0.10276973956180246</v>
      </c>
      <c r="O1759" s="7">
        <f t="shared" si="302"/>
        <v>7.4580000000000037</v>
      </c>
      <c r="P1759" s="8">
        <v>0.14623529411764713</v>
      </c>
      <c r="Q1759" s="8">
        <f t="shared" si="303"/>
        <v>5.8382944489139144</v>
      </c>
      <c r="R1759" s="8">
        <f t="shared" si="304"/>
        <v>0.85376470588235287</v>
      </c>
      <c r="S1759" s="9">
        <f t="shared" si="305"/>
        <v>1.981019514161822E-4</v>
      </c>
      <c r="T1759" s="2" t="s">
        <v>33</v>
      </c>
      <c r="U1759" s="2" t="s">
        <v>31</v>
      </c>
      <c r="V1759" s="2" t="s">
        <v>6101</v>
      </c>
      <c r="W1759" s="2" t="s">
        <v>627</v>
      </c>
      <c r="X1759" s="2">
        <v>52</v>
      </c>
      <c r="Y1759" s="2">
        <v>66</v>
      </c>
      <c r="Z1759" s="2">
        <f t="shared" si="311"/>
        <v>14</v>
      </c>
    </row>
    <row r="1760" spans="1:26" x14ac:dyDescent="0.25">
      <c r="A1760" s="2" t="s">
        <v>4803</v>
      </c>
      <c r="B1760" s="2">
        <v>202281759</v>
      </c>
      <c r="C1760" s="3">
        <v>44868</v>
      </c>
      <c r="D1760" s="2" t="s">
        <v>1049</v>
      </c>
      <c r="E1760" s="2" t="s">
        <v>14</v>
      </c>
      <c r="F1760" s="2" t="s">
        <v>4804</v>
      </c>
      <c r="G1760" s="10">
        <f t="shared" si="306"/>
        <v>4.5318876188852913E-5</v>
      </c>
      <c r="H1760" s="7">
        <v>10</v>
      </c>
      <c r="I1760" s="7">
        <v>2</v>
      </c>
      <c r="J1760" s="7">
        <v>8</v>
      </c>
      <c r="K1760" s="7">
        <f t="shared" si="309"/>
        <v>3.2</v>
      </c>
      <c r="L1760" s="12">
        <f t="shared" si="307"/>
        <v>4.8</v>
      </c>
      <c r="M1760" s="8">
        <v>0.8</v>
      </c>
      <c r="N1760" s="8">
        <f t="shared" si="308"/>
        <v>2.4</v>
      </c>
      <c r="O1760" s="7">
        <f t="shared" si="302"/>
        <v>4.8</v>
      </c>
      <c r="P1760" s="8">
        <v>0.8</v>
      </c>
      <c r="Q1760" s="8">
        <f t="shared" si="303"/>
        <v>0.25</v>
      </c>
      <c r="R1760" s="8">
        <f t="shared" si="304"/>
        <v>0.2</v>
      </c>
      <c r="S1760" s="9">
        <f t="shared" si="305"/>
        <v>1.2749924467654519E-4</v>
      </c>
      <c r="T1760" s="2" t="s">
        <v>6151</v>
      </c>
      <c r="U1760" s="2" t="s">
        <v>15</v>
      </c>
      <c r="V1760" s="2" t="s">
        <v>6101</v>
      </c>
      <c r="W1760" s="2" t="s">
        <v>37</v>
      </c>
      <c r="X1760" s="2">
        <v>52</v>
      </c>
      <c r="Y1760" s="2">
        <v>66</v>
      </c>
      <c r="Z1760" s="2">
        <f t="shared" si="311"/>
        <v>14</v>
      </c>
    </row>
    <row r="1761" spans="1:26" x14ac:dyDescent="0.25">
      <c r="A1761" s="2" t="s">
        <v>4805</v>
      </c>
      <c r="B1761" s="2">
        <v>202281760</v>
      </c>
      <c r="C1761" s="3">
        <v>44868</v>
      </c>
      <c r="D1761" s="2" t="s">
        <v>1050</v>
      </c>
      <c r="E1761" s="2" t="s">
        <v>14</v>
      </c>
      <c r="F1761" s="2" t="s">
        <v>4806</v>
      </c>
      <c r="G1761" s="10">
        <f t="shared" si="306"/>
        <v>9.0637752377705825E-5</v>
      </c>
      <c r="H1761" s="7">
        <v>20</v>
      </c>
      <c r="I1761" s="7">
        <v>6</v>
      </c>
      <c r="J1761" s="7">
        <v>14</v>
      </c>
      <c r="K1761" s="7">
        <f t="shared" si="309"/>
        <v>5.6000000000000005</v>
      </c>
      <c r="L1761" s="12">
        <f t="shared" si="307"/>
        <v>8.3999999999999986</v>
      </c>
      <c r="M1761" s="8">
        <v>0.7</v>
      </c>
      <c r="N1761" s="8">
        <f t="shared" si="308"/>
        <v>1.3999999999999997</v>
      </c>
      <c r="O1761" s="7">
        <f t="shared" si="302"/>
        <v>8.3999999999999986</v>
      </c>
      <c r="P1761" s="8">
        <v>0.7</v>
      </c>
      <c r="Q1761" s="8">
        <f t="shared" si="303"/>
        <v>0.42857142857142855</v>
      </c>
      <c r="R1761" s="8">
        <f t="shared" si="304"/>
        <v>0.3</v>
      </c>
      <c r="S1761" s="9">
        <f t="shared" si="305"/>
        <v>2.2312367818395407E-4</v>
      </c>
      <c r="T1761" s="2" t="s">
        <v>6151</v>
      </c>
      <c r="U1761" s="2" t="s">
        <v>15</v>
      </c>
      <c r="V1761" s="2" t="s">
        <v>6101</v>
      </c>
      <c r="W1761" s="2" t="s">
        <v>37</v>
      </c>
      <c r="X1761" s="2">
        <v>52</v>
      </c>
      <c r="Y1761" s="2">
        <v>66</v>
      </c>
      <c r="Z1761" s="2">
        <f t="shared" si="311"/>
        <v>14</v>
      </c>
    </row>
    <row r="1762" spans="1:26" x14ac:dyDescent="0.25">
      <c r="A1762" s="2" t="s">
        <v>4807</v>
      </c>
      <c r="B1762" s="2">
        <v>202281761</v>
      </c>
      <c r="C1762" s="3">
        <v>44868</v>
      </c>
      <c r="D1762" s="2" t="s">
        <v>1051</v>
      </c>
      <c r="E1762" s="2" t="s">
        <v>14</v>
      </c>
      <c r="F1762" s="2" t="s">
        <v>4808</v>
      </c>
      <c r="G1762" s="10">
        <f t="shared" si="306"/>
        <v>4.5318876188852913E-5</v>
      </c>
      <c r="H1762" s="7">
        <v>10</v>
      </c>
      <c r="I1762" s="7">
        <v>2</v>
      </c>
      <c r="J1762" s="7">
        <v>8</v>
      </c>
      <c r="K1762" s="7">
        <f t="shared" si="309"/>
        <v>3.2</v>
      </c>
      <c r="L1762" s="12">
        <f t="shared" si="307"/>
        <v>4.8</v>
      </c>
      <c r="M1762" s="8">
        <v>0.8</v>
      </c>
      <c r="N1762" s="8">
        <f t="shared" si="308"/>
        <v>2.4</v>
      </c>
      <c r="O1762" s="7">
        <f t="shared" si="302"/>
        <v>4.8</v>
      </c>
      <c r="P1762" s="8">
        <v>0.8</v>
      </c>
      <c r="Q1762" s="8">
        <f t="shared" si="303"/>
        <v>0.25</v>
      </c>
      <c r="R1762" s="8">
        <f t="shared" si="304"/>
        <v>0.2</v>
      </c>
      <c r="S1762" s="9">
        <f t="shared" si="305"/>
        <v>1.2749924467654519E-4</v>
      </c>
      <c r="T1762" s="2" t="s">
        <v>6151</v>
      </c>
      <c r="U1762" s="2" t="s">
        <v>15</v>
      </c>
      <c r="V1762" s="2" t="s">
        <v>6101</v>
      </c>
      <c r="W1762" s="2" t="s">
        <v>37</v>
      </c>
      <c r="X1762" s="2">
        <v>52</v>
      </c>
      <c r="Y1762" s="2">
        <v>66</v>
      </c>
      <c r="Z1762" s="2">
        <f t="shared" si="311"/>
        <v>14</v>
      </c>
    </row>
    <row r="1763" spans="1:26" x14ac:dyDescent="0.25">
      <c r="A1763" s="2" t="s">
        <v>4809</v>
      </c>
      <c r="B1763" s="2">
        <v>202281762</v>
      </c>
      <c r="C1763" s="3">
        <v>44868</v>
      </c>
      <c r="D1763" s="2" t="s">
        <v>785</v>
      </c>
      <c r="E1763" s="2" t="s">
        <v>29</v>
      </c>
      <c r="F1763" s="2" t="s">
        <v>4810</v>
      </c>
      <c r="G1763" s="10">
        <f t="shared" si="306"/>
        <v>9.516963999659112E-5</v>
      </c>
      <c r="H1763" s="12">
        <v>21</v>
      </c>
      <c r="I1763" s="7">
        <v>10.120000000000001</v>
      </c>
      <c r="J1763" s="7">
        <v>10.879999999999999</v>
      </c>
      <c r="K1763" s="7">
        <f t="shared" si="309"/>
        <v>4.3519999999999994</v>
      </c>
      <c r="L1763" s="12">
        <f t="shared" si="307"/>
        <v>6.5279999999999996</v>
      </c>
      <c r="M1763" s="8">
        <v>0.51809523809523805</v>
      </c>
      <c r="N1763" s="8">
        <f t="shared" si="308"/>
        <v>0.64505928853754935</v>
      </c>
      <c r="O1763" s="7">
        <f t="shared" si="302"/>
        <v>6.5279999999999996</v>
      </c>
      <c r="P1763" s="8">
        <v>0.51809523809523805</v>
      </c>
      <c r="Q1763" s="8">
        <f t="shared" si="303"/>
        <v>0.93014705882352955</v>
      </c>
      <c r="R1763" s="8">
        <f t="shared" si="304"/>
        <v>0.48190476190476195</v>
      </c>
      <c r="S1763" s="9">
        <f t="shared" si="305"/>
        <v>1.7339897276010143E-4</v>
      </c>
      <c r="T1763" s="2" t="s">
        <v>33</v>
      </c>
      <c r="U1763" s="2" t="s">
        <v>31</v>
      </c>
      <c r="V1763" s="2" t="s">
        <v>6101</v>
      </c>
      <c r="W1763" s="2" t="s">
        <v>329</v>
      </c>
      <c r="X1763" s="2">
        <v>52</v>
      </c>
      <c r="Y1763" s="2">
        <v>66</v>
      </c>
      <c r="Z1763" s="2">
        <f t="shared" si="311"/>
        <v>14</v>
      </c>
    </row>
    <row r="1764" spans="1:26" x14ac:dyDescent="0.25">
      <c r="A1764" s="2" t="s">
        <v>4811</v>
      </c>
      <c r="B1764" s="2">
        <v>202281763</v>
      </c>
      <c r="C1764" s="3">
        <v>44868</v>
      </c>
      <c r="D1764" s="2" t="s">
        <v>590</v>
      </c>
      <c r="E1764" s="2" t="s">
        <v>47</v>
      </c>
      <c r="F1764" s="2" t="s">
        <v>4812</v>
      </c>
      <c r="G1764" s="10">
        <f t="shared" si="306"/>
        <v>1.0649935904380435E-3</v>
      </c>
      <c r="H1764" s="7">
        <v>235</v>
      </c>
      <c r="I1764" s="7">
        <v>129.5</v>
      </c>
      <c r="J1764" s="7">
        <v>105.5</v>
      </c>
      <c r="K1764" s="7">
        <f t="shared" si="309"/>
        <v>42.2</v>
      </c>
      <c r="L1764" s="12">
        <f t="shared" si="307"/>
        <v>63.3</v>
      </c>
      <c r="M1764" s="8">
        <v>0.44893617021276594</v>
      </c>
      <c r="N1764" s="8">
        <f t="shared" si="308"/>
        <v>0.48880308880308876</v>
      </c>
      <c r="O1764" s="7">
        <f t="shared" si="302"/>
        <v>63.3</v>
      </c>
      <c r="P1764" s="8">
        <v>0.44893617021276594</v>
      </c>
      <c r="Q1764" s="8">
        <f t="shared" si="303"/>
        <v>1.2274881516587677</v>
      </c>
      <c r="R1764" s="8">
        <f t="shared" si="304"/>
        <v>0.55106382978723401</v>
      </c>
      <c r="S1764" s="9">
        <f t="shared" si="305"/>
        <v>1.6813962891719396E-3</v>
      </c>
      <c r="T1764" s="2" t="s">
        <v>19</v>
      </c>
      <c r="U1764" s="2" t="s">
        <v>6087</v>
      </c>
      <c r="V1764" s="2" t="s">
        <v>6101</v>
      </c>
      <c r="W1764" s="2" t="s">
        <v>627</v>
      </c>
      <c r="X1764" s="2">
        <v>52</v>
      </c>
      <c r="Y1764" s="2">
        <v>66</v>
      </c>
      <c r="Z1764" s="2">
        <f t="shared" si="311"/>
        <v>14</v>
      </c>
    </row>
    <row r="1765" spans="1:26" x14ac:dyDescent="0.25">
      <c r="A1765" s="2" t="s">
        <v>4813</v>
      </c>
      <c r="B1765" s="2">
        <v>202281764</v>
      </c>
      <c r="C1765" s="3">
        <v>44868</v>
      </c>
      <c r="D1765" s="2" t="s">
        <v>911</v>
      </c>
      <c r="E1765" s="2" t="s">
        <v>29</v>
      </c>
      <c r="F1765" s="2" t="s">
        <v>4814</v>
      </c>
      <c r="G1765" s="10">
        <f t="shared" si="306"/>
        <v>1.8127550475541165E-4</v>
      </c>
      <c r="H1765" s="12">
        <v>40</v>
      </c>
      <c r="I1765" s="7">
        <v>24.5</v>
      </c>
      <c r="J1765" s="7">
        <v>15.5</v>
      </c>
      <c r="K1765" s="7">
        <f t="shared" si="309"/>
        <v>6.2</v>
      </c>
      <c r="L1765" s="12">
        <f t="shared" si="307"/>
        <v>9.3000000000000007</v>
      </c>
      <c r="M1765" s="8">
        <v>0.38750000000000001</v>
      </c>
      <c r="N1765" s="8">
        <f t="shared" si="308"/>
        <v>0.37959183673469393</v>
      </c>
      <c r="O1765" s="7">
        <f t="shared" si="302"/>
        <v>9.3000000000000007</v>
      </c>
      <c r="P1765" s="8">
        <v>0.38750000000000001</v>
      </c>
      <c r="Q1765" s="8">
        <f t="shared" si="303"/>
        <v>1.5806451612903225</v>
      </c>
      <c r="R1765" s="8">
        <f t="shared" si="304"/>
        <v>0.61250000000000004</v>
      </c>
      <c r="S1765" s="9">
        <f t="shared" si="305"/>
        <v>2.470297865608063E-4</v>
      </c>
      <c r="T1765" s="2" t="s">
        <v>33</v>
      </c>
      <c r="U1765" s="2" t="s">
        <v>31</v>
      </c>
      <c r="V1765" s="2" t="s">
        <v>6101</v>
      </c>
      <c r="W1765" s="2" t="s">
        <v>627</v>
      </c>
      <c r="X1765" s="2">
        <v>52</v>
      </c>
      <c r="Y1765" s="2">
        <v>66</v>
      </c>
      <c r="Z1765" s="2">
        <f t="shared" si="311"/>
        <v>14</v>
      </c>
    </row>
    <row r="1766" spans="1:26" x14ac:dyDescent="0.25">
      <c r="A1766" s="2" t="s">
        <v>4815</v>
      </c>
      <c r="B1766" s="2">
        <v>202281765</v>
      </c>
      <c r="C1766" s="3">
        <v>44868</v>
      </c>
      <c r="D1766" s="2" t="s">
        <v>1052</v>
      </c>
      <c r="E1766" s="2" t="s">
        <v>14</v>
      </c>
      <c r="F1766" s="2" t="s">
        <v>4816</v>
      </c>
      <c r="G1766" s="10">
        <f t="shared" si="306"/>
        <v>7.251020190216466E-5</v>
      </c>
      <c r="H1766" s="7">
        <v>16</v>
      </c>
      <c r="I1766" s="7">
        <v>4</v>
      </c>
      <c r="J1766" s="7">
        <v>12</v>
      </c>
      <c r="K1766" s="7">
        <f t="shared" si="309"/>
        <v>4.8000000000000007</v>
      </c>
      <c r="L1766" s="12">
        <f t="shared" si="307"/>
        <v>7.1999999999999993</v>
      </c>
      <c r="M1766" s="8">
        <v>0.75</v>
      </c>
      <c r="N1766" s="8">
        <f t="shared" si="308"/>
        <v>1.7999999999999998</v>
      </c>
      <c r="O1766" s="7">
        <f t="shared" si="302"/>
        <v>7.1999999999999993</v>
      </c>
      <c r="P1766" s="8">
        <v>0.75</v>
      </c>
      <c r="Q1766" s="8">
        <f t="shared" si="303"/>
        <v>0.33333333333333331</v>
      </c>
      <c r="R1766" s="8">
        <f t="shared" si="304"/>
        <v>0.25</v>
      </c>
      <c r="S1766" s="9">
        <f t="shared" si="305"/>
        <v>1.9124886701481778E-4</v>
      </c>
      <c r="T1766" s="2" t="s">
        <v>6151</v>
      </c>
      <c r="U1766" s="2" t="s">
        <v>15</v>
      </c>
      <c r="V1766" s="2" t="s">
        <v>6101</v>
      </c>
      <c r="W1766" s="2" t="s">
        <v>16</v>
      </c>
      <c r="X1766" s="2">
        <v>52</v>
      </c>
      <c r="Y1766" s="2">
        <v>66</v>
      </c>
      <c r="Z1766" s="2">
        <f t="shared" si="311"/>
        <v>14</v>
      </c>
    </row>
    <row r="1767" spans="1:26" x14ac:dyDescent="0.25">
      <c r="A1767" s="2" t="s">
        <v>4817</v>
      </c>
      <c r="B1767" s="2">
        <v>202281766</v>
      </c>
      <c r="C1767" s="3">
        <v>44868</v>
      </c>
      <c r="D1767" s="2" t="s">
        <v>1053</v>
      </c>
      <c r="E1767" s="2" t="s">
        <v>14</v>
      </c>
      <c r="F1767" s="2" t="s">
        <v>4818</v>
      </c>
      <c r="G1767" s="10">
        <f t="shared" si="306"/>
        <v>3.625510095108233E-5</v>
      </c>
      <c r="H1767" s="7">
        <v>8</v>
      </c>
      <c r="I1767" s="7">
        <v>2</v>
      </c>
      <c r="J1767" s="7">
        <v>6</v>
      </c>
      <c r="K1767" s="7">
        <f t="shared" si="309"/>
        <v>2.4000000000000004</v>
      </c>
      <c r="L1767" s="12">
        <f t="shared" si="307"/>
        <v>3.5999999999999996</v>
      </c>
      <c r="M1767" s="8">
        <v>0.75</v>
      </c>
      <c r="N1767" s="8">
        <f t="shared" si="308"/>
        <v>1.7999999999999998</v>
      </c>
      <c r="O1767" s="7">
        <f t="shared" si="302"/>
        <v>3.5999999999999996</v>
      </c>
      <c r="P1767" s="8">
        <v>0.75</v>
      </c>
      <c r="Q1767" s="8">
        <f t="shared" si="303"/>
        <v>0.33333333333333331</v>
      </c>
      <c r="R1767" s="8">
        <f t="shared" si="304"/>
        <v>0.25</v>
      </c>
      <c r="S1767" s="9">
        <f t="shared" si="305"/>
        <v>9.5624433507408889E-5</v>
      </c>
      <c r="T1767" s="2" t="s">
        <v>6151</v>
      </c>
      <c r="U1767" s="2" t="s">
        <v>15</v>
      </c>
      <c r="V1767" s="2" t="s">
        <v>6101</v>
      </c>
      <c r="W1767" s="2" t="s">
        <v>329</v>
      </c>
      <c r="X1767" s="2">
        <v>52</v>
      </c>
      <c r="Y1767" s="2">
        <v>66</v>
      </c>
      <c r="Z1767" s="2">
        <f t="shared" si="311"/>
        <v>14</v>
      </c>
    </row>
    <row r="1768" spans="1:26" x14ac:dyDescent="0.25">
      <c r="A1768" s="2" t="s">
        <v>4819</v>
      </c>
      <c r="B1768" s="2">
        <v>202281767</v>
      </c>
      <c r="C1768" s="3">
        <v>44868</v>
      </c>
      <c r="D1768" s="2" t="s">
        <v>863</v>
      </c>
      <c r="E1768" s="2" t="s">
        <v>14</v>
      </c>
      <c r="F1768" s="2" t="s">
        <v>4820</v>
      </c>
      <c r="G1768" s="10">
        <f t="shared" si="306"/>
        <v>4.5318876188852913E-5</v>
      </c>
      <c r="H1768" s="7">
        <v>10</v>
      </c>
      <c r="I1768" s="7">
        <v>2</v>
      </c>
      <c r="J1768" s="7">
        <v>8</v>
      </c>
      <c r="K1768" s="7">
        <f t="shared" si="309"/>
        <v>3.2</v>
      </c>
      <c r="L1768" s="12">
        <f t="shared" si="307"/>
        <v>4.8</v>
      </c>
      <c r="M1768" s="8">
        <v>0.8</v>
      </c>
      <c r="N1768" s="8">
        <f t="shared" si="308"/>
        <v>2.4</v>
      </c>
      <c r="O1768" s="7">
        <f t="shared" si="302"/>
        <v>4.8</v>
      </c>
      <c r="P1768" s="8">
        <v>0.8</v>
      </c>
      <c r="Q1768" s="8">
        <f t="shared" si="303"/>
        <v>0.25</v>
      </c>
      <c r="R1768" s="8">
        <f t="shared" si="304"/>
        <v>0.2</v>
      </c>
      <c r="S1768" s="9">
        <f t="shared" si="305"/>
        <v>1.2749924467654519E-4</v>
      </c>
      <c r="T1768" s="2" t="s">
        <v>6151</v>
      </c>
      <c r="U1768" s="2" t="s">
        <v>15</v>
      </c>
      <c r="V1768" s="2" t="s">
        <v>6101</v>
      </c>
      <c r="W1768" s="2" t="s">
        <v>16</v>
      </c>
      <c r="X1768" s="2">
        <v>52</v>
      </c>
      <c r="Y1768" s="2">
        <v>66</v>
      </c>
      <c r="Z1768" s="2">
        <f t="shared" si="311"/>
        <v>14</v>
      </c>
    </row>
    <row r="1769" spans="1:26" x14ac:dyDescent="0.25">
      <c r="A1769" s="2" t="s">
        <v>4821</v>
      </c>
      <c r="B1769" s="2">
        <v>202281768</v>
      </c>
      <c r="C1769" s="3">
        <v>44868</v>
      </c>
      <c r="D1769" s="2" t="s">
        <v>1054</v>
      </c>
      <c r="E1769" s="2" t="s">
        <v>29</v>
      </c>
      <c r="F1769" s="2" t="s">
        <v>4822</v>
      </c>
      <c r="G1769" s="10">
        <f t="shared" si="306"/>
        <v>3.9880611046190566E-4</v>
      </c>
      <c r="H1769" s="12">
        <v>88</v>
      </c>
      <c r="I1769" s="7">
        <v>48.9</v>
      </c>
      <c r="J1769" s="7">
        <v>39.1</v>
      </c>
      <c r="K1769" s="7">
        <f t="shared" si="309"/>
        <v>15.64</v>
      </c>
      <c r="L1769" s="12">
        <f t="shared" si="307"/>
        <v>23.46</v>
      </c>
      <c r="M1769" s="8">
        <v>0.44431818181818183</v>
      </c>
      <c r="N1769" s="8">
        <f t="shared" si="308"/>
        <v>0.47975460122699387</v>
      </c>
      <c r="O1769" s="7">
        <f t="shared" si="302"/>
        <v>23.46</v>
      </c>
      <c r="P1769" s="8">
        <v>0.44431818181818183</v>
      </c>
      <c r="Q1769" s="8">
        <f t="shared" si="303"/>
        <v>1.2506393861892582</v>
      </c>
      <c r="R1769" s="8">
        <f t="shared" si="304"/>
        <v>0.55568181818181817</v>
      </c>
      <c r="S1769" s="9">
        <f t="shared" si="305"/>
        <v>6.2315255835661461E-4</v>
      </c>
      <c r="T1769" s="2" t="s">
        <v>99</v>
      </c>
      <c r="U1769" s="2" t="s">
        <v>31</v>
      </c>
      <c r="V1769" s="2" t="s">
        <v>6101</v>
      </c>
      <c r="W1769" s="2" t="s">
        <v>16</v>
      </c>
      <c r="X1769" s="2">
        <v>52</v>
      </c>
      <c r="Y1769" s="2">
        <v>66</v>
      </c>
      <c r="Z1769" s="2">
        <f t="shared" si="311"/>
        <v>14</v>
      </c>
    </row>
    <row r="1770" spans="1:26" x14ac:dyDescent="0.25">
      <c r="A1770" s="2" t="s">
        <v>4823</v>
      </c>
      <c r="B1770" s="2">
        <v>202281769</v>
      </c>
      <c r="C1770" s="3">
        <v>44868</v>
      </c>
      <c r="D1770" s="2" t="s">
        <v>785</v>
      </c>
      <c r="E1770" s="2" t="s">
        <v>29</v>
      </c>
      <c r="F1770" s="2" t="s">
        <v>4824</v>
      </c>
      <c r="G1770" s="10">
        <f t="shared" si="306"/>
        <v>9.0637752377705825E-5</v>
      </c>
      <c r="H1770" s="12">
        <v>20</v>
      </c>
      <c r="I1770" s="7">
        <v>10.120000000000001</v>
      </c>
      <c r="J1770" s="7">
        <v>9.879999999999999</v>
      </c>
      <c r="K1770" s="7">
        <f t="shared" si="309"/>
        <v>3.952</v>
      </c>
      <c r="L1770" s="12">
        <f t="shared" si="307"/>
        <v>5.927999999999999</v>
      </c>
      <c r="M1770" s="8">
        <v>0.49399999999999994</v>
      </c>
      <c r="N1770" s="8">
        <f t="shared" si="308"/>
        <v>0.58577075098814213</v>
      </c>
      <c r="O1770" s="7">
        <f t="shared" si="302"/>
        <v>5.927999999999999</v>
      </c>
      <c r="P1770" s="8">
        <v>0.49399999999999994</v>
      </c>
      <c r="Q1770" s="8">
        <f t="shared" si="303"/>
        <v>1.0242914979757087</v>
      </c>
      <c r="R1770" s="8">
        <f t="shared" si="304"/>
        <v>0.50600000000000001</v>
      </c>
      <c r="S1770" s="9">
        <f t="shared" si="305"/>
        <v>1.5746156717553328E-4</v>
      </c>
      <c r="T1770" s="2" t="s">
        <v>33</v>
      </c>
      <c r="U1770" s="2" t="s">
        <v>31</v>
      </c>
      <c r="V1770" s="2" t="s">
        <v>6101</v>
      </c>
      <c r="W1770" s="2" t="s">
        <v>329</v>
      </c>
      <c r="X1770" s="2">
        <v>52</v>
      </c>
      <c r="Y1770" s="2">
        <v>66</v>
      </c>
      <c r="Z1770" s="2">
        <f t="shared" si="311"/>
        <v>14</v>
      </c>
    </row>
    <row r="1771" spans="1:26" x14ac:dyDescent="0.25">
      <c r="A1771" s="2" t="s">
        <v>4825</v>
      </c>
      <c r="B1771" s="2">
        <v>202281770</v>
      </c>
      <c r="C1771" s="3">
        <v>44868</v>
      </c>
      <c r="D1771" s="2" t="s">
        <v>1055</v>
      </c>
      <c r="E1771" s="2" t="s">
        <v>14</v>
      </c>
      <c r="F1771" s="2" t="s">
        <v>4826</v>
      </c>
      <c r="G1771" s="10">
        <f t="shared" si="306"/>
        <v>9.0637752377705825E-5</v>
      </c>
      <c r="H1771" s="7">
        <v>20</v>
      </c>
      <c r="I1771" s="7">
        <v>5</v>
      </c>
      <c r="J1771" s="7">
        <v>15</v>
      </c>
      <c r="K1771" s="7">
        <f t="shared" si="309"/>
        <v>6</v>
      </c>
      <c r="L1771" s="12">
        <f t="shared" si="307"/>
        <v>9</v>
      </c>
      <c r="M1771" s="8">
        <v>0.75</v>
      </c>
      <c r="N1771" s="8">
        <f t="shared" si="308"/>
        <v>1.8</v>
      </c>
      <c r="O1771" s="7">
        <f t="shared" si="302"/>
        <v>9</v>
      </c>
      <c r="P1771" s="8">
        <v>0.75</v>
      </c>
      <c r="Q1771" s="8">
        <f t="shared" si="303"/>
        <v>0.33333333333333331</v>
      </c>
      <c r="R1771" s="8">
        <f t="shared" si="304"/>
        <v>0.25</v>
      </c>
      <c r="S1771" s="9">
        <f t="shared" si="305"/>
        <v>2.3906108376852222E-4</v>
      </c>
      <c r="T1771" s="2" t="s">
        <v>6151</v>
      </c>
      <c r="U1771" s="2" t="s">
        <v>15</v>
      </c>
      <c r="V1771" s="2" t="s">
        <v>6101</v>
      </c>
      <c r="W1771" s="2" t="s">
        <v>16</v>
      </c>
      <c r="X1771" s="2">
        <v>52</v>
      </c>
      <c r="Y1771" s="2">
        <v>66</v>
      </c>
      <c r="Z1771" s="2">
        <f t="shared" si="311"/>
        <v>14</v>
      </c>
    </row>
    <row r="1772" spans="1:26" x14ac:dyDescent="0.25">
      <c r="A1772" s="2" t="s">
        <v>4827</v>
      </c>
      <c r="B1772" s="2">
        <v>202281771</v>
      </c>
      <c r="C1772" s="3">
        <v>44868</v>
      </c>
      <c r="D1772" s="2" t="s">
        <v>583</v>
      </c>
      <c r="E1772" s="2" t="s">
        <v>21</v>
      </c>
      <c r="F1772" s="2" t="s">
        <v>4828</v>
      </c>
      <c r="G1772" s="10">
        <f t="shared" si="306"/>
        <v>9.0637752377705825E-5</v>
      </c>
      <c r="H1772" s="7">
        <v>20</v>
      </c>
      <c r="I1772" s="7">
        <v>0</v>
      </c>
      <c r="J1772" s="7">
        <v>20</v>
      </c>
      <c r="K1772" s="7">
        <f t="shared" si="309"/>
        <v>8</v>
      </c>
      <c r="L1772" s="12">
        <f t="shared" si="307"/>
        <v>12</v>
      </c>
      <c r="M1772" s="8">
        <v>1</v>
      </c>
      <c r="N1772" s="8" t="e">
        <f t="shared" si="308"/>
        <v>#DIV/0!</v>
      </c>
      <c r="O1772" s="7">
        <f t="shared" si="302"/>
        <v>12</v>
      </c>
      <c r="P1772" s="8">
        <v>1</v>
      </c>
      <c r="Q1772" s="8">
        <f t="shared" si="303"/>
        <v>0</v>
      </c>
      <c r="R1772" s="8">
        <f t="shared" si="304"/>
        <v>0</v>
      </c>
      <c r="S1772" s="9">
        <f t="shared" si="305"/>
        <v>3.1874811169136296E-4</v>
      </c>
      <c r="T1772" s="2" t="s">
        <v>6150</v>
      </c>
      <c r="U1772" s="2" t="s">
        <v>22</v>
      </c>
      <c r="V1772" s="2" t="s">
        <v>6101</v>
      </c>
      <c r="W1772" s="2" t="s">
        <v>627</v>
      </c>
      <c r="X1772" s="2">
        <v>52</v>
      </c>
      <c r="Y1772" s="2">
        <v>66</v>
      </c>
      <c r="Z1772" s="2">
        <f t="shared" si="311"/>
        <v>14</v>
      </c>
    </row>
    <row r="1773" spans="1:26" x14ac:dyDescent="0.25">
      <c r="A1773" s="2" t="s">
        <v>4829</v>
      </c>
      <c r="B1773" s="2">
        <v>202281772</v>
      </c>
      <c r="C1773" s="3">
        <v>44868</v>
      </c>
      <c r="D1773" s="2" t="s">
        <v>656</v>
      </c>
      <c r="E1773" s="2" t="s">
        <v>21</v>
      </c>
      <c r="F1773" s="2" t="s">
        <v>4830</v>
      </c>
      <c r="G1773" s="10">
        <f t="shared" si="306"/>
        <v>1.3595662856655874E-5</v>
      </c>
      <c r="H1773" s="7">
        <v>3</v>
      </c>
      <c r="I1773" s="7">
        <v>1</v>
      </c>
      <c r="J1773" s="7">
        <v>2</v>
      </c>
      <c r="K1773" s="7">
        <f t="shared" si="309"/>
        <v>0.8</v>
      </c>
      <c r="L1773" s="12">
        <f t="shared" si="307"/>
        <v>1.2</v>
      </c>
      <c r="M1773" s="8">
        <v>0.66666666666666663</v>
      </c>
      <c r="N1773" s="8">
        <f t="shared" si="308"/>
        <v>1.2</v>
      </c>
      <c r="O1773" s="7">
        <f t="shared" si="302"/>
        <v>1.2</v>
      </c>
      <c r="P1773" s="8">
        <v>0.66666666666666663</v>
      </c>
      <c r="Q1773" s="8">
        <f t="shared" si="303"/>
        <v>0.5</v>
      </c>
      <c r="R1773" s="8">
        <f t="shared" si="304"/>
        <v>0.33333333333333331</v>
      </c>
      <c r="S1773" s="9">
        <f t="shared" si="305"/>
        <v>3.1874811169136296E-5</v>
      </c>
      <c r="T1773" s="2" t="s">
        <v>6150</v>
      </c>
      <c r="U1773" s="2" t="s">
        <v>22</v>
      </c>
      <c r="V1773" s="2" t="s">
        <v>6101</v>
      </c>
      <c r="W1773" s="2" t="s">
        <v>37</v>
      </c>
      <c r="X1773" s="2">
        <v>52</v>
      </c>
      <c r="Y1773" s="2">
        <v>66</v>
      </c>
      <c r="Z1773" s="2">
        <f t="shared" si="311"/>
        <v>14</v>
      </c>
    </row>
    <row r="1774" spans="1:26" x14ac:dyDescent="0.25">
      <c r="A1774" s="2" t="s">
        <v>4831</v>
      </c>
      <c r="B1774" s="2">
        <v>202281773</v>
      </c>
      <c r="C1774" s="3">
        <v>44868</v>
      </c>
      <c r="D1774" s="2" t="s">
        <v>911</v>
      </c>
      <c r="E1774" s="2" t="s">
        <v>29</v>
      </c>
      <c r="F1774" s="2" t="s">
        <v>4832</v>
      </c>
      <c r="G1774" s="10">
        <f t="shared" si="306"/>
        <v>2.3112626856314986E-4</v>
      </c>
      <c r="H1774" s="12">
        <v>51</v>
      </c>
      <c r="I1774" s="7">
        <v>46.29</v>
      </c>
      <c r="J1774" s="7">
        <v>4.7100000000000009</v>
      </c>
      <c r="K1774" s="7">
        <f t="shared" si="309"/>
        <v>1.8840000000000003</v>
      </c>
      <c r="L1774" s="12">
        <f t="shared" si="307"/>
        <v>2.8260000000000005</v>
      </c>
      <c r="M1774" s="8">
        <v>9.235294117647061E-2</v>
      </c>
      <c r="N1774" s="8">
        <f t="shared" si="308"/>
        <v>6.1049902786779013E-2</v>
      </c>
      <c r="O1774" s="7">
        <f t="shared" si="302"/>
        <v>2.8260000000000005</v>
      </c>
      <c r="P1774" s="8">
        <v>9.235294117647061E-2</v>
      </c>
      <c r="Q1774" s="8">
        <f t="shared" si="303"/>
        <v>9.8280254777070049</v>
      </c>
      <c r="R1774" s="8">
        <f t="shared" si="304"/>
        <v>0.90764705882352936</v>
      </c>
      <c r="S1774" s="9">
        <f t="shared" si="305"/>
        <v>7.5065180303315993E-5</v>
      </c>
      <c r="T1774" s="2" t="s">
        <v>33</v>
      </c>
      <c r="U1774" s="2" t="s">
        <v>31</v>
      </c>
      <c r="V1774" s="2" t="s">
        <v>6101</v>
      </c>
      <c r="W1774" s="2" t="s">
        <v>37</v>
      </c>
      <c r="X1774" s="2">
        <v>52</v>
      </c>
      <c r="Y1774" s="2">
        <v>66</v>
      </c>
      <c r="Z1774" s="2">
        <f t="shared" si="311"/>
        <v>14</v>
      </c>
    </row>
    <row r="1775" spans="1:26" x14ac:dyDescent="0.25">
      <c r="A1775" s="2" t="s">
        <v>4833</v>
      </c>
      <c r="B1775" s="2">
        <v>202281774</v>
      </c>
      <c r="C1775" s="3">
        <v>44868</v>
      </c>
      <c r="D1775" s="2" t="s">
        <v>465</v>
      </c>
      <c r="E1775" s="2" t="s">
        <v>29</v>
      </c>
      <c r="F1775" s="2" t="s">
        <v>4834</v>
      </c>
      <c r="G1775" s="10">
        <f t="shared" si="306"/>
        <v>3.4895534665416747E-4</v>
      </c>
      <c r="H1775" s="12">
        <v>77</v>
      </c>
      <c r="I1775" s="7">
        <v>69</v>
      </c>
      <c r="J1775" s="7">
        <v>8</v>
      </c>
      <c r="K1775" s="7">
        <f t="shared" si="309"/>
        <v>3.2</v>
      </c>
      <c r="L1775" s="12">
        <f t="shared" si="307"/>
        <v>4.8</v>
      </c>
      <c r="M1775" s="8">
        <v>0.1038961038961039</v>
      </c>
      <c r="N1775" s="8">
        <f t="shared" si="308"/>
        <v>6.9565217391304349E-2</v>
      </c>
      <c r="O1775" s="7">
        <f t="shared" si="302"/>
        <v>4.8</v>
      </c>
      <c r="P1775" s="8">
        <v>0.1038961038961039</v>
      </c>
      <c r="Q1775" s="8">
        <f t="shared" si="303"/>
        <v>8.625</v>
      </c>
      <c r="R1775" s="8">
        <f t="shared" si="304"/>
        <v>0.89610389610389607</v>
      </c>
      <c r="S1775" s="9">
        <f t="shared" si="305"/>
        <v>1.2749924467654519E-4</v>
      </c>
      <c r="T1775" s="2" t="s">
        <v>33</v>
      </c>
      <c r="U1775" s="2" t="s">
        <v>31</v>
      </c>
      <c r="V1775" s="2" t="s">
        <v>6101</v>
      </c>
      <c r="W1775" s="2" t="s">
        <v>627</v>
      </c>
      <c r="X1775" s="2">
        <v>52</v>
      </c>
      <c r="Y1775" s="2">
        <v>66</v>
      </c>
      <c r="Z1775" s="2">
        <f t="shared" si="311"/>
        <v>14</v>
      </c>
    </row>
    <row r="1776" spans="1:26" x14ac:dyDescent="0.25">
      <c r="A1776" s="2" t="s">
        <v>4835</v>
      </c>
      <c r="B1776" s="2">
        <v>202281775</v>
      </c>
      <c r="C1776" s="3">
        <v>44868</v>
      </c>
      <c r="D1776" s="2" t="s">
        <v>785</v>
      </c>
      <c r="E1776" s="2" t="s">
        <v>29</v>
      </c>
      <c r="F1776" s="2" t="s">
        <v>4836</v>
      </c>
      <c r="G1776" s="10">
        <f t="shared" si="306"/>
        <v>9.0637752377705825E-5</v>
      </c>
      <c r="H1776" s="12">
        <v>20</v>
      </c>
      <c r="I1776" s="7">
        <v>10.120000000000001</v>
      </c>
      <c r="J1776" s="7">
        <v>9.879999999999999</v>
      </c>
      <c r="K1776" s="7">
        <f t="shared" si="309"/>
        <v>3.952</v>
      </c>
      <c r="L1776" s="12">
        <f t="shared" si="307"/>
        <v>5.927999999999999</v>
      </c>
      <c r="M1776" s="8">
        <v>0.49399999999999994</v>
      </c>
      <c r="N1776" s="8">
        <f t="shared" si="308"/>
        <v>0.58577075098814213</v>
      </c>
      <c r="O1776" s="7">
        <f t="shared" si="302"/>
        <v>5.927999999999999</v>
      </c>
      <c r="P1776" s="8">
        <v>0.49399999999999994</v>
      </c>
      <c r="Q1776" s="8">
        <f t="shared" si="303"/>
        <v>1.0242914979757087</v>
      </c>
      <c r="R1776" s="8">
        <f t="shared" si="304"/>
        <v>0.50600000000000001</v>
      </c>
      <c r="S1776" s="9">
        <f t="shared" si="305"/>
        <v>1.5746156717553328E-4</v>
      </c>
      <c r="T1776" s="2" t="s">
        <v>33</v>
      </c>
      <c r="U1776" s="2" t="s">
        <v>31</v>
      </c>
      <c r="V1776" s="2" t="s">
        <v>6101</v>
      </c>
      <c r="W1776" s="2" t="s">
        <v>627</v>
      </c>
      <c r="X1776" s="2">
        <v>52</v>
      </c>
      <c r="Y1776" s="2">
        <v>66</v>
      </c>
      <c r="Z1776" s="2">
        <f t="shared" si="311"/>
        <v>14</v>
      </c>
    </row>
    <row r="1777" spans="1:26" x14ac:dyDescent="0.25">
      <c r="A1777" s="2" t="s">
        <v>4837</v>
      </c>
      <c r="B1777" s="2">
        <v>202281776</v>
      </c>
      <c r="C1777" s="3">
        <v>44868</v>
      </c>
      <c r="D1777" s="2" t="s">
        <v>1056</v>
      </c>
      <c r="E1777" s="2" t="s">
        <v>29</v>
      </c>
      <c r="F1777" s="2" t="s">
        <v>4838</v>
      </c>
      <c r="G1777" s="10">
        <f t="shared" si="306"/>
        <v>2.3565815618203516E-4</v>
      </c>
      <c r="H1777" s="12">
        <v>52</v>
      </c>
      <c r="I1777" s="7">
        <v>47.5</v>
      </c>
      <c r="J1777" s="7">
        <v>4.5</v>
      </c>
      <c r="K1777" s="7">
        <f t="shared" si="309"/>
        <v>1.8</v>
      </c>
      <c r="L1777" s="12">
        <f t="shared" si="307"/>
        <v>2.7</v>
      </c>
      <c r="M1777" s="8">
        <v>8.6538461538461536E-2</v>
      </c>
      <c r="N1777" s="8">
        <f t="shared" si="308"/>
        <v>5.6842105263157895E-2</v>
      </c>
      <c r="O1777" s="7">
        <f t="shared" si="302"/>
        <v>2.7</v>
      </c>
      <c r="P1777" s="8">
        <v>8.6538461538461536E-2</v>
      </c>
      <c r="Q1777" s="8">
        <f t="shared" si="303"/>
        <v>10.555555555555555</v>
      </c>
      <c r="R1777" s="8">
        <f t="shared" si="304"/>
        <v>0.91346153846153844</v>
      </c>
      <c r="S1777" s="9">
        <f t="shared" si="305"/>
        <v>7.1718325130556667E-5</v>
      </c>
      <c r="T1777" s="2" t="s">
        <v>99</v>
      </c>
      <c r="U1777" s="2" t="s">
        <v>31</v>
      </c>
      <c r="V1777" s="2" t="s">
        <v>6101</v>
      </c>
      <c r="W1777" s="2" t="s">
        <v>16</v>
      </c>
      <c r="X1777" s="2">
        <v>52</v>
      </c>
      <c r="Y1777" s="2">
        <v>66</v>
      </c>
      <c r="Z1777" s="2">
        <f t="shared" si="311"/>
        <v>14</v>
      </c>
    </row>
    <row r="1778" spans="1:26" x14ac:dyDescent="0.25">
      <c r="A1778" s="2" t="s">
        <v>4839</v>
      </c>
      <c r="B1778" s="2">
        <v>202281777</v>
      </c>
      <c r="C1778" s="3">
        <v>44868</v>
      </c>
      <c r="D1778" s="2" t="s">
        <v>109</v>
      </c>
      <c r="E1778" s="2" t="s">
        <v>21</v>
      </c>
      <c r="F1778" s="2" t="s">
        <v>4840</v>
      </c>
      <c r="G1778" s="10">
        <f t="shared" si="306"/>
        <v>2.2659438094426456E-5</v>
      </c>
      <c r="H1778" s="7">
        <v>5</v>
      </c>
      <c r="I1778" s="7">
        <v>0</v>
      </c>
      <c r="J1778" s="7">
        <v>5</v>
      </c>
      <c r="K1778" s="7">
        <f t="shared" si="309"/>
        <v>2</v>
      </c>
      <c r="L1778" s="12">
        <f t="shared" si="307"/>
        <v>3</v>
      </c>
      <c r="M1778" s="8">
        <v>1</v>
      </c>
      <c r="N1778" s="8" t="e">
        <f t="shared" si="308"/>
        <v>#DIV/0!</v>
      </c>
      <c r="O1778" s="7">
        <f t="shared" si="302"/>
        <v>3</v>
      </c>
      <c r="P1778" s="8">
        <v>1</v>
      </c>
      <c r="Q1778" s="8">
        <f t="shared" si="303"/>
        <v>0</v>
      </c>
      <c r="R1778" s="8">
        <f t="shared" si="304"/>
        <v>0</v>
      </c>
      <c r="S1778" s="9">
        <f t="shared" si="305"/>
        <v>7.9687027922840741E-5</v>
      </c>
      <c r="T1778" s="2" t="s">
        <v>6150</v>
      </c>
      <c r="U1778" s="2" t="s">
        <v>22</v>
      </c>
      <c r="V1778" s="2" t="s">
        <v>6101</v>
      </c>
      <c r="W1778" s="2" t="s">
        <v>627</v>
      </c>
      <c r="X1778" s="2">
        <v>52</v>
      </c>
      <c r="Y1778" s="2">
        <v>66</v>
      </c>
      <c r="Z1778" s="2">
        <f t="shared" si="311"/>
        <v>14</v>
      </c>
    </row>
    <row r="1779" spans="1:26" x14ac:dyDescent="0.25">
      <c r="A1779" s="2" t="s">
        <v>4841</v>
      </c>
      <c r="B1779" s="2">
        <v>202281778</v>
      </c>
      <c r="C1779" s="3">
        <v>44868</v>
      </c>
      <c r="D1779" s="2" t="s">
        <v>785</v>
      </c>
      <c r="E1779" s="2" t="s">
        <v>29</v>
      </c>
      <c r="F1779" s="2" t="s">
        <v>4842</v>
      </c>
      <c r="G1779" s="10">
        <f t="shared" si="306"/>
        <v>1.0876530285324699E-4</v>
      </c>
      <c r="H1779" s="12">
        <v>24</v>
      </c>
      <c r="I1779" s="7">
        <v>10.120000000000001</v>
      </c>
      <c r="J1779" s="7">
        <v>13.879999999999999</v>
      </c>
      <c r="K1779" s="7">
        <f t="shared" si="309"/>
        <v>5.5519999999999996</v>
      </c>
      <c r="L1779" s="12">
        <f t="shared" si="307"/>
        <v>8.3279999999999994</v>
      </c>
      <c r="M1779" s="8">
        <v>0.57833333333333325</v>
      </c>
      <c r="N1779" s="8">
        <f t="shared" si="308"/>
        <v>0.82292490118577066</v>
      </c>
      <c r="O1779" s="7">
        <f t="shared" si="302"/>
        <v>8.3279999999999994</v>
      </c>
      <c r="P1779" s="8">
        <v>0.57833333333333325</v>
      </c>
      <c r="Q1779" s="8">
        <f t="shared" si="303"/>
        <v>0.72910662824207506</v>
      </c>
      <c r="R1779" s="8">
        <f t="shared" si="304"/>
        <v>0.42166666666666669</v>
      </c>
      <c r="S1779" s="9">
        <f t="shared" si="305"/>
        <v>2.2121118951380587E-4</v>
      </c>
      <c r="T1779" s="2" t="s">
        <v>33</v>
      </c>
      <c r="U1779" s="2" t="s">
        <v>31</v>
      </c>
      <c r="V1779" s="2" t="s">
        <v>6101</v>
      </c>
      <c r="W1779" s="2" t="s">
        <v>16</v>
      </c>
      <c r="X1779" s="2">
        <v>52</v>
      </c>
      <c r="Y1779" s="2">
        <v>66</v>
      </c>
      <c r="Z1779" s="2">
        <f t="shared" si="311"/>
        <v>14</v>
      </c>
    </row>
    <row r="1780" spans="1:26" x14ac:dyDescent="0.25">
      <c r="A1780" s="2" t="s">
        <v>4843</v>
      </c>
      <c r="B1780" s="2">
        <v>202281779</v>
      </c>
      <c r="C1780" s="3">
        <v>44868</v>
      </c>
      <c r="D1780" s="2" t="s">
        <v>1057</v>
      </c>
      <c r="E1780" s="2" t="s">
        <v>24</v>
      </c>
      <c r="F1780" s="2" t="s">
        <v>4844</v>
      </c>
      <c r="G1780" s="10">
        <f t="shared" si="306"/>
        <v>4.5318876188852914E-4</v>
      </c>
      <c r="H1780" s="7">
        <v>100</v>
      </c>
      <c r="I1780" s="7">
        <v>40</v>
      </c>
      <c r="J1780" s="7">
        <v>60</v>
      </c>
      <c r="K1780" s="7">
        <f t="shared" si="309"/>
        <v>24</v>
      </c>
      <c r="L1780" s="12">
        <f t="shared" si="307"/>
        <v>36</v>
      </c>
      <c r="M1780" s="8">
        <v>0.6</v>
      </c>
      <c r="N1780" s="8">
        <f t="shared" si="308"/>
        <v>0.9</v>
      </c>
      <c r="O1780" s="7">
        <f t="shared" si="302"/>
        <v>36</v>
      </c>
      <c r="P1780" s="8">
        <v>0.6</v>
      </c>
      <c r="Q1780" s="8">
        <f t="shared" si="303"/>
        <v>0.66666666666666663</v>
      </c>
      <c r="R1780" s="8">
        <f t="shared" si="304"/>
        <v>0.4</v>
      </c>
      <c r="S1780" s="9">
        <f t="shared" si="305"/>
        <v>9.5624433507408889E-4</v>
      </c>
      <c r="T1780" s="2" t="s">
        <v>53</v>
      </c>
      <c r="U1780" s="2" t="s">
        <v>26</v>
      </c>
      <c r="V1780" s="2" t="s">
        <v>6101</v>
      </c>
      <c r="W1780" s="2" t="s">
        <v>16</v>
      </c>
      <c r="X1780" s="2">
        <v>52</v>
      </c>
      <c r="Y1780" s="2">
        <v>66</v>
      </c>
      <c r="Z1780" s="2">
        <f t="shared" si="311"/>
        <v>14</v>
      </c>
    </row>
    <row r="1781" spans="1:26" x14ac:dyDescent="0.25">
      <c r="A1781" s="2" t="s">
        <v>4845</v>
      </c>
      <c r="B1781" s="2">
        <v>202281780</v>
      </c>
      <c r="C1781" s="3">
        <v>44868</v>
      </c>
      <c r="D1781" s="2" t="s">
        <v>590</v>
      </c>
      <c r="E1781" s="2" t="s">
        <v>47</v>
      </c>
      <c r="F1781" s="2" t="s">
        <v>4846</v>
      </c>
      <c r="G1781" s="10">
        <f t="shared" si="306"/>
        <v>8.1573977139935249E-4</v>
      </c>
      <c r="H1781" s="7">
        <v>180</v>
      </c>
      <c r="I1781" s="7">
        <v>105</v>
      </c>
      <c r="J1781" s="7">
        <v>75</v>
      </c>
      <c r="K1781" s="7">
        <f t="shared" si="309"/>
        <v>30</v>
      </c>
      <c r="L1781" s="12">
        <f t="shared" si="307"/>
        <v>45</v>
      </c>
      <c r="M1781" s="8">
        <v>0.41666666666666669</v>
      </c>
      <c r="N1781" s="8">
        <f t="shared" si="308"/>
        <v>0.42857142857142855</v>
      </c>
      <c r="O1781" s="7">
        <f t="shared" si="302"/>
        <v>45</v>
      </c>
      <c r="P1781" s="8">
        <v>0.41666666666666669</v>
      </c>
      <c r="Q1781" s="8">
        <f t="shared" si="303"/>
        <v>1.4</v>
      </c>
      <c r="R1781" s="8">
        <f t="shared" si="304"/>
        <v>0.58333333333333337</v>
      </c>
      <c r="S1781" s="9">
        <f t="shared" si="305"/>
        <v>1.195305418842611E-3</v>
      </c>
      <c r="T1781" s="2" t="s">
        <v>19</v>
      </c>
      <c r="U1781" s="2" t="s">
        <v>6087</v>
      </c>
      <c r="V1781" s="2" t="s">
        <v>6101</v>
      </c>
      <c r="W1781" s="2" t="s">
        <v>627</v>
      </c>
      <c r="X1781" s="2">
        <v>52</v>
      </c>
      <c r="Y1781" s="2">
        <v>66</v>
      </c>
      <c r="Z1781" s="2">
        <f t="shared" si="311"/>
        <v>14</v>
      </c>
    </row>
    <row r="1782" spans="1:26" x14ac:dyDescent="0.25">
      <c r="A1782" s="2" t="s">
        <v>4847</v>
      </c>
      <c r="B1782" s="2">
        <v>202281781</v>
      </c>
      <c r="C1782" s="3">
        <v>44868</v>
      </c>
      <c r="D1782" s="2" t="s">
        <v>1058</v>
      </c>
      <c r="E1782" s="2" t="s">
        <v>47</v>
      </c>
      <c r="F1782" s="2" t="s">
        <v>4848</v>
      </c>
      <c r="G1782" s="10">
        <f t="shared" si="306"/>
        <v>2.2659438094426456E-3</v>
      </c>
      <c r="H1782" s="7">
        <v>500</v>
      </c>
      <c r="I1782" s="7">
        <v>200</v>
      </c>
      <c r="J1782" s="7">
        <v>300</v>
      </c>
      <c r="K1782" s="7">
        <f t="shared" si="309"/>
        <v>120</v>
      </c>
      <c r="L1782" s="12">
        <f t="shared" si="307"/>
        <v>180</v>
      </c>
      <c r="M1782" s="8">
        <v>0.6</v>
      </c>
      <c r="N1782" s="8">
        <f t="shared" si="308"/>
        <v>0.9</v>
      </c>
      <c r="O1782" s="7">
        <f t="shared" si="302"/>
        <v>180</v>
      </c>
      <c r="P1782" s="8">
        <v>0.6</v>
      </c>
      <c r="Q1782" s="8">
        <f t="shared" si="303"/>
        <v>0.66666666666666663</v>
      </c>
      <c r="R1782" s="8">
        <f t="shared" si="304"/>
        <v>0.4</v>
      </c>
      <c r="S1782" s="9">
        <f t="shared" si="305"/>
        <v>4.781221675370444E-3</v>
      </c>
      <c r="T1782" s="2" t="s">
        <v>19</v>
      </c>
      <c r="U1782" s="2" t="s">
        <v>6087</v>
      </c>
      <c r="V1782" s="2" t="s">
        <v>6101</v>
      </c>
      <c r="W1782" s="2" t="s">
        <v>627</v>
      </c>
      <c r="X1782" s="2">
        <v>52</v>
      </c>
      <c r="Y1782" s="2">
        <v>66</v>
      </c>
      <c r="Z1782" s="2">
        <f t="shared" si="311"/>
        <v>14</v>
      </c>
    </row>
    <row r="1783" spans="1:26" x14ac:dyDescent="0.25">
      <c r="A1783" s="2" t="s">
        <v>4849</v>
      </c>
      <c r="B1783" s="2">
        <v>202281782</v>
      </c>
      <c r="C1783" s="3">
        <v>44868</v>
      </c>
      <c r="D1783" s="2" t="s">
        <v>692</v>
      </c>
      <c r="E1783" s="2" t="s">
        <v>29</v>
      </c>
      <c r="F1783" s="2" t="s">
        <v>4850</v>
      </c>
      <c r="G1783" s="10">
        <f t="shared" si="306"/>
        <v>5.4382651426623503E-4</v>
      </c>
      <c r="H1783" s="12">
        <v>120</v>
      </c>
      <c r="I1783" s="7">
        <v>50</v>
      </c>
      <c r="J1783" s="7">
        <v>70</v>
      </c>
      <c r="K1783" s="7">
        <f t="shared" si="309"/>
        <v>28</v>
      </c>
      <c r="L1783" s="12">
        <f t="shared" si="307"/>
        <v>42</v>
      </c>
      <c r="M1783" s="8">
        <v>0.58333333333333337</v>
      </c>
      <c r="N1783" s="8">
        <f t="shared" si="308"/>
        <v>0.84</v>
      </c>
      <c r="O1783" s="7">
        <f t="shared" si="302"/>
        <v>42</v>
      </c>
      <c r="P1783" s="8">
        <v>0.58333333333333337</v>
      </c>
      <c r="Q1783" s="8">
        <f t="shared" si="303"/>
        <v>0.7142857142857143</v>
      </c>
      <c r="R1783" s="8">
        <f t="shared" si="304"/>
        <v>0.41666666666666669</v>
      </c>
      <c r="S1783" s="9">
        <f t="shared" si="305"/>
        <v>1.1156183909197704E-3</v>
      </c>
      <c r="T1783" s="2" t="s">
        <v>33</v>
      </c>
      <c r="U1783" s="2" t="s">
        <v>31</v>
      </c>
      <c r="V1783" s="2" t="s">
        <v>6101</v>
      </c>
      <c r="W1783" s="2" t="s">
        <v>16</v>
      </c>
      <c r="X1783" s="2">
        <v>52</v>
      </c>
      <c r="Y1783" s="2">
        <v>66</v>
      </c>
      <c r="Z1783" s="2">
        <f t="shared" si="311"/>
        <v>14</v>
      </c>
    </row>
    <row r="1784" spans="1:26" x14ac:dyDescent="0.25">
      <c r="A1784" s="2" t="s">
        <v>4851</v>
      </c>
      <c r="B1784" s="2">
        <v>202281783</v>
      </c>
      <c r="C1784" s="3">
        <v>44868</v>
      </c>
      <c r="D1784" s="2" t="s">
        <v>17</v>
      </c>
      <c r="E1784" s="2" t="s">
        <v>14</v>
      </c>
      <c r="F1784" s="2" t="s">
        <v>4852</v>
      </c>
      <c r="G1784" s="10">
        <f t="shared" si="306"/>
        <v>2.2659438094426456E-5</v>
      </c>
      <c r="H1784" s="7">
        <v>5</v>
      </c>
      <c r="I1784" s="7">
        <v>2</v>
      </c>
      <c r="J1784" s="7">
        <v>3</v>
      </c>
      <c r="K1784" s="7">
        <f t="shared" si="309"/>
        <v>1.2000000000000002</v>
      </c>
      <c r="L1784" s="12">
        <f t="shared" si="307"/>
        <v>1.7999999999999998</v>
      </c>
      <c r="M1784" s="8">
        <v>0.6</v>
      </c>
      <c r="N1784" s="8">
        <f t="shared" si="308"/>
        <v>0.89999999999999991</v>
      </c>
      <c r="O1784" s="7">
        <f t="shared" si="302"/>
        <v>1.7999999999999998</v>
      </c>
      <c r="P1784" s="8">
        <v>0.6</v>
      </c>
      <c r="Q1784" s="8">
        <f t="shared" si="303"/>
        <v>0.66666666666666663</v>
      </c>
      <c r="R1784" s="8">
        <f t="shared" si="304"/>
        <v>0.4</v>
      </c>
      <c r="S1784" s="9">
        <f t="shared" si="305"/>
        <v>4.7812216753704445E-5</v>
      </c>
      <c r="T1784" s="2" t="s">
        <v>6151</v>
      </c>
      <c r="U1784" s="2" t="s">
        <v>15</v>
      </c>
      <c r="V1784" s="2" t="s">
        <v>6101</v>
      </c>
      <c r="W1784" s="2" t="s">
        <v>329</v>
      </c>
      <c r="X1784" s="2">
        <v>52</v>
      </c>
      <c r="Y1784" s="2">
        <v>66</v>
      </c>
      <c r="Z1784" s="2">
        <f t="shared" si="311"/>
        <v>14</v>
      </c>
    </row>
    <row r="1785" spans="1:26" x14ac:dyDescent="0.25">
      <c r="A1785" s="2" t="s">
        <v>4853</v>
      </c>
      <c r="B1785" s="2">
        <v>202281784</v>
      </c>
      <c r="C1785" s="3">
        <v>44868</v>
      </c>
      <c r="D1785" s="2" t="s">
        <v>1059</v>
      </c>
      <c r="E1785" s="2" t="s">
        <v>14</v>
      </c>
      <c r="F1785" s="2" t="s">
        <v>4854</v>
      </c>
      <c r="G1785" s="10">
        <f t="shared" si="306"/>
        <v>6.7978314283279379E-5</v>
      </c>
      <c r="H1785" s="7">
        <v>15</v>
      </c>
      <c r="I1785" s="7">
        <v>5</v>
      </c>
      <c r="J1785" s="7">
        <v>10</v>
      </c>
      <c r="K1785" s="7">
        <f t="shared" si="309"/>
        <v>4</v>
      </c>
      <c r="L1785" s="12">
        <f t="shared" si="307"/>
        <v>6</v>
      </c>
      <c r="M1785" s="8">
        <v>0.66666666666666663</v>
      </c>
      <c r="N1785" s="8">
        <f t="shared" si="308"/>
        <v>1.2</v>
      </c>
      <c r="O1785" s="7">
        <f t="shared" si="302"/>
        <v>6</v>
      </c>
      <c r="P1785" s="8">
        <v>0.66666666666666663</v>
      </c>
      <c r="Q1785" s="8">
        <f t="shared" si="303"/>
        <v>0.5</v>
      </c>
      <c r="R1785" s="8">
        <f t="shared" si="304"/>
        <v>0.33333333333333331</v>
      </c>
      <c r="S1785" s="9">
        <f t="shared" si="305"/>
        <v>1.5937405584568148E-4</v>
      </c>
      <c r="T1785" s="2" t="s">
        <v>6152</v>
      </c>
      <c r="U1785" s="2" t="s">
        <v>15</v>
      </c>
      <c r="V1785" s="2" t="s">
        <v>6101</v>
      </c>
      <c r="W1785" s="2" t="s">
        <v>329</v>
      </c>
      <c r="X1785" s="2">
        <v>52</v>
      </c>
      <c r="Y1785" s="2">
        <v>66</v>
      </c>
      <c r="Z1785" s="2">
        <f t="shared" si="311"/>
        <v>14</v>
      </c>
    </row>
    <row r="1786" spans="1:26" x14ac:dyDescent="0.25">
      <c r="A1786" s="2" t="s">
        <v>4855</v>
      </c>
      <c r="B1786" s="2">
        <v>202281785</v>
      </c>
      <c r="C1786" s="3">
        <v>44868</v>
      </c>
      <c r="D1786" s="2" t="s">
        <v>346</v>
      </c>
      <c r="E1786" s="2" t="s">
        <v>24</v>
      </c>
      <c r="F1786" s="2" t="s">
        <v>4856</v>
      </c>
      <c r="G1786" s="10">
        <f t="shared" si="306"/>
        <v>3.1723213332197041E-4</v>
      </c>
      <c r="H1786" s="7">
        <v>70</v>
      </c>
      <c r="I1786" s="7">
        <v>40</v>
      </c>
      <c r="J1786" s="7">
        <v>30</v>
      </c>
      <c r="K1786" s="7">
        <f t="shared" si="309"/>
        <v>12</v>
      </c>
      <c r="L1786" s="12">
        <f t="shared" si="307"/>
        <v>18</v>
      </c>
      <c r="M1786" s="8">
        <v>0.42857142857142855</v>
      </c>
      <c r="N1786" s="8">
        <f t="shared" si="308"/>
        <v>0.45</v>
      </c>
      <c r="O1786" s="7">
        <f t="shared" si="302"/>
        <v>18</v>
      </c>
      <c r="P1786" s="8">
        <v>0.42857142857142855</v>
      </c>
      <c r="Q1786" s="8">
        <f t="shared" si="303"/>
        <v>1.3333333333333333</v>
      </c>
      <c r="R1786" s="8">
        <f t="shared" si="304"/>
        <v>0.5714285714285714</v>
      </c>
      <c r="S1786" s="9">
        <f t="shared" si="305"/>
        <v>4.7812216753704445E-4</v>
      </c>
      <c r="T1786" s="2" t="s">
        <v>25</v>
      </c>
      <c r="U1786" s="2" t="s">
        <v>26</v>
      </c>
      <c r="V1786" s="2" t="s">
        <v>6101</v>
      </c>
      <c r="W1786" s="2" t="s">
        <v>329</v>
      </c>
      <c r="X1786" s="2">
        <v>52</v>
      </c>
      <c r="Y1786" s="2">
        <v>66</v>
      </c>
      <c r="Z1786" s="2">
        <f t="shared" si="311"/>
        <v>14</v>
      </c>
    </row>
    <row r="1787" spans="1:26" x14ac:dyDescent="0.25">
      <c r="A1787" s="2" t="s">
        <v>4857</v>
      </c>
      <c r="B1787" s="2">
        <v>202281786</v>
      </c>
      <c r="C1787" s="3">
        <v>44868</v>
      </c>
      <c r="D1787" s="2" t="s">
        <v>702</v>
      </c>
      <c r="E1787" s="2" t="s">
        <v>29</v>
      </c>
      <c r="F1787" s="2" t="s">
        <v>4858</v>
      </c>
      <c r="G1787" s="10">
        <f t="shared" si="306"/>
        <v>1.0423341523436171E-4</v>
      </c>
      <c r="H1787" s="12">
        <v>23</v>
      </c>
      <c r="I1787" s="7">
        <v>10.120000000000001</v>
      </c>
      <c r="J1787" s="7">
        <v>12.879999999999999</v>
      </c>
      <c r="K1787" s="7">
        <f t="shared" si="309"/>
        <v>5.1520000000000001</v>
      </c>
      <c r="L1787" s="12">
        <f t="shared" si="307"/>
        <v>7.7279999999999989</v>
      </c>
      <c r="M1787" s="8">
        <v>0.55999999999999994</v>
      </c>
      <c r="N1787" s="8">
        <f t="shared" si="308"/>
        <v>0.76363636363636345</v>
      </c>
      <c r="O1787" s="7">
        <f t="shared" si="302"/>
        <v>7.7279999999999989</v>
      </c>
      <c r="P1787" s="8">
        <v>0.55999999999999994</v>
      </c>
      <c r="Q1787" s="8">
        <f t="shared" si="303"/>
        <v>0.78571428571428581</v>
      </c>
      <c r="R1787" s="8">
        <f t="shared" si="304"/>
        <v>0.44000000000000006</v>
      </c>
      <c r="S1787" s="9">
        <f t="shared" si="305"/>
        <v>2.0527378392923772E-4</v>
      </c>
      <c r="T1787" s="2" t="s">
        <v>33</v>
      </c>
      <c r="U1787" s="2" t="s">
        <v>31</v>
      </c>
      <c r="V1787" s="2" t="s">
        <v>6101</v>
      </c>
      <c r="W1787" s="2" t="s">
        <v>627</v>
      </c>
      <c r="X1787" s="2">
        <v>52</v>
      </c>
      <c r="Y1787" s="2">
        <v>66</v>
      </c>
      <c r="Z1787" s="2">
        <f t="shared" si="311"/>
        <v>14</v>
      </c>
    </row>
    <row r="1788" spans="1:26" x14ac:dyDescent="0.25">
      <c r="A1788" s="2" t="s">
        <v>4859</v>
      </c>
      <c r="B1788" s="2">
        <v>202281787</v>
      </c>
      <c r="C1788" s="3">
        <v>44869</v>
      </c>
      <c r="D1788" s="2" t="s">
        <v>785</v>
      </c>
      <c r="E1788" s="2" t="s">
        <v>29</v>
      </c>
      <c r="F1788" s="2" t="s">
        <v>4860</v>
      </c>
      <c r="G1788" s="10">
        <f t="shared" si="306"/>
        <v>9.516963999659112E-5</v>
      </c>
      <c r="H1788" s="12">
        <v>21</v>
      </c>
      <c r="I1788" s="7">
        <v>18.62</v>
      </c>
      <c r="J1788" s="7">
        <v>2.379999999999999</v>
      </c>
      <c r="K1788" s="7">
        <f t="shared" si="309"/>
        <v>0.95199999999999962</v>
      </c>
      <c r="L1788" s="12">
        <f t="shared" si="307"/>
        <v>1.4279999999999995</v>
      </c>
      <c r="M1788" s="8">
        <v>0.11333333333333329</v>
      </c>
      <c r="N1788" s="8">
        <f t="shared" si="308"/>
        <v>7.6691729323308241E-2</v>
      </c>
      <c r="O1788" s="7">
        <f t="shared" si="302"/>
        <v>1.4279999999999995</v>
      </c>
      <c r="P1788" s="8">
        <v>0.11333333333333329</v>
      </c>
      <c r="Q1788" s="8">
        <f t="shared" si="303"/>
        <v>7.8235294117647092</v>
      </c>
      <c r="R1788" s="8">
        <f t="shared" si="304"/>
        <v>0.88666666666666671</v>
      </c>
      <c r="S1788" s="9">
        <f t="shared" si="305"/>
        <v>3.7931025291272176E-5</v>
      </c>
      <c r="T1788" s="2" t="s">
        <v>33</v>
      </c>
      <c r="U1788" s="2" t="s">
        <v>31</v>
      </c>
      <c r="V1788" s="2" t="s">
        <v>6101</v>
      </c>
      <c r="W1788" s="2" t="s">
        <v>627</v>
      </c>
      <c r="X1788" s="2">
        <v>54</v>
      </c>
      <c r="Y1788" s="2">
        <v>70</v>
      </c>
      <c r="Z1788" s="2">
        <f t="shared" si="311"/>
        <v>16</v>
      </c>
    </row>
    <row r="1789" spans="1:26" x14ac:dyDescent="0.25">
      <c r="A1789" s="2" t="s">
        <v>4861</v>
      </c>
      <c r="B1789" s="2">
        <v>202281788</v>
      </c>
      <c r="C1789" s="3">
        <v>44869</v>
      </c>
      <c r="D1789" s="2" t="s">
        <v>1060</v>
      </c>
      <c r="E1789" s="2" t="s">
        <v>47</v>
      </c>
      <c r="F1789" s="2" t="s">
        <v>4862</v>
      </c>
      <c r="G1789" s="10">
        <f t="shared" si="306"/>
        <v>9.0637752377705828E-4</v>
      </c>
      <c r="H1789" s="7">
        <v>200</v>
      </c>
      <c r="I1789" s="7">
        <v>123</v>
      </c>
      <c r="J1789" s="7">
        <v>77</v>
      </c>
      <c r="K1789" s="7">
        <f t="shared" si="309"/>
        <v>30.8</v>
      </c>
      <c r="L1789" s="12">
        <f t="shared" si="307"/>
        <v>46.2</v>
      </c>
      <c r="M1789" s="8">
        <v>0.38500000000000001</v>
      </c>
      <c r="N1789" s="8">
        <f t="shared" si="308"/>
        <v>0.37560975609756098</v>
      </c>
      <c r="O1789" s="7">
        <f t="shared" si="302"/>
        <v>46.2</v>
      </c>
      <c r="P1789" s="8">
        <v>0.38500000000000001</v>
      </c>
      <c r="Q1789" s="8">
        <f t="shared" si="303"/>
        <v>1.5974025974025974</v>
      </c>
      <c r="R1789" s="8">
        <f t="shared" si="304"/>
        <v>0.61499999999999999</v>
      </c>
      <c r="S1789" s="9">
        <f t="shared" si="305"/>
        <v>1.2271802300117473E-3</v>
      </c>
      <c r="T1789" s="2" t="s">
        <v>19</v>
      </c>
      <c r="U1789" s="2" t="s">
        <v>6087</v>
      </c>
      <c r="V1789" s="2" t="s">
        <v>6101</v>
      </c>
      <c r="W1789" s="2" t="s">
        <v>627</v>
      </c>
      <c r="X1789" s="2">
        <v>54</v>
      </c>
      <c r="Y1789" s="2">
        <v>70</v>
      </c>
      <c r="Z1789" s="2">
        <f t="shared" ref="Z1789:Z1807" si="312">Y1789-X1789</f>
        <v>16</v>
      </c>
    </row>
    <row r="1790" spans="1:26" x14ac:dyDescent="0.25">
      <c r="A1790" s="2" t="s">
        <v>4863</v>
      </c>
      <c r="B1790" s="2">
        <v>202281789</v>
      </c>
      <c r="C1790" s="3">
        <v>44869</v>
      </c>
      <c r="D1790" s="2" t="s">
        <v>1061</v>
      </c>
      <c r="E1790" s="2" t="s">
        <v>24</v>
      </c>
      <c r="F1790" s="2" t="s">
        <v>4864</v>
      </c>
      <c r="G1790" s="10">
        <f t="shared" si="306"/>
        <v>4.0786988569967625E-4</v>
      </c>
      <c r="H1790" s="7">
        <v>90</v>
      </c>
      <c r="I1790" s="7">
        <v>38</v>
      </c>
      <c r="J1790" s="7">
        <v>52</v>
      </c>
      <c r="K1790" s="7">
        <f t="shared" si="309"/>
        <v>20.8</v>
      </c>
      <c r="L1790" s="12">
        <f t="shared" si="307"/>
        <v>31.2</v>
      </c>
      <c r="M1790" s="8">
        <v>0.57777777777777772</v>
      </c>
      <c r="N1790" s="8">
        <f t="shared" si="308"/>
        <v>0.82105263157894737</v>
      </c>
      <c r="O1790" s="7">
        <f t="shared" si="302"/>
        <v>31.2</v>
      </c>
      <c r="P1790" s="8">
        <v>0.57777777777777772</v>
      </c>
      <c r="Q1790" s="8">
        <f t="shared" si="303"/>
        <v>0.73076923076923073</v>
      </c>
      <c r="R1790" s="8">
        <f t="shared" si="304"/>
        <v>0.42222222222222222</v>
      </c>
      <c r="S1790" s="9">
        <f t="shared" si="305"/>
        <v>8.2874509039754371E-4</v>
      </c>
      <c r="T1790" s="2" t="s">
        <v>19</v>
      </c>
      <c r="U1790" s="2" t="s">
        <v>26</v>
      </c>
      <c r="V1790" s="2" t="s">
        <v>6101</v>
      </c>
      <c r="W1790" s="2" t="s">
        <v>627</v>
      </c>
      <c r="X1790" s="2">
        <v>54</v>
      </c>
      <c r="Y1790" s="2">
        <v>70</v>
      </c>
      <c r="Z1790" s="2">
        <f t="shared" si="312"/>
        <v>16</v>
      </c>
    </row>
    <row r="1791" spans="1:26" x14ac:dyDescent="0.25">
      <c r="A1791" s="2" t="s">
        <v>4865</v>
      </c>
      <c r="B1791" s="2">
        <v>202281790</v>
      </c>
      <c r="C1791" s="3">
        <v>44869</v>
      </c>
      <c r="D1791" s="2" t="s">
        <v>1062</v>
      </c>
      <c r="E1791" s="2" t="s">
        <v>47</v>
      </c>
      <c r="F1791" s="2" t="s">
        <v>4866</v>
      </c>
      <c r="G1791" s="10">
        <f t="shared" si="306"/>
        <v>4.1240177331856153E-3</v>
      </c>
      <c r="H1791" s="7">
        <v>910</v>
      </c>
      <c r="I1791" s="7">
        <v>770</v>
      </c>
      <c r="J1791" s="7">
        <v>140</v>
      </c>
      <c r="K1791" s="7">
        <f t="shared" si="309"/>
        <v>56</v>
      </c>
      <c r="L1791" s="12">
        <f t="shared" si="307"/>
        <v>84</v>
      </c>
      <c r="M1791" s="8">
        <v>0.15384615384615385</v>
      </c>
      <c r="N1791" s="8">
        <f t="shared" si="308"/>
        <v>0.10909090909090909</v>
      </c>
      <c r="O1791" s="7">
        <f t="shared" si="302"/>
        <v>84</v>
      </c>
      <c r="P1791" s="8">
        <v>0.15384615384615385</v>
      </c>
      <c r="Q1791" s="8">
        <f t="shared" si="303"/>
        <v>5.5</v>
      </c>
      <c r="R1791" s="8">
        <f t="shared" si="304"/>
        <v>0.84615384615384615</v>
      </c>
      <c r="S1791" s="9">
        <f t="shared" si="305"/>
        <v>2.2312367818395407E-3</v>
      </c>
      <c r="T1791" s="2" t="s">
        <v>19</v>
      </c>
      <c r="U1791" s="2" t="s">
        <v>6087</v>
      </c>
      <c r="V1791" s="2" t="s">
        <v>6101</v>
      </c>
      <c r="W1791" s="2" t="s">
        <v>627</v>
      </c>
      <c r="X1791" s="2">
        <v>54</v>
      </c>
      <c r="Y1791" s="2">
        <v>70</v>
      </c>
      <c r="Z1791" s="2">
        <f t="shared" si="312"/>
        <v>16</v>
      </c>
    </row>
    <row r="1792" spans="1:26" x14ac:dyDescent="0.25">
      <c r="A1792" s="2" t="s">
        <v>4867</v>
      </c>
      <c r="B1792" s="2">
        <v>202281791</v>
      </c>
      <c r="C1792" s="3">
        <v>44869</v>
      </c>
      <c r="D1792" s="2" t="s">
        <v>1017</v>
      </c>
      <c r="E1792" s="2" t="s">
        <v>14</v>
      </c>
      <c r="F1792" s="2" t="s">
        <v>4868</v>
      </c>
      <c r="G1792" s="10">
        <f t="shared" si="306"/>
        <v>3.1723213332197042E-5</v>
      </c>
      <c r="H1792" s="7">
        <v>7</v>
      </c>
      <c r="I1792" s="7">
        <v>3</v>
      </c>
      <c r="J1792" s="7">
        <v>4</v>
      </c>
      <c r="K1792" s="7">
        <f t="shared" si="309"/>
        <v>1.6</v>
      </c>
      <c r="L1792" s="12">
        <f t="shared" si="307"/>
        <v>2.4</v>
      </c>
      <c r="M1792" s="8">
        <v>0.5714285714285714</v>
      </c>
      <c r="N1792" s="8">
        <f t="shared" si="308"/>
        <v>0.79999999999999993</v>
      </c>
      <c r="O1792" s="7">
        <f t="shared" si="302"/>
        <v>2.4</v>
      </c>
      <c r="P1792" s="8">
        <v>0.5714285714285714</v>
      </c>
      <c r="Q1792" s="8">
        <f t="shared" si="303"/>
        <v>0.75</v>
      </c>
      <c r="R1792" s="8">
        <f t="shared" si="304"/>
        <v>0.42857142857142855</v>
      </c>
      <c r="S1792" s="9">
        <f t="shared" si="305"/>
        <v>6.3749622338272593E-5</v>
      </c>
      <c r="T1792" s="2" t="s">
        <v>6152</v>
      </c>
      <c r="U1792" s="2" t="s">
        <v>15</v>
      </c>
      <c r="V1792" s="2" t="s">
        <v>6101</v>
      </c>
      <c r="W1792" s="2" t="s">
        <v>16</v>
      </c>
      <c r="X1792" s="2">
        <v>54</v>
      </c>
      <c r="Y1792" s="2">
        <v>70</v>
      </c>
      <c r="Z1792" s="2">
        <f t="shared" si="312"/>
        <v>16</v>
      </c>
    </row>
    <row r="1793" spans="1:26" x14ac:dyDescent="0.25">
      <c r="A1793" s="2" t="s">
        <v>4869</v>
      </c>
      <c r="B1793" s="2">
        <v>202281792</v>
      </c>
      <c r="C1793" s="3">
        <v>44869</v>
      </c>
      <c r="D1793" s="2" t="s">
        <v>1063</v>
      </c>
      <c r="E1793" s="2" t="s">
        <v>29</v>
      </c>
      <c r="F1793" s="2" t="s">
        <v>4870</v>
      </c>
      <c r="G1793" s="10">
        <f t="shared" si="306"/>
        <v>5.4382651426623495E-5</v>
      </c>
      <c r="H1793" s="12">
        <v>12</v>
      </c>
      <c r="I1793" s="7">
        <v>3.5</v>
      </c>
      <c r="J1793" s="7">
        <v>8.5</v>
      </c>
      <c r="K1793" s="7">
        <f t="shared" si="309"/>
        <v>3.4000000000000004</v>
      </c>
      <c r="L1793" s="12">
        <f t="shared" si="307"/>
        <v>5.0999999999999996</v>
      </c>
      <c r="M1793" s="8">
        <v>0.70833333333333337</v>
      </c>
      <c r="N1793" s="8">
        <f t="shared" si="308"/>
        <v>1.4571428571428571</v>
      </c>
      <c r="O1793" s="7">
        <f t="shared" si="302"/>
        <v>5.0999999999999996</v>
      </c>
      <c r="P1793" s="8">
        <v>0.70833333333333337</v>
      </c>
      <c r="Q1793" s="8">
        <f t="shared" si="303"/>
        <v>0.41176470588235292</v>
      </c>
      <c r="R1793" s="8">
        <f t="shared" si="304"/>
        <v>0.29166666666666669</v>
      </c>
      <c r="S1793" s="9">
        <f t="shared" si="305"/>
        <v>1.3546794746882926E-4</v>
      </c>
      <c r="T1793" s="2" t="s">
        <v>426</v>
      </c>
      <c r="U1793" s="2" t="s">
        <v>31</v>
      </c>
      <c r="V1793" s="2" t="s">
        <v>6101</v>
      </c>
      <c r="W1793" s="2" t="s">
        <v>16</v>
      </c>
      <c r="X1793" s="2">
        <v>54</v>
      </c>
      <c r="Y1793" s="2">
        <v>70</v>
      </c>
      <c r="Z1793" s="2">
        <f t="shared" si="312"/>
        <v>16</v>
      </c>
    </row>
    <row r="1794" spans="1:26" x14ac:dyDescent="0.25">
      <c r="A1794" s="2" t="s">
        <v>4871</v>
      </c>
      <c r="B1794" s="2">
        <v>202281793</v>
      </c>
      <c r="C1794" s="3">
        <v>44869</v>
      </c>
      <c r="D1794" s="2" t="s">
        <v>972</v>
      </c>
      <c r="E1794" s="2" t="s">
        <v>29</v>
      </c>
      <c r="F1794" s="2" t="s">
        <v>4872</v>
      </c>
      <c r="G1794" s="10">
        <f t="shared" si="306"/>
        <v>1.2689285332878817E-4</v>
      </c>
      <c r="H1794" s="12">
        <v>28</v>
      </c>
      <c r="I1794" s="7">
        <v>9.5</v>
      </c>
      <c r="J1794" s="7">
        <v>18.5</v>
      </c>
      <c r="K1794" s="7">
        <f t="shared" si="309"/>
        <v>7.4</v>
      </c>
      <c r="L1794" s="12">
        <f t="shared" si="307"/>
        <v>11.1</v>
      </c>
      <c r="M1794" s="8">
        <v>0.6607142857142857</v>
      </c>
      <c r="N1794" s="8">
        <f t="shared" si="308"/>
        <v>1.1684210526315788</v>
      </c>
      <c r="O1794" s="7">
        <f t="shared" ref="O1794:O1857" si="313">J1794-K1794</f>
        <v>11.1</v>
      </c>
      <c r="P1794" s="8">
        <v>0.6607142857142857</v>
      </c>
      <c r="Q1794" s="8">
        <f t="shared" ref="Q1794:Q1857" si="314">I1794/J1794</f>
        <v>0.51351351351351349</v>
      </c>
      <c r="R1794" s="8">
        <f t="shared" ref="R1794:R1857" si="315">I1794/H1794</f>
        <v>0.3392857142857143</v>
      </c>
      <c r="S1794" s="9">
        <f t="shared" ref="S1794:S1857" si="316">J1794/SUM($J$2:$J$2400)</f>
        <v>2.9484200331451074E-4</v>
      </c>
      <c r="T1794" s="2" t="s">
        <v>99</v>
      </c>
      <c r="U1794" s="2" t="s">
        <v>31</v>
      </c>
      <c r="V1794" s="2" t="s">
        <v>6101</v>
      </c>
      <c r="W1794" s="2" t="s">
        <v>16</v>
      </c>
      <c r="X1794" s="2">
        <v>54</v>
      </c>
      <c r="Y1794" s="2">
        <v>70</v>
      </c>
      <c r="Z1794" s="2">
        <f t="shared" si="312"/>
        <v>16</v>
      </c>
    </row>
    <row r="1795" spans="1:26" x14ac:dyDescent="0.25">
      <c r="A1795" s="2" t="s">
        <v>4873</v>
      </c>
      <c r="B1795" s="2">
        <v>202281794</v>
      </c>
      <c r="C1795" s="3">
        <v>44869</v>
      </c>
      <c r="D1795" s="2" t="s">
        <v>1064</v>
      </c>
      <c r="E1795" s="2" t="s">
        <v>14</v>
      </c>
      <c r="F1795" s="2" t="s">
        <v>4874</v>
      </c>
      <c r="G1795" s="10">
        <f t="shared" ref="G1795:G1858" si="317">H1795/SUM($H$2:$H$2400)</f>
        <v>1.1329719047213228E-4</v>
      </c>
      <c r="H1795" s="7">
        <v>25</v>
      </c>
      <c r="I1795" s="7">
        <v>15</v>
      </c>
      <c r="J1795" s="7">
        <v>10</v>
      </c>
      <c r="K1795" s="7">
        <f t="shared" si="309"/>
        <v>4</v>
      </c>
      <c r="L1795" s="12">
        <f t="shared" ref="L1795:L1858" si="318">J1795-K1795</f>
        <v>6</v>
      </c>
      <c r="M1795" s="8">
        <v>0.4</v>
      </c>
      <c r="N1795" s="8">
        <f t="shared" ref="N1795:N1858" si="319">L1795/I1795</f>
        <v>0.4</v>
      </c>
      <c r="O1795" s="7">
        <f t="shared" si="313"/>
        <v>6</v>
      </c>
      <c r="P1795" s="8">
        <v>0.4</v>
      </c>
      <c r="Q1795" s="8">
        <f t="shared" si="314"/>
        <v>1.5</v>
      </c>
      <c r="R1795" s="8">
        <f t="shared" si="315"/>
        <v>0.6</v>
      </c>
      <c r="S1795" s="9">
        <f t="shared" si="316"/>
        <v>1.5937405584568148E-4</v>
      </c>
      <c r="T1795" s="2" t="s">
        <v>6152</v>
      </c>
      <c r="U1795" s="2" t="s">
        <v>15</v>
      </c>
      <c r="V1795" s="2" t="s">
        <v>6101</v>
      </c>
      <c r="W1795" s="2" t="s">
        <v>329</v>
      </c>
      <c r="X1795" s="2">
        <v>54</v>
      </c>
      <c r="Y1795" s="2">
        <v>70</v>
      </c>
      <c r="Z1795" s="2">
        <f t="shared" si="312"/>
        <v>16</v>
      </c>
    </row>
    <row r="1796" spans="1:26" x14ac:dyDescent="0.25">
      <c r="A1796" s="2" t="s">
        <v>4875</v>
      </c>
      <c r="B1796" s="2">
        <v>202281795</v>
      </c>
      <c r="C1796" s="3">
        <v>44869</v>
      </c>
      <c r="D1796" s="2" t="s">
        <v>1065</v>
      </c>
      <c r="E1796" s="2" t="s">
        <v>47</v>
      </c>
      <c r="F1796" s="2" t="s">
        <v>4876</v>
      </c>
      <c r="G1796" s="10">
        <f t="shared" si="317"/>
        <v>1.631479542798705E-3</v>
      </c>
      <c r="H1796" s="7">
        <v>360</v>
      </c>
      <c r="I1796" s="7">
        <v>260</v>
      </c>
      <c r="J1796" s="7">
        <v>100</v>
      </c>
      <c r="K1796" s="7">
        <f t="shared" ref="K1796:K1859" si="320">J1796*0.4</f>
        <v>40</v>
      </c>
      <c r="L1796" s="12">
        <f t="shared" si="318"/>
        <v>60</v>
      </c>
      <c r="M1796" s="8">
        <v>0.27777777777777779</v>
      </c>
      <c r="N1796" s="8">
        <f t="shared" si="319"/>
        <v>0.23076923076923078</v>
      </c>
      <c r="O1796" s="7">
        <f t="shared" si="313"/>
        <v>60</v>
      </c>
      <c r="P1796" s="8">
        <v>0.27777777777777779</v>
      </c>
      <c r="Q1796" s="8">
        <f t="shared" si="314"/>
        <v>2.6</v>
      </c>
      <c r="R1796" s="8">
        <f t="shared" si="315"/>
        <v>0.72222222222222221</v>
      </c>
      <c r="S1796" s="9">
        <f t="shared" si="316"/>
        <v>1.5937405584568148E-3</v>
      </c>
      <c r="T1796" s="2" t="s">
        <v>19</v>
      </c>
      <c r="U1796" s="2" t="s">
        <v>6087</v>
      </c>
      <c r="V1796" s="2" t="s">
        <v>6101</v>
      </c>
      <c r="W1796" s="2" t="s">
        <v>329</v>
      </c>
      <c r="X1796" s="2">
        <v>54</v>
      </c>
      <c r="Y1796" s="2">
        <v>70</v>
      </c>
      <c r="Z1796" s="2">
        <f t="shared" si="312"/>
        <v>16</v>
      </c>
    </row>
    <row r="1797" spans="1:26" x14ac:dyDescent="0.25">
      <c r="A1797" s="2" t="s">
        <v>4877</v>
      </c>
      <c r="B1797" s="2">
        <v>202281796</v>
      </c>
      <c r="C1797" s="3">
        <v>44869</v>
      </c>
      <c r="D1797" s="2" t="s">
        <v>1066</v>
      </c>
      <c r="E1797" s="2" t="s">
        <v>24</v>
      </c>
      <c r="F1797" s="2" t="s">
        <v>4878</v>
      </c>
      <c r="G1797" s="10">
        <f t="shared" si="317"/>
        <v>1.8127550475541165E-4</v>
      </c>
      <c r="H1797" s="7">
        <v>40</v>
      </c>
      <c r="I1797" s="7">
        <v>15</v>
      </c>
      <c r="J1797" s="7">
        <v>25</v>
      </c>
      <c r="K1797" s="7">
        <f t="shared" si="320"/>
        <v>10</v>
      </c>
      <c r="L1797" s="12">
        <f t="shared" si="318"/>
        <v>15</v>
      </c>
      <c r="M1797" s="8">
        <v>0.625</v>
      </c>
      <c r="N1797" s="8">
        <f t="shared" si="319"/>
        <v>1</v>
      </c>
      <c r="O1797" s="7">
        <f t="shared" si="313"/>
        <v>15</v>
      </c>
      <c r="P1797" s="8">
        <v>0.625</v>
      </c>
      <c r="Q1797" s="8">
        <f t="shared" si="314"/>
        <v>0.6</v>
      </c>
      <c r="R1797" s="8">
        <f t="shared" si="315"/>
        <v>0.375</v>
      </c>
      <c r="S1797" s="9">
        <f t="shared" si="316"/>
        <v>3.9843513961420371E-4</v>
      </c>
      <c r="T1797" s="2" t="s">
        <v>19</v>
      </c>
      <c r="U1797" s="2" t="s">
        <v>26</v>
      </c>
      <c r="V1797" s="2" t="s">
        <v>6101</v>
      </c>
      <c r="W1797" s="2" t="s">
        <v>627</v>
      </c>
      <c r="X1797" s="2">
        <v>54</v>
      </c>
      <c r="Y1797" s="2">
        <v>70</v>
      </c>
      <c r="Z1797" s="2">
        <f t="shared" si="312"/>
        <v>16</v>
      </c>
    </row>
    <row r="1798" spans="1:26" x14ac:dyDescent="0.25">
      <c r="A1798" s="2" t="s">
        <v>4879</v>
      </c>
      <c r="B1798" s="2">
        <v>202281797</v>
      </c>
      <c r="C1798" s="3">
        <v>44869</v>
      </c>
      <c r="D1798" s="2" t="s">
        <v>735</v>
      </c>
      <c r="E1798" s="2" t="s">
        <v>14</v>
      </c>
      <c r="F1798" s="2" t="s">
        <v>4880</v>
      </c>
      <c r="G1798" s="10">
        <f t="shared" si="317"/>
        <v>6.7978314283279379E-5</v>
      </c>
      <c r="H1798" s="7">
        <v>15</v>
      </c>
      <c r="I1798" s="7">
        <v>10</v>
      </c>
      <c r="J1798" s="7">
        <v>5</v>
      </c>
      <c r="K1798" s="7">
        <f t="shared" si="320"/>
        <v>2</v>
      </c>
      <c r="L1798" s="12">
        <f t="shared" si="318"/>
        <v>3</v>
      </c>
      <c r="M1798" s="8">
        <v>0.33333333333333331</v>
      </c>
      <c r="N1798" s="8">
        <f t="shared" si="319"/>
        <v>0.3</v>
      </c>
      <c r="O1798" s="7">
        <f t="shared" si="313"/>
        <v>3</v>
      </c>
      <c r="P1798" s="8">
        <v>0.33333333333333331</v>
      </c>
      <c r="Q1798" s="8">
        <f t="shared" si="314"/>
        <v>2</v>
      </c>
      <c r="R1798" s="8">
        <f t="shared" si="315"/>
        <v>0.66666666666666663</v>
      </c>
      <c r="S1798" s="9">
        <f t="shared" si="316"/>
        <v>7.9687027922840741E-5</v>
      </c>
      <c r="T1798" s="2" t="s">
        <v>19</v>
      </c>
      <c r="U1798" s="2" t="s">
        <v>15</v>
      </c>
      <c r="V1798" s="2" t="s">
        <v>6101</v>
      </c>
      <c r="W1798" s="2" t="s">
        <v>627</v>
      </c>
      <c r="X1798" s="2">
        <v>54</v>
      </c>
      <c r="Y1798" s="2">
        <v>70</v>
      </c>
      <c r="Z1798" s="2">
        <f t="shared" si="312"/>
        <v>16</v>
      </c>
    </row>
    <row r="1799" spans="1:26" x14ac:dyDescent="0.25">
      <c r="A1799" s="2" t="s">
        <v>4881</v>
      </c>
      <c r="B1799" s="2">
        <v>202281798</v>
      </c>
      <c r="C1799" s="3">
        <v>44869</v>
      </c>
      <c r="D1799" s="2" t="s">
        <v>774</v>
      </c>
      <c r="E1799" s="2" t="s">
        <v>29</v>
      </c>
      <c r="F1799" s="2" t="s">
        <v>4882</v>
      </c>
      <c r="G1799" s="10">
        <f t="shared" si="317"/>
        <v>5.2116707617180856E-4</v>
      </c>
      <c r="H1799" s="12">
        <v>115</v>
      </c>
      <c r="I1799" s="7">
        <v>95.78</v>
      </c>
      <c r="J1799" s="7">
        <v>19.22</v>
      </c>
      <c r="K1799" s="7">
        <f t="shared" si="320"/>
        <v>7.6879999999999997</v>
      </c>
      <c r="L1799" s="12">
        <f t="shared" si="318"/>
        <v>11.532</v>
      </c>
      <c r="M1799" s="8">
        <v>0.16713043478260869</v>
      </c>
      <c r="N1799" s="8">
        <f t="shared" si="319"/>
        <v>0.12040091877218626</v>
      </c>
      <c r="O1799" s="7">
        <f t="shared" si="313"/>
        <v>11.532</v>
      </c>
      <c r="P1799" s="8">
        <v>0.16713043478260869</v>
      </c>
      <c r="Q1799" s="8">
        <f t="shared" si="314"/>
        <v>4.9833506763787723</v>
      </c>
      <c r="R1799" s="8">
        <f t="shared" si="315"/>
        <v>0.83286956521739131</v>
      </c>
      <c r="S1799" s="9">
        <f t="shared" si="316"/>
        <v>3.0631693533539979E-4</v>
      </c>
      <c r="T1799" s="2" t="s">
        <v>33</v>
      </c>
      <c r="U1799" s="2" t="s">
        <v>31</v>
      </c>
      <c r="V1799" s="2" t="s">
        <v>6101</v>
      </c>
      <c r="W1799" s="2" t="s">
        <v>627</v>
      </c>
      <c r="X1799" s="2">
        <v>54</v>
      </c>
      <c r="Y1799" s="2">
        <v>70</v>
      </c>
      <c r="Z1799" s="2">
        <f t="shared" si="312"/>
        <v>16</v>
      </c>
    </row>
    <row r="1800" spans="1:26" x14ac:dyDescent="0.25">
      <c r="A1800" s="2" t="s">
        <v>4883</v>
      </c>
      <c r="B1800" s="2">
        <v>202281799</v>
      </c>
      <c r="C1800" s="3">
        <v>44869</v>
      </c>
      <c r="D1800" s="2" t="s">
        <v>1059</v>
      </c>
      <c r="E1800" s="2" t="s">
        <v>14</v>
      </c>
      <c r="F1800" s="2" t="s">
        <v>4884</v>
      </c>
      <c r="G1800" s="10">
        <f t="shared" si="317"/>
        <v>1.3595662856655876E-4</v>
      </c>
      <c r="H1800" s="7">
        <v>30</v>
      </c>
      <c r="I1800" s="7">
        <v>13</v>
      </c>
      <c r="J1800" s="7">
        <v>17</v>
      </c>
      <c r="K1800" s="7">
        <f t="shared" si="320"/>
        <v>6.8000000000000007</v>
      </c>
      <c r="L1800" s="12">
        <f t="shared" si="318"/>
        <v>10.199999999999999</v>
      </c>
      <c r="M1800" s="8">
        <v>0.56666666666666665</v>
      </c>
      <c r="N1800" s="8">
        <f t="shared" si="319"/>
        <v>0.7846153846153846</v>
      </c>
      <c r="O1800" s="7">
        <f t="shared" si="313"/>
        <v>10.199999999999999</v>
      </c>
      <c r="P1800" s="8">
        <v>0.56666666666666665</v>
      </c>
      <c r="Q1800" s="8">
        <f t="shared" si="314"/>
        <v>0.76470588235294112</v>
      </c>
      <c r="R1800" s="8">
        <f t="shared" si="315"/>
        <v>0.43333333333333335</v>
      </c>
      <c r="S1800" s="9">
        <f t="shared" si="316"/>
        <v>2.7093589493765852E-4</v>
      </c>
      <c r="T1800" s="2" t="s">
        <v>6152</v>
      </c>
      <c r="U1800" s="2" t="s">
        <v>15</v>
      </c>
      <c r="V1800" s="2" t="s">
        <v>6101</v>
      </c>
      <c r="W1800" s="2" t="s">
        <v>16</v>
      </c>
      <c r="X1800" s="2">
        <v>54</v>
      </c>
      <c r="Y1800" s="2">
        <v>70</v>
      </c>
      <c r="Z1800" s="2">
        <f t="shared" si="312"/>
        <v>16</v>
      </c>
    </row>
    <row r="1801" spans="1:26" x14ac:dyDescent="0.25">
      <c r="A1801" s="2" t="s">
        <v>4885</v>
      </c>
      <c r="B1801" s="2">
        <v>202281800</v>
      </c>
      <c r="C1801" s="3">
        <v>44869</v>
      </c>
      <c r="D1801" s="2" t="s">
        <v>1067</v>
      </c>
      <c r="E1801" s="2" t="s">
        <v>14</v>
      </c>
      <c r="F1801" s="2" t="s">
        <v>4886</v>
      </c>
      <c r="G1801" s="10">
        <f t="shared" si="317"/>
        <v>2.2659438094426456E-5</v>
      </c>
      <c r="H1801" s="7">
        <v>5</v>
      </c>
      <c r="I1801" s="7">
        <v>3</v>
      </c>
      <c r="J1801" s="7">
        <v>2</v>
      </c>
      <c r="K1801" s="7">
        <f t="shared" si="320"/>
        <v>0.8</v>
      </c>
      <c r="L1801" s="12">
        <f t="shared" si="318"/>
        <v>1.2</v>
      </c>
      <c r="M1801" s="8">
        <v>0.4</v>
      </c>
      <c r="N1801" s="8">
        <f t="shared" si="319"/>
        <v>0.39999999999999997</v>
      </c>
      <c r="O1801" s="7">
        <f t="shared" si="313"/>
        <v>1.2</v>
      </c>
      <c r="P1801" s="8">
        <v>0.4</v>
      </c>
      <c r="Q1801" s="8">
        <f t="shared" si="314"/>
        <v>1.5</v>
      </c>
      <c r="R1801" s="8">
        <f t="shared" si="315"/>
        <v>0.6</v>
      </c>
      <c r="S1801" s="9">
        <f t="shared" si="316"/>
        <v>3.1874811169136296E-5</v>
      </c>
      <c r="T1801" s="2" t="s">
        <v>6152</v>
      </c>
      <c r="U1801" s="2" t="s">
        <v>15</v>
      </c>
      <c r="V1801" s="2" t="s">
        <v>6101</v>
      </c>
      <c r="W1801" s="2" t="s">
        <v>329</v>
      </c>
      <c r="X1801" s="2">
        <v>54</v>
      </c>
      <c r="Y1801" s="2">
        <v>70</v>
      </c>
      <c r="Z1801" s="2">
        <f t="shared" si="312"/>
        <v>16</v>
      </c>
    </row>
    <row r="1802" spans="1:26" x14ac:dyDescent="0.25">
      <c r="A1802" s="2" t="s">
        <v>4887</v>
      </c>
      <c r="B1802" s="2">
        <v>202281801</v>
      </c>
      <c r="C1802" s="3">
        <v>44869</v>
      </c>
      <c r="D1802" s="2" t="s">
        <v>1068</v>
      </c>
      <c r="E1802" s="2" t="s">
        <v>14</v>
      </c>
      <c r="F1802" s="2" t="s">
        <v>4888</v>
      </c>
      <c r="G1802" s="10">
        <f t="shared" si="317"/>
        <v>5.8914539045508787E-4</v>
      </c>
      <c r="H1802" s="7">
        <v>130</v>
      </c>
      <c r="I1802" s="7">
        <v>83</v>
      </c>
      <c r="J1802" s="7">
        <v>47</v>
      </c>
      <c r="K1802" s="7">
        <f t="shared" si="320"/>
        <v>18.8</v>
      </c>
      <c r="L1802" s="12">
        <f t="shared" si="318"/>
        <v>28.2</v>
      </c>
      <c r="M1802" s="8">
        <v>0.36153846153846153</v>
      </c>
      <c r="N1802" s="8">
        <f t="shared" si="319"/>
        <v>0.33975903614457831</v>
      </c>
      <c r="O1802" s="7">
        <f t="shared" si="313"/>
        <v>28.2</v>
      </c>
      <c r="P1802" s="8">
        <v>0.36153846153846153</v>
      </c>
      <c r="Q1802" s="8">
        <f t="shared" si="314"/>
        <v>1.7659574468085106</v>
      </c>
      <c r="R1802" s="8">
        <f t="shared" si="315"/>
        <v>0.63846153846153841</v>
      </c>
      <c r="S1802" s="9">
        <f t="shared" si="316"/>
        <v>7.4905806247470297E-4</v>
      </c>
      <c r="T1802" s="2" t="s">
        <v>6151</v>
      </c>
      <c r="U1802" s="2" t="s">
        <v>15</v>
      </c>
      <c r="V1802" s="2" t="s">
        <v>6101</v>
      </c>
      <c r="W1802" s="2" t="s">
        <v>329</v>
      </c>
      <c r="X1802" s="2">
        <v>54</v>
      </c>
      <c r="Y1802" s="2">
        <v>70</v>
      </c>
      <c r="Z1802" s="2">
        <f t="shared" si="312"/>
        <v>16</v>
      </c>
    </row>
    <row r="1803" spans="1:26" x14ac:dyDescent="0.25">
      <c r="A1803" s="2" t="s">
        <v>4889</v>
      </c>
      <c r="B1803" s="2">
        <v>202281802</v>
      </c>
      <c r="C1803" s="3">
        <v>44869</v>
      </c>
      <c r="D1803" s="2" t="s">
        <v>1069</v>
      </c>
      <c r="E1803" s="2" t="s">
        <v>14</v>
      </c>
      <c r="F1803" s="2" t="s">
        <v>4890</v>
      </c>
      <c r="G1803" s="10">
        <f t="shared" si="317"/>
        <v>4.5318876188852913E-5</v>
      </c>
      <c r="H1803" s="7">
        <v>10</v>
      </c>
      <c r="I1803" s="7">
        <v>3</v>
      </c>
      <c r="J1803" s="7">
        <v>7</v>
      </c>
      <c r="K1803" s="7">
        <f t="shared" si="320"/>
        <v>2.8000000000000003</v>
      </c>
      <c r="L1803" s="12">
        <f t="shared" si="318"/>
        <v>4.1999999999999993</v>
      </c>
      <c r="M1803" s="8">
        <v>0.7</v>
      </c>
      <c r="N1803" s="8">
        <f t="shared" si="319"/>
        <v>1.3999999999999997</v>
      </c>
      <c r="O1803" s="7">
        <f t="shared" si="313"/>
        <v>4.1999999999999993</v>
      </c>
      <c r="P1803" s="8">
        <v>0.7</v>
      </c>
      <c r="Q1803" s="8">
        <f t="shared" si="314"/>
        <v>0.42857142857142855</v>
      </c>
      <c r="R1803" s="8">
        <f t="shared" si="315"/>
        <v>0.3</v>
      </c>
      <c r="S1803" s="9">
        <f t="shared" si="316"/>
        <v>1.1156183909197704E-4</v>
      </c>
      <c r="T1803" s="2" t="s">
        <v>6152</v>
      </c>
      <c r="U1803" s="2" t="s">
        <v>15</v>
      </c>
      <c r="V1803" s="2" t="s">
        <v>6101</v>
      </c>
      <c r="W1803" s="2" t="s">
        <v>16</v>
      </c>
      <c r="X1803" s="2">
        <v>54</v>
      </c>
      <c r="Y1803" s="2">
        <v>70</v>
      </c>
      <c r="Z1803" s="2">
        <f t="shared" si="312"/>
        <v>16</v>
      </c>
    </row>
    <row r="1804" spans="1:26" x14ac:dyDescent="0.25">
      <c r="A1804" s="2" t="s">
        <v>4891</v>
      </c>
      <c r="B1804" s="2">
        <v>202281803</v>
      </c>
      <c r="C1804" s="3">
        <v>44869</v>
      </c>
      <c r="D1804" s="2" t="s">
        <v>1070</v>
      </c>
      <c r="E1804" s="2" t="s">
        <v>24</v>
      </c>
      <c r="F1804" s="2" t="s">
        <v>4892</v>
      </c>
      <c r="G1804" s="10">
        <f t="shared" si="317"/>
        <v>3.8521044760524977E-4</v>
      </c>
      <c r="H1804" s="7">
        <v>85</v>
      </c>
      <c r="I1804" s="7">
        <v>35</v>
      </c>
      <c r="J1804" s="7">
        <v>50</v>
      </c>
      <c r="K1804" s="7">
        <f t="shared" si="320"/>
        <v>20</v>
      </c>
      <c r="L1804" s="12">
        <f t="shared" si="318"/>
        <v>30</v>
      </c>
      <c r="M1804" s="8">
        <v>0.58823529411764708</v>
      </c>
      <c r="N1804" s="8">
        <f t="shared" si="319"/>
        <v>0.8571428571428571</v>
      </c>
      <c r="O1804" s="7">
        <f t="shared" si="313"/>
        <v>30</v>
      </c>
      <c r="P1804" s="8">
        <v>0.58823529411764708</v>
      </c>
      <c r="Q1804" s="8">
        <f t="shared" si="314"/>
        <v>0.7</v>
      </c>
      <c r="R1804" s="8">
        <f t="shared" si="315"/>
        <v>0.41176470588235292</v>
      </c>
      <c r="S1804" s="9">
        <f t="shared" si="316"/>
        <v>7.9687027922840741E-4</v>
      </c>
      <c r="T1804" s="2" t="s">
        <v>25</v>
      </c>
      <c r="U1804" s="2" t="s">
        <v>26</v>
      </c>
      <c r="V1804" s="2" t="s">
        <v>6101</v>
      </c>
      <c r="W1804" s="2" t="s">
        <v>329</v>
      </c>
      <c r="X1804" s="2">
        <v>54</v>
      </c>
      <c r="Y1804" s="2">
        <v>70</v>
      </c>
      <c r="Z1804" s="2">
        <f t="shared" si="312"/>
        <v>16</v>
      </c>
    </row>
    <row r="1805" spans="1:26" x14ac:dyDescent="0.25">
      <c r="A1805" s="2" t="s">
        <v>4893</v>
      </c>
      <c r="B1805" s="2">
        <v>202281804</v>
      </c>
      <c r="C1805" s="3">
        <v>44869</v>
      </c>
      <c r="D1805" s="2" t="s">
        <v>694</v>
      </c>
      <c r="E1805" s="2" t="s">
        <v>29</v>
      </c>
      <c r="F1805" s="2" t="s">
        <v>4894</v>
      </c>
      <c r="G1805" s="10">
        <f t="shared" si="317"/>
        <v>2.0846683046872342E-4</v>
      </c>
      <c r="H1805" s="12">
        <v>46</v>
      </c>
      <c r="I1805" s="7">
        <v>38.85</v>
      </c>
      <c r="J1805" s="7">
        <v>7.1499999999999986</v>
      </c>
      <c r="K1805" s="7">
        <f t="shared" si="320"/>
        <v>2.8599999999999994</v>
      </c>
      <c r="L1805" s="12">
        <f t="shared" si="318"/>
        <v>4.2899999999999991</v>
      </c>
      <c r="M1805" s="8">
        <v>0.15543478260869562</v>
      </c>
      <c r="N1805" s="8">
        <f t="shared" si="319"/>
        <v>0.1104247104247104</v>
      </c>
      <c r="O1805" s="7">
        <f t="shared" si="313"/>
        <v>4.2899999999999991</v>
      </c>
      <c r="P1805" s="8">
        <v>0.15543478260869562</v>
      </c>
      <c r="Q1805" s="8">
        <f t="shared" si="314"/>
        <v>5.4335664335664351</v>
      </c>
      <c r="R1805" s="8">
        <f t="shared" si="315"/>
        <v>0.84456521739130441</v>
      </c>
      <c r="S1805" s="9">
        <f t="shared" si="316"/>
        <v>1.1395244992966224E-4</v>
      </c>
      <c r="T1805" s="2" t="s">
        <v>30</v>
      </c>
      <c r="U1805" s="2" t="s">
        <v>31</v>
      </c>
      <c r="V1805" s="2" t="s">
        <v>6101</v>
      </c>
      <c r="W1805" s="2" t="s">
        <v>627</v>
      </c>
      <c r="X1805" s="2">
        <v>54</v>
      </c>
      <c r="Y1805" s="2">
        <v>70</v>
      </c>
      <c r="Z1805" s="2">
        <f t="shared" si="312"/>
        <v>16</v>
      </c>
    </row>
    <row r="1806" spans="1:26" x14ac:dyDescent="0.25">
      <c r="A1806" s="2" t="s">
        <v>4895</v>
      </c>
      <c r="B1806" s="2">
        <v>202281805</v>
      </c>
      <c r="C1806" s="3">
        <v>44869</v>
      </c>
      <c r="D1806" s="2" t="s">
        <v>851</v>
      </c>
      <c r="E1806" s="2" t="s">
        <v>29</v>
      </c>
      <c r="F1806" s="2" t="s">
        <v>4896</v>
      </c>
      <c r="G1806" s="10">
        <f t="shared" si="317"/>
        <v>2.8550891998977335E-4</v>
      </c>
      <c r="H1806" s="12">
        <v>63</v>
      </c>
      <c r="I1806" s="7">
        <v>47.52</v>
      </c>
      <c r="J1806" s="7">
        <v>15.479999999999997</v>
      </c>
      <c r="K1806" s="7">
        <f t="shared" si="320"/>
        <v>6.1919999999999993</v>
      </c>
      <c r="L1806" s="12">
        <f t="shared" si="318"/>
        <v>9.2879999999999967</v>
      </c>
      <c r="M1806" s="8">
        <v>0.24571428571428566</v>
      </c>
      <c r="N1806" s="8">
        <f t="shared" si="319"/>
        <v>0.19545454545454538</v>
      </c>
      <c r="O1806" s="7">
        <f t="shared" si="313"/>
        <v>9.2879999999999967</v>
      </c>
      <c r="P1806" s="8">
        <v>0.24571428571428566</v>
      </c>
      <c r="Q1806" s="8">
        <f t="shared" si="314"/>
        <v>3.0697674418604661</v>
      </c>
      <c r="R1806" s="8">
        <f t="shared" si="315"/>
        <v>0.75428571428571434</v>
      </c>
      <c r="S1806" s="9">
        <f t="shared" si="316"/>
        <v>2.4671103844911487E-4</v>
      </c>
      <c r="T1806" s="2" t="s">
        <v>33</v>
      </c>
      <c r="U1806" s="2" t="s">
        <v>31</v>
      </c>
      <c r="V1806" s="2" t="s">
        <v>6101</v>
      </c>
      <c r="W1806" s="2" t="s">
        <v>627</v>
      </c>
      <c r="X1806" s="2">
        <v>54</v>
      </c>
      <c r="Y1806" s="2">
        <v>70</v>
      </c>
      <c r="Z1806" s="2">
        <f t="shared" si="312"/>
        <v>16</v>
      </c>
    </row>
    <row r="1807" spans="1:26" x14ac:dyDescent="0.25">
      <c r="A1807" s="2" t="s">
        <v>4897</v>
      </c>
      <c r="B1807" s="2">
        <v>202281806</v>
      </c>
      <c r="C1807" s="3" t="s">
        <v>6079</v>
      </c>
      <c r="D1807" s="2" t="s">
        <v>95</v>
      </c>
      <c r="E1807" s="2" t="s">
        <v>14</v>
      </c>
      <c r="F1807" s="2" t="s">
        <v>4898</v>
      </c>
      <c r="G1807" s="10">
        <f t="shared" si="317"/>
        <v>8.1573977139935249E-5</v>
      </c>
      <c r="H1807" s="7">
        <v>18</v>
      </c>
      <c r="I1807" s="7">
        <v>5</v>
      </c>
      <c r="J1807" s="7">
        <v>13</v>
      </c>
      <c r="K1807" s="7">
        <f t="shared" si="320"/>
        <v>5.2</v>
      </c>
      <c r="L1807" s="12">
        <f t="shared" si="318"/>
        <v>7.8</v>
      </c>
      <c r="M1807" s="8">
        <v>0.72222222222222221</v>
      </c>
      <c r="N1807" s="8">
        <f t="shared" si="319"/>
        <v>1.56</v>
      </c>
      <c r="O1807" s="7">
        <f t="shared" si="313"/>
        <v>7.8</v>
      </c>
      <c r="P1807" s="8">
        <v>0.72222222222222221</v>
      </c>
      <c r="Q1807" s="8">
        <f t="shared" si="314"/>
        <v>0.38461538461538464</v>
      </c>
      <c r="R1807" s="8">
        <f t="shared" si="315"/>
        <v>0.27777777777777779</v>
      </c>
      <c r="S1807" s="9">
        <f t="shared" si="316"/>
        <v>2.0718627259938593E-4</v>
      </c>
      <c r="T1807" s="2" t="s">
        <v>6151</v>
      </c>
      <c r="U1807" s="2" t="s">
        <v>15</v>
      </c>
      <c r="V1807" s="2" t="s">
        <v>6101</v>
      </c>
      <c r="W1807" s="2" t="s">
        <v>16</v>
      </c>
      <c r="X1807" s="2">
        <v>64</v>
      </c>
      <c r="Y1807" s="2">
        <v>75</v>
      </c>
      <c r="Z1807" s="2">
        <f t="shared" si="312"/>
        <v>11</v>
      </c>
    </row>
    <row r="1808" spans="1:26" x14ac:dyDescent="0.25">
      <c r="A1808" s="2" t="s">
        <v>4899</v>
      </c>
      <c r="B1808" s="2">
        <v>202281807</v>
      </c>
      <c r="C1808" s="3" t="s">
        <v>6079</v>
      </c>
      <c r="D1808" s="2" t="s">
        <v>1024</v>
      </c>
      <c r="E1808" s="2" t="s">
        <v>29</v>
      </c>
      <c r="F1808" s="2" t="s">
        <v>4900</v>
      </c>
      <c r="G1808" s="10">
        <f t="shared" si="317"/>
        <v>2.2659438094426456E-5</v>
      </c>
      <c r="H1808" s="7">
        <v>5</v>
      </c>
      <c r="I1808" s="7">
        <v>0</v>
      </c>
      <c r="J1808" s="7">
        <v>5</v>
      </c>
      <c r="K1808" s="7">
        <f t="shared" si="320"/>
        <v>2</v>
      </c>
      <c r="L1808" s="12">
        <f t="shared" si="318"/>
        <v>3</v>
      </c>
      <c r="M1808" s="8">
        <v>1</v>
      </c>
      <c r="N1808" s="8" t="e">
        <f t="shared" si="319"/>
        <v>#DIV/0!</v>
      </c>
      <c r="O1808" s="7">
        <f t="shared" si="313"/>
        <v>3</v>
      </c>
      <c r="P1808" s="8">
        <v>1</v>
      </c>
      <c r="Q1808" s="8">
        <f t="shared" si="314"/>
        <v>0</v>
      </c>
      <c r="R1808" s="8">
        <f t="shared" si="315"/>
        <v>0</v>
      </c>
      <c r="S1808" s="9">
        <f t="shared" si="316"/>
        <v>7.9687027922840741E-5</v>
      </c>
      <c r="T1808" s="2" t="s">
        <v>6150</v>
      </c>
      <c r="U1808" s="2" t="s">
        <v>31</v>
      </c>
      <c r="V1808" s="2" t="s">
        <v>6101</v>
      </c>
      <c r="W1808" s="2" t="s">
        <v>329</v>
      </c>
      <c r="X1808" s="2">
        <v>64</v>
      </c>
      <c r="Y1808" s="2">
        <v>75</v>
      </c>
      <c r="Z1808" s="2">
        <f t="shared" ref="Z1808:Z1846" si="321">Y1808-X1808</f>
        <v>11</v>
      </c>
    </row>
    <row r="1809" spans="1:26" x14ac:dyDescent="0.25">
      <c r="A1809" s="2" t="s">
        <v>4901</v>
      </c>
      <c r="B1809" s="2">
        <v>202281808</v>
      </c>
      <c r="C1809" s="3" t="s">
        <v>6079</v>
      </c>
      <c r="D1809" s="2" t="s">
        <v>886</v>
      </c>
      <c r="E1809" s="2" t="s">
        <v>14</v>
      </c>
      <c r="F1809" s="2" t="s">
        <v>4902</v>
      </c>
      <c r="G1809" s="10">
        <f t="shared" si="317"/>
        <v>4.5318876188852913E-5</v>
      </c>
      <c r="H1809" s="7">
        <v>10</v>
      </c>
      <c r="I1809" s="7">
        <v>3</v>
      </c>
      <c r="J1809" s="7">
        <v>7</v>
      </c>
      <c r="K1809" s="7">
        <f t="shared" si="320"/>
        <v>2.8000000000000003</v>
      </c>
      <c r="L1809" s="12">
        <f t="shared" si="318"/>
        <v>4.1999999999999993</v>
      </c>
      <c r="M1809" s="8">
        <v>0.7</v>
      </c>
      <c r="N1809" s="8">
        <f t="shared" si="319"/>
        <v>1.3999999999999997</v>
      </c>
      <c r="O1809" s="7">
        <f t="shared" si="313"/>
        <v>4.1999999999999993</v>
      </c>
      <c r="P1809" s="8">
        <v>0.7</v>
      </c>
      <c r="Q1809" s="8">
        <f t="shared" si="314"/>
        <v>0.42857142857142855</v>
      </c>
      <c r="R1809" s="8">
        <f t="shared" si="315"/>
        <v>0.3</v>
      </c>
      <c r="S1809" s="9">
        <f t="shared" si="316"/>
        <v>1.1156183909197704E-4</v>
      </c>
      <c r="T1809" s="2" t="s">
        <v>6151</v>
      </c>
      <c r="U1809" s="2" t="s">
        <v>15</v>
      </c>
      <c r="V1809" s="2" t="s">
        <v>6101</v>
      </c>
      <c r="W1809" s="2" t="s">
        <v>16</v>
      </c>
      <c r="X1809" s="2">
        <v>64</v>
      </c>
      <c r="Y1809" s="2">
        <v>75</v>
      </c>
      <c r="Z1809" s="2">
        <f t="shared" si="321"/>
        <v>11</v>
      </c>
    </row>
    <row r="1810" spans="1:26" x14ac:dyDescent="0.25">
      <c r="A1810" s="2" t="s">
        <v>4903</v>
      </c>
      <c r="B1810" s="2">
        <v>202281809</v>
      </c>
      <c r="C1810" s="3" t="s">
        <v>6079</v>
      </c>
      <c r="D1810" s="2" t="s">
        <v>13</v>
      </c>
      <c r="E1810" s="2" t="s">
        <v>14</v>
      </c>
      <c r="F1810" s="2" t="s">
        <v>4904</v>
      </c>
      <c r="G1810" s="10">
        <f t="shared" si="317"/>
        <v>4.5318876188852913E-5</v>
      </c>
      <c r="H1810" s="7">
        <v>10</v>
      </c>
      <c r="I1810" s="7">
        <v>3.5</v>
      </c>
      <c r="J1810" s="7">
        <v>6.5</v>
      </c>
      <c r="K1810" s="7">
        <f t="shared" si="320"/>
        <v>2.6</v>
      </c>
      <c r="L1810" s="12">
        <f t="shared" si="318"/>
        <v>3.9</v>
      </c>
      <c r="M1810" s="8">
        <v>0.65</v>
      </c>
      <c r="N1810" s="8">
        <f t="shared" si="319"/>
        <v>1.1142857142857143</v>
      </c>
      <c r="O1810" s="7">
        <f t="shared" si="313"/>
        <v>3.9</v>
      </c>
      <c r="P1810" s="8">
        <v>0.65</v>
      </c>
      <c r="Q1810" s="8">
        <f t="shared" si="314"/>
        <v>0.53846153846153844</v>
      </c>
      <c r="R1810" s="8">
        <f t="shared" si="315"/>
        <v>0.35</v>
      </c>
      <c r="S1810" s="9">
        <f t="shared" si="316"/>
        <v>1.0359313629969296E-4</v>
      </c>
      <c r="T1810" s="2" t="s">
        <v>1011</v>
      </c>
      <c r="U1810" s="2" t="s">
        <v>15</v>
      </c>
      <c r="V1810" s="2" t="s">
        <v>6101</v>
      </c>
      <c r="W1810" s="2" t="s">
        <v>329</v>
      </c>
      <c r="X1810" s="2">
        <v>64</v>
      </c>
      <c r="Y1810" s="2">
        <v>75</v>
      </c>
      <c r="Z1810" s="2">
        <f t="shared" si="321"/>
        <v>11</v>
      </c>
    </row>
    <row r="1811" spans="1:26" x14ac:dyDescent="0.25">
      <c r="A1811" s="2" t="s">
        <v>4905</v>
      </c>
      <c r="B1811" s="2">
        <v>202281810</v>
      </c>
      <c r="C1811" s="3" t="s">
        <v>6079</v>
      </c>
      <c r="D1811" s="2" t="s">
        <v>1071</v>
      </c>
      <c r="E1811" s="2" t="s">
        <v>14</v>
      </c>
      <c r="F1811" s="2" t="s">
        <v>4906</v>
      </c>
      <c r="G1811" s="10">
        <f t="shared" si="317"/>
        <v>4.5318876188852913E-5</v>
      </c>
      <c r="H1811" s="7">
        <v>10</v>
      </c>
      <c r="I1811" s="7">
        <v>3</v>
      </c>
      <c r="J1811" s="7">
        <v>7</v>
      </c>
      <c r="K1811" s="7">
        <f t="shared" si="320"/>
        <v>2.8000000000000003</v>
      </c>
      <c r="L1811" s="12">
        <f t="shared" si="318"/>
        <v>4.1999999999999993</v>
      </c>
      <c r="M1811" s="8">
        <v>0.7</v>
      </c>
      <c r="N1811" s="8">
        <f t="shared" si="319"/>
        <v>1.3999999999999997</v>
      </c>
      <c r="O1811" s="7">
        <f t="shared" si="313"/>
        <v>4.1999999999999993</v>
      </c>
      <c r="P1811" s="8">
        <v>0.7</v>
      </c>
      <c r="Q1811" s="8">
        <f t="shared" si="314"/>
        <v>0.42857142857142855</v>
      </c>
      <c r="R1811" s="8">
        <f t="shared" si="315"/>
        <v>0.3</v>
      </c>
      <c r="S1811" s="9">
        <f t="shared" si="316"/>
        <v>1.1156183909197704E-4</v>
      </c>
      <c r="T1811" s="2" t="s">
        <v>6151</v>
      </c>
      <c r="U1811" s="2" t="s">
        <v>15</v>
      </c>
      <c r="V1811" s="2" t="s">
        <v>6101</v>
      </c>
      <c r="W1811" s="2" t="s">
        <v>627</v>
      </c>
      <c r="X1811" s="2">
        <v>64</v>
      </c>
      <c r="Y1811" s="2">
        <v>75</v>
      </c>
      <c r="Z1811" s="2">
        <f t="shared" si="321"/>
        <v>11</v>
      </c>
    </row>
    <row r="1812" spans="1:26" x14ac:dyDescent="0.25">
      <c r="A1812" s="2" t="s">
        <v>4907</v>
      </c>
      <c r="B1812" s="2">
        <v>202281811</v>
      </c>
      <c r="C1812" s="3" t="s">
        <v>6079</v>
      </c>
      <c r="D1812" s="2" t="s">
        <v>1072</v>
      </c>
      <c r="E1812" s="2" t="s">
        <v>29</v>
      </c>
      <c r="F1812" s="2" t="s">
        <v>4908</v>
      </c>
      <c r="G1812" s="10">
        <f t="shared" si="317"/>
        <v>6.2540049140617023E-4</v>
      </c>
      <c r="H1812" s="7">
        <v>138</v>
      </c>
      <c r="I1812" s="7">
        <v>62.900000000000006</v>
      </c>
      <c r="J1812" s="7">
        <v>75.099999999999994</v>
      </c>
      <c r="K1812" s="7">
        <f t="shared" si="320"/>
        <v>30.04</v>
      </c>
      <c r="L1812" s="12">
        <f t="shared" si="318"/>
        <v>45.059999999999995</v>
      </c>
      <c r="M1812" s="8">
        <v>0.54420289855072457</v>
      </c>
      <c r="N1812" s="8">
        <f t="shared" si="319"/>
        <v>0.71637519872813982</v>
      </c>
      <c r="O1812" s="7">
        <f t="shared" si="313"/>
        <v>45.059999999999995</v>
      </c>
      <c r="P1812" s="8">
        <v>0.54420289855072457</v>
      </c>
      <c r="Q1812" s="8">
        <f t="shared" si="314"/>
        <v>0.83754993342210404</v>
      </c>
      <c r="R1812" s="8">
        <f t="shared" si="315"/>
        <v>0.45579710144927538</v>
      </c>
      <c r="S1812" s="9">
        <f t="shared" si="316"/>
        <v>1.1968991594010678E-3</v>
      </c>
      <c r="T1812" s="2" t="s">
        <v>99</v>
      </c>
      <c r="U1812" s="2" t="s">
        <v>31</v>
      </c>
      <c r="V1812" s="2" t="s">
        <v>6101</v>
      </c>
      <c r="W1812" s="2" t="s">
        <v>329</v>
      </c>
      <c r="X1812" s="2">
        <v>64</v>
      </c>
      <c r="Y1812" s="2">
        <v>75</v>
      </c>
      <c r="Z1812" s="2">
        <f t="shared" si="321"/>
        <v>11</v>
      </c>
    </row>
    <row r="1813" spans="1:26" x14ac:dyDescent="0.25">
      <c r="A1813" s="2" t="s">
        <v>4909</v>
      </c>
      <c r="B1813" s="2">
        <v>202281812</v>
      </c>
      <c r="C1813" s="3" t="s">
        <v>6079</v>
      </c>
      <c r="D1813" s="2" t="s">
        <v>869</v>
      </c>
      <c r="E1813" s="2" t="s">
        <v>29</v>
      </c>
      <c r="F1813" s="2" t="s">
        <v>4910</v>
      </c>
      <c r="G1813" s="10">
        <f t="shared" si="317"/>
        <v>4.9850763807738209E-4</v>
      </c>
      <c r="H1813" s="7">
        <v>110</v>
      </c>
      <c r="I1813" s="7">
        <v>32</v>
      </c>
      <c r="J1813" s="7">
        <v>78</v>
      </c>
      <c r="K1813" s="7">
        <f t="shared" si="320"/>
        <v>31.200000000000003</v>
      </c>
      <c r="L1813" s="12">
        <f t="shared" si="318"/>
        <v>46.8</v>
      </c>
      <c r="M1813" s="8">
        <v>0.70909090909090911</v>
      </c>
      <c r="N1813" s="8">
        <f t="shared" si="319"/>
        <v>1.4624999999999999</v>
      </c>
      <c r="O1813" s="7">
        <f t="shared" si="313"/>
        <v>46.8</v>
      </c>
      <c r="P1813" s="8">
        <v>0.70909090909090911</v>
      </c>
      <c r="Q1813" s="8">
        <f t="shared" si="314"/>
        <v>0.41025641025641024</v>
      </c>
      <c r="R1813" s="8">
        <f t="shared" si="315"/>
        <v>0.29090909090909089</v>
      </c>
      <c r="S1813" s="9">
        <f t="shared" si="316"/>
        <v>1.2431176355963156E-3</v>
      </c>
      <c r="T1813" s="2" t="s">
        <v>99</v>
      </c>
      <c r="U1813" s="2" t="s">
        <v>31</v>
      </c>
      <c r="V1813" s="2" t="s">
        <v>6101</v>
      </c>
      <c r="W1813" s="2" t="s">
        <v>627</v>
      </c>
      <c r="X1813" s="2">
        <v>64</v>
      </c>
      <c r="Y1813" s="2">
        <v>75</v>
      </c>
      <c r="Z1813" s="2">
        <f t="shared" si="321"/>
        <v>11</v>
      </c>
    </row>
    <row r="1814" spans="1:26" x14ac:dyDescent="0.25">
      <c r="A1814" s="2" t="s">
        <v>4911</v>
      </c>
      <c r="B1814" s="2">
        <v>202281813</v>
      </c>
      <c r="C1814" s="3" t="s">
        <v>6079</v>
      </c>
      <c r="D1814" s="2" t="s">
        <v>909</v>
      </c>
      <c r="E1814" s="2" t="s">
        <v>29</v>
      </c>
      <c r="F1814" s="2" t="s">
        <v>4912</v>
      </c>
      <c r="G1814" s="10">
        <f t="shared" si="317"/>
        <v>3.625510095108233E-4</v>
      </c>
      <c r="H1814" s="7">
        <v>80</v>
      </c>
      <c r="I1814" s="7">
        <v>18.370000000000005</v>
      </c>
      <c r="J1814" s="7">
        <v>61.629999999999995</v>
      </c>
      <c r="K1814" s="7">
        <f t="shared" si="320"/>
        <v>24.652000000000001</v>
      </c>
      <c r="L1814" s="12">
        <f t="shared" si="318"/>
        <v>36.977999999999994</v>
      </c>
      <c r="M1814" s="8">
        <v>0.77037499999999992</v>
      </c>
      <c r="N1814" s="8">
        <f t="shared" si="319"/>
        <v>2.0129559063690792</v>
      </c>
      <c r="O1814" s="7">
        <f t="shared" si="313"/>
        <v>36.977999999999994</v>
      </c>
      <c r="P1814" s="8">
        <v>0.77037499999999992</v>
      </c>
      <c r="Q1814" s="8">
        <f t="shared" si="314"/>
        <v>0.29806912218075621</v>
      </c>
      <c r="R1814" s="8">
        <f t="shared" si="315"/>
        <v>0.22962500000000005</v>
      </c>
      <c r="S1814" s="9">
        <f t="shared" si="316"/>
        <v>9.8222230617693498E-4</v>
      </c>
      <c r="T1814" s="2" t="s">
        <v>426</v>
      </c>
      <c r="U1814" s="2" t="s">
        <v>31</v>
      </c>
      <c r="V1814" s="2" t="s">
        <v>6101</v>
      </c>
      <c r="W1814" s="2" t="s">
        <v>627</v>
      </c>
      <c r="X1814" s="2">
        <v>64</v>
      </c>
      <c r="Y1814" s="2">
        <v>75</v>
      </c>
      <c r="Z1814" s="2">
        <f t="shared" si="321"/>
        <v>11</v>
      </c>
    </row>
    <row r="1815" spans="1:26" x14ac:dyDescent="0.25">
      <c r="A1815" s="2" t="s">
        <v>4913</v>
      </c>
      <c r="B1815" s="2">
        <v>202281814</v>
      </c>
      <c r="C1815" s="3" t="s">
        <v>6079</v>
      </c>
      <c r="D1815" s="2" t="s">
        <v>1073</v>
      </c>
      <c r="E1815" s="2" t="s">
        <v>24</v>
      </c>
      <c r="F1815" s="2" t="s">
        <v>4914</v>
      </c>
      <c r="G1815" s="10">
        <f t="shared" si="317"/>
        <v>1.8127550475541165E-4</v>
      </c>
      <c r="H1815" s="7">
        <v>40</v>
      </c>
      <c r="I1815" s="7">
        <v>0</v>
      </c>
      <c r="J1815" s="7">
        <v>40</v>
      </c>
      <c r="K1815" s="7">
        <f t="shared" si="320"/>
        <v>16</v>
      </c>
      <c r="L1815" s="12">
        <f t="shared" si="318"/>
        <v>24</v>
      </c>
      <c r="M1815" s="8">
        <v>1</v>
      </c>
      <c r="N1815" s="8" t="e">
        <f t="shared" si="319"/>
        <v>#DIV/0!</v>
      </c>
      <c r="O1815" s="7">
        <f t="shared" si="313"/>
        <v>24</v>
      </c>
      <c r="P1815" s="8">
        <v>1</v>
      </c>
      <c r="Q1815" s="8">
        <f t="shared" si="314"/>
        <v>0</v>
      </c>
      <c r="R1815" s="8">
        <f t="shared" si="315"/>
        <v>0</v>
      </c>
      <c r="S1815" s="9">
        <f t="shared" si="316"/>
        <v>6.3749622338272593E-4</v>
      </c>
      <c r="T1815" s="2" t="s">
        <v>6150</v>
      </c>
      <c r="U1815" s="2" t="s">
        <v>26</v>
      </c>
      <c r="V1815" s="2" t="s">
        <v>6101</v>
      </c>
      <c r="W1815" s="2" t="s">
        <v>627</v>
      </c>
      <c r="X1815" s="2">
        <v>64</v>
      </c>
      <c r="Y1815" s="2">
        <v>75</v>
      </c>
      <c r="Z1815" s="2">
        <f t="shared" si="321"/>
        <v>11</v>
      </c>
    </row>
    <row r="1816" spans="1:26" x14ac:dyDescent="0.25">
      <c r="A1816" s="2" t="s">
        <v>4915</v>
      </c>
      <c r="B1816" s="2">
        <v>202281815</v>
      </c>
      <c r="C1816" s="3" t="s">
        <v>6079</v>
      </c>
      <c r="D1816" s="2" t="s">
        <v>868</v>
      </c>
      <c r="E1816" s="2" t="s">
        <v>29</v>
      </c>
      <c r="F1816" s="2" t="s">
        <v>4916</v>
      </c>
      <c r="G1816" s="10">
        <f t="shared" si="317"/>
        <v>2.4925381903869104E-4</v>
      </c>
      <c r="H1816" s="7">
        <v>55</v>
      </c>
      <c r="I1816" s="7">
        <v>46.25</v>
      </c>
      <c r="J1816" s="7">
        <v>8.75</v>
      </c>
      <c r="K1816" s="7">
        <f t="shared" si="320"/>
        <v>3.5</v>
      </c>
      <c r="L1816" s="12">
        <f t="shared" si="318"/>
        <v>5.25</v>
      </c>
      <c r="M1816" s="8">
        <v>0.15909090909090909</v>
      </c>
      <c r="N1816" s="8">
        <f t="shared" si="319"/>
        <v>0.11351351351351352</v>
      </c>
      <c r="O1816" s="7">
        <f t="shared" si="313"/>
        <v>5.25</v>
      </c>
      <c r="P1816" s="8">
        <v>0.15909090909090909</v>
      </c>
      <c r="Q1816" s="8">
        <f t="shared" si="314"/>
        <v>5.2857142857142856</v>
      </c>
      <c r="R1816" s="8">
        <f t="shared" si="315"/>
        <v>0.84090909090909094</v>
      </c>
      <c r="S1816" s="9">
        <f t="shared" si="316"/>
        <v>1.394522988649713E-4</v>
      </c>
      <c r="T1816" s="2" t="s">
        <v>30</v>
      </c>
      <c r="U1816" s="2" t="s">
        <v>31</v>
      </c>
      <c r="V1816" s="2" t="s">
        <v>6101</v>
      </c>
      <c r="W1816" s="2" t="s">
        <v>627</v>
      </c>
      <c r="X1816" s="2">
        <v>64</v>
      </c>
      <c r="Y1816" s="2">
        <v>75</v>
      </c>
      <c r="Z1816" s="2">
        <f t="shared" si="321"/>
        <v>11</v>
      </c>
    </row>
    <row r="1817" spans="1:26" x14ac:dyDescent="0.25">
      <c r="A1817" s="2" t="s">
        <v>4917</v>
      </c>
      <c r="B1817" s="2">
        <v>202281816</v>
      </c>
      <c r="C1817" s="3" t="s">
        <v>6079</v>
      </c>
      <c r="D1817" s="2" t="s">
        <v>583</v>
      </c>
      <c r="E1817" s="2" t="s">
        <v>21</v>
      </c>
      <c r="F1817" s="2" t="s">
        <v>4918</v>
      </c>
      <c r="G1817" s="10">
        <f t="shared" si="317"/>
        <v>2.2659438094426456E-5</v>
      </c>
      <c r="H1817" s="7">
        <v>5</v>
      </c>
      <c r="I1817" s="7">
        <v>0</v>
      </c>
      <c r="J1817" s="7">
        <v>5</v>
      </c>
      <c r="K1817" s="7">
        <f t="shared" si="320"/>
        <v>2</v>
      </c>
      <c r="L1817" s="12">
        <f t="shared" si="318"/>
        <v>3</v>
      </c>
      <c r="M1817" s="8">
        <v>1</v>
      </c>
      <c r="N1817" s="8" t="e">
        <f t="shared" si="319"/>
        <v>#DIV/0!</v>
      </c>
      <c r="O1817" s="7">
        <f t="shared" si="313"/>
        <v>3</v>
      </c>
      <c r="P1817" s="8">
        <v>1</v>
      </c>
      <c r="Q1817" s="8">
        <f t="shared" si="314"/>
        <v>0</v>
      </c>
      <c r="R1817" s="8">
        <f t="shared" si="315"/>
        <v>0</v>
      </c>
      <c r="S1817" s="9">
        <f t="shared" si="316"/>
        <v>7.9687027922840741E-5</v>
      </c>
      <c r="T1817" s="2" t="s">
        <v>6150</v>
      </c>
      <c r="U1817" s="2" t="s">
        <v>22</v>
      </c>
      <c r="V1817" s="2" t="s">
        <v>6101</v>
      </c>
      <c r="W1817" s="2" t="s">
        <v>16</v>
      </c>
      <c r="X1817" s="2">
        <v>64</v>
      </c>
      <c r="Y1817" s="2">
        <v>75</v>
      </c>
      <c r="Z1817" s="2">
        <f t="shared" si="321"/>
        <v>11</v>
      </c>
    </row>
    <row r="1818" spans="1:26" x14ac:dyDescent="0.25">
      <c r="A1818" s="2" t="s">
        <v>4919</v>
      </c>
      <c r="B1818" s="2">
        <v>202281817</v>
      </c>
      <c r="C1818" s="3" t="s">
        <v>6079</v>
      </c>
      <c r="D1818" s="2" t="s">
        <v>851</v>
      </c>
      <c r="E1818" s="2" t="s">
        <v>29</v>
      </c>
      <c r="F1818" s="2" t="s">
        <v>4920</v>
      </c>
      <c r="G1818" s="10">
        <f t="shared" si="317"/>
        <v>2.4925381903869104E-4</v>
      </c>
      <c r="H1818" s="7">
        <v>55</v>
      </c>
      <c r="I1818" s="7">
        <v>47.52</v>
      </c>
      <c r="J1818" s="7">
        <v>7.4799999999999969</v>
      </c>
      <c r="K1818" s="7">
        <f t="shared" si="320"/>
        <v>2.9919999999999991</v>
      </c>
      <c r="L1818" s="12">
        <f t="shared" si="318"/>
        <v>4.4879999999999978</v>
      </c>
      <c r="M1818" s="8">
        <v>0.13599999999999995</v>
      </c>
      <c r="N1818" s="8">
        <f t="shared" si="319"/>
        <v>9.4444444444444386E-2</v>
      </c>
      <c r="O1818" s="7">
        <f t="shared" si="313"/>
        <v>4.4879999999999978</v>
      </c>
      <c r="P1818" s="8">
        <v>0.13599999999999995</v>
      </c>
      <c r="Q1818" s="8">
        <f t="shared" si="314"/>
        <v>6.3529411764705914</v>
      </c>
      <c r="R1818" s="8">
        <f t="shared" si="315"/>
        <v>0.8640000000000001</v>
      </c>
      <c r="S1818" s="9">
        <f t="shared" si="316"/>
        <v>1.1921179377256969E-4</v>
      </c>
      <c r="T1818" s="2" t="s">
        <v>33</v>
      </c>
      <c r="U1818" s="2" t="s">
        <v>31</v>
      </c>
      <c r="V1818" s="2" t="s">
        <v>6101</v>
      </c>
      <c r="W1818" s="2" t="s">
        <v>16</v>
      </c>
      <c r="X1818" s="2">
        <v>64</v>
      </c>
      <c r="Y1818" s="2">
        <v>75</v>
      </c>
      <c r="Z1818" s="2">
        <f t="shared" si="321"/>
        <v>11</v>
      </c>
    </row>
    <row r="1819" spans="1:26" x14ac:dyDescent="0.25">
      <c r="A1819" s="2" t="s">
        <v>4921</v>
      </c>
      <c r="B1819" s="2">
        <v>202281818</v>
      </c>
      <c r="C1819" s="3" t="s">
        <v>6079</v>
      </c>
      <c r="D1819" s="2" t="s">
        <v>1074</v>
      </c>
      <c r="E1819" s="2" t="s">
        <v>43</v>
      </c>
      <c r="F1819" s="2" t="s">
        <v>4922</v>
      </c>
      <c r="G1819" s="10">
        <f t="shared" si="317"/>
        <v>4.3959309903187326E-3</v>
      </c>
      <c r="H1819" s="7">
        <v>970</v>
      </c>
      <c r="I1819" s="7">
        <v>849</v>
      </c>
      <c r="J1819" s="7">
        <v>121</v>
      </c>
      <c r="K1819" s="7">
        <f t="shared" si="320"/>
        <v>48.400000000000006</v>
      </c>
      <c r="L1819" s="12">
        <f t="shared" si="318"/>
        <v>72.599999999999994</v>
      </c>
      <c r="M1819" s="8">
        <v>0.12474226804123711</v>
      </c>
      <c r="N1819" s="8">
        <f t="shared" si="319"/>
        <v>8.5512367491166072E-2</v>
      </c>
      <c r="O1819" s="7">
        <f t="shared" si="313"/>
        <v>72.599999999999994</v>
      </c>
      <c r="P1819" s="8">
        <v>0.12474226804123711</v>
      </c>
      <c r="Q1819" s="8">
        <f t="shared" si="314"/>
        <v>7.0165289256198351</v>
      </c>
      <c r="R1819" s="8">
        <f t="shared" si="315"/>
        <v>0.87525773195876289</v>
      </c>
      <c r="S1819" s="9">
        <f t="shared" si="316"/>
        <v>1.9284260757327458E-3</v>
      </c>
      <c r="T1819" s="2" t="s">
        <v>19</v>
      </c>
      <c r="U1819" s="2" t="s">
        <v>44</v>
      </c>
      <c r="V1819" s="2" t="s">
        <v>6101</v>
      </c>
      <c r="W1819" s="2" t="s">
        <v>329</v>
      </c>
      <c r="X1819" s="2">
        <v>64</v>
      </c>
      <c r="Y1819" s="2">
        <v>75</v>
      </c>
      <c r="Z1819" s="2">
        <f t="shared" si="321"/>
        <v>11</v>
      </c>
    </row>
    <row r="1820" spans="1:26" x14ac:dyDescent="0.25">
      <c r="A1820" s="2" t="s">
        <v>4923</v>
      </c>
      <c r="B1820" s="2">
        <v>202281819</v>
      </c>
      <c r="C1820" s="3" t="s">
        <v>6079</v>
      </c>
      <c r="D1820" s="2" t="s">
        <v>1075</v>
      </c>
      <c r="E1820" s="2" t="s">
        <v>14</v>
      </c>
      <c r="F1820" s="2" t="s">
        <v>4924</v>
      </c>
      <c r="G1820" s="10">
        <f t="shared" si="317"/>
        <v>9.0637752377705825E-5</v>
      </c>
      <c r="H1820" s="7">
        <v>20</v>
      </c>
      <c r="I1820" s="7">
        <v>5</v>
      </c>
      <c r="J1820" s="7">
        <v>15</v>
      </c>
      <c r="K1820" s="7">
        <f t="shared" si="320"/>
        <v>6</v>
      </c>
      <c r="L1820" s="12">
        <f t="shared" si="318"/>
        <v>9</v>
      </c>
      <c r="M1820" s="8">
        <v>0.75</v>
      </c>
      <c r="N1820" s="8">
        <f t="shared" si="319"/>
        <v>1.8</v>
      </c>
      <c r="O1820" s="7">
        <f t="shared" si="313"/>
        <v>9</v>
      </c>
      <c r="P1820" s="8">
        <v>0.75</v>
      </c>
      <c r="Q1820" s="8">
        <f t="shared" si="314"/>
        <v>0.33333333333333331</v>
      </c>
      <c r="R1820" s="8">
        <f t="shared" si="315"/>
        <v>0.25</v>
      </c>
      <c r="S1820" s="9">
        <f t="shared" si="316"/>
        <v>2.3906108376852222E-4</v>
      </c>
      <c r="T1820" s="2" t="s">
        <v>6151</v>
      </c>
      <c r="U1820" s="2" t="s">
        <v>15</v>
      </c>
      <c r="V1820" s="2" t="s">
        <v>6101</v>
      </c>
      <c r="W1820" s="2" t="s">
        <v>627</v>
      </c>
      <c r="X1820" s="2">
        <v>64</v>
      </c>
      <c r="Y1820" s="2">
        <v>75</v>
      </c>
      <c r="Z1820" s="2">
        <f t="shared" si="321"/>
        <v>11</v>
      </c>
    </row>
    <row r="1821" spans="1:26" x14ac:dyDescent="0.25">
      <c r="A1821" s="2" t="s">
        <v>4925</v>
      </c>
      <c r="B1821" s="2">
        <v>202281820</v>
      </c>
      <c r="C1821" s="3" t="s">
        <v>6079</v>
      </c>
      <c r="D1821" s="2" t="s">
        <v>1076</v>
      </c>
      <c r="E1821" s="2" t="s">
        <v>24</v>
      </c>
      <c r="F1821" s="2" t="s">
        <v>4926</v>
      </c>
      <c r="G1821" s="10">
        <f t="shared" si="317"/>
        <v>4.0786988569967625E-4</v>
      </c>
      <c r="H1821" s="7">
        <v>90</v>
      </c>
      <c r="I1821" s="7">
        <v>35</v>
      </c>
      <c r="J1821" s="7">
        <v>55</v>
      </c>
      <c r="K1821" s="7">
        <f t="shared" si="320"/>
        <v>22</v>
      </c>
      <c r="L1821" s="12">
        <f t="shared" si="318"/>
        <v>33</v>
      </c>
      <c r="M1821" s="8">
        <v>0.61111111111111116</v>
      </c>
      <c r="N1821" s="8">
        <f t="shared" si="319"/>
        <v>0.94285714285714284</v>
      </c>
      <c r="O1821" s="7">
        <f t="shared" si="313"/>
        <v>33</v>
      </c>
      <c r="P1821" s="8">
        <v>0.61111111111111116</v>
      </c>
      <c r="Q1821" s="8">
        <f t="shared" si="314"/>
        <v>0.63636363636363635</v>
      </c>
      <c r="R1821" s="8">
        <f t="shared" si="315"/>
        <v>0.3888888888888889</v>
      </c>
      <c r="S1821" s="9">
        <f t="shared" si="316"/>
        <v>8.7655730715124815E-4</v>
      </c>
      <c r="T1821" s="2" t="s">
        <v>25</v>
      </c>
      <c r="U1821" s="2" t="s">
        <v>26</v>
      </c>
      <c r="V1821" s="2" t="s">
        <v>6101</v>
      </c>
      <c r="W1821" s="2" t="s">
        <v>627</v>
      </c>
      <c r="X1821" s="2">
        <v>64</v>
      </c>
      <c r="Y1821" s="2">
        <v>75</v>
      </c>
      <c r="Z1821" s="2">
        <f t="shared" si="321"/>
        <v>11</v>
      </c>
    </row>
    <row r="1822" spans="1:26" x14ac:dyDescent="0.25">
      <c r="A1822" s="2" t="s">
        <v>4927</v>
      </c>
      <c r="B1822" s="2">
        <v>202281821</v>
      </c>
      <c r="C1822" s="3" t="s">
        <v>6079</v>
      </c>
      <c r="D1822" s="2" t="s">
        <v>1077</v>
      </c>
      <c r="E1822" s="2" t="s">
        <v>24</v>
      </c>
      <c r="F1822" s="2" t="s">
        <v>4928</v>
      </c>
      <c r="G1822" s="10">
        <f t="shared" si="317"/>
        <v>3.625510095108233E-4</v>
      </c>
      <c r="H1822" s="7">
        <v>80</v>
      </c>
      <c r="I1822" s="7">
        <v>40</v>
      </c>
      <c r="J1822" s="7">
        <v>40</v>
      </c>
      <c r="K1822" s="7">
        <f t="shared" si="320"/>
        <v>16</v>
      </c>
      <c r="L1822" s="12">
        <f t="shared" si="318"/>
        <v>24</v>
      </c>
      <c r="M1822" s="8">
        <v>0.5</v>
      </c>
      <c r="N1822" s="8">
        <f t="shared" si="319"/>
        <v>0.6</v>
      </c>
      <c r="O1822" s="7">
        <f t="shared" si="313"/>
        <v>24</v>
      </c>
      <c r="P1822" s="8">
        <v>0.5</v>
      </c>
      <c r="Q1822" s="8">
        <f t="shared" si="314"/>
        <v>1</v>
      </c>
      <c r="R1822" s="8">
        <f t="shared" si="315"/>
        <v>0.5</v>
      </c>
      <c r="S1822" s="9">
        <f t="shared" si="316"/>
        <v>6.3749622338272593E-4</v>
      </c>
      <c r="T1822" s="2" t="s">
        <v>285</v>
      </c>
      <c r="U1822" s="2" t="s">
        <v>26</v>
      </c>
      <c r="V1822" s="2" t="s">
        <v>6101</v>
      </c>
      <c r="W1822" s="2" t="s">
        <v>627</v>
      </c>
      <c r="X1822" s="2">
        <v>64</v>
      </c>
      <c r="Y1822" s="2">
        <v>75</v>
      </c>
      <c r="Z1822" s="2">
        <f t="shared" si="321"/>
        <v>11</v>
      </c>
    </row>
    <row r="1823" spans="1:26" x14ac:dyDescent="0.25">
      <c r="A1823" s="2" t="s">
        <v>4929</v>
      </c>
      <c r="B1823" s="2">
        <v>202281822</v>
      </c>
      <c r="C1823" s="3" t="s">
        <v>6079</v>
      </c>
      <c r="D1823" s="2" t="s">
        <v>1078</v>
      </c>
      <c r="E1823" s="2" t="s">
        <v>24</v>
      </c>
      <c r="F1823" s="2" t="s">
        <v>4930</v>
      </c>
      <c r="G1823" s="10">
        <f t="shared" si="317"/>
        <v>3.1723213332197041E-4</v>
      </c>
      <c r="H1823" s="7">
        <v>70</v>
      </c>
      <c r="I1823" s="7">
        <v>20</v>
      </c>
      <c r="J1823" s="7">
        <v>50</v>
      </c>
      <c r="K1823" s="7">
        <f t="shared" si="320"/>
        <v>20</v>
      </c>
      <c r="L1823" s="12">
        <f t="shared" si="318"/>
        <v>30</v>
      </c>
      <c r="M1823" s="8">
        <v>0.7142857142857143</v>
      </c>
      <c r="N1823" s="8">
        <f t="shared" si="319"/>
        <v>1.5</v>
      </c>
      <c r="O1823" s="7">
        <f t="shared" si="313"/>
        <v>30</v>
      </c>
      <c r="P1823" s="8">
        <v>0.7142857142857143</v>
      </c>
      <c r="Q1823" s="8">
        <f t="shared" si="314"/>
        <v>0.4</v>
      </c>
      <c r="R1823" s="8">
        <f t="shared" si="315"/>
        <v>0.2857142857142857</v>
      </c>
      <c r="S1823" s="9">
        <f t="shared" si="316"/>
        <v>7.9687027922840741E-4</v>
      </c>
      <c r="T1823" s="2" t="s">
        <v>53</v>
      </c>
      <c r="U1823" s="2" t="s">
        <v>26</v>
      </c>
      <c r="V1823" s="2" t="s">
        <v>6101</v>
      </c>
      <c r="W1823" s="2" t="s">
        <v>627</v>
      </c>
      <c r="X1823" s="2">
        <v>64</v>
      </c>
      <c r="Y1823" s="2">
        <v>75</v>
      </c>
      <c r="Z1823" s="2">
        <f t="shared" si="321"/>
        <v>11</v>
      </c>
    </row>
    <row r="1824" spans="1:26" x14ac:dyDescent="0.25">
      <c r="A1824" s="2" t="s">
        <v>4931</v>
      </c>
      <c r="B1824" s="2">
        <v>202281823</v>
      </c>
      <c r="C1824" s="3" t="s">
        <v>6079</v>
      </c>
      <c r="D1824" s="2" t="s">
        <v>1079</v>
      </c>
      <c r="E1824" s="2" t="s">
        <v>29</v>
      </c>
      <c r="F1824" s="2" t="s">
        <v>4932</v>
      </c>
      <c r="G1824" s="10">
        <f t="shared" si="317"/>
        <v>9.5169639996591122E-4</v>
      </c>
      <c r="H1824" s="7">
        <v>210</v>
      </c>
      <c r="I1824" s="7">
        <v>188</v>
      </c>
      <c r="J1824" s="7">
        <v>22</v>
      </c>
      <c r="K1824" s="7">
        <f t="shared" si="320"/>
        <v>8.8000000000000007</v>
      </c>
      <c r="L1824" s="12">
        <f t="shared" si="318"/>
        <v>13.2</v>
      </c>
      <c r="M1824" s="8">
        <v>0.10476190476190476</v>
      </c>
      <c r="N1824" s="8">
        <f t="shared" si="319"/>
        <v>7.0212765957446799E-2</v>
      </c>
      <c r="O1824" s="7">
        <f t="shared" si="313"/>
        <v>13.2</v>
      </c>
      <c r="P1824" s="8">
        <v>0.10476190476190476</v>
      </c>
      <c r="Q1824" s="8">
        <f t="shared" si="314"/>
        <v>8.545454545454545</v>
      </c>
      <c r="R1824" s="8">
        <f t="shared" si="315"/>
        <v>0.89523809523809528</v>
      </c>
      <c r="S1824" s="9">
        <f t="shared" si="316"/>
        <v>3.5062292286049926E-4</v>
      </c>
      <c r="T1824" s="2" t="s">
        <v>113</v>
      </c>
      <c r="U1824" s="2" t="s">
        <v>31</v>
      </c>
      <c r="V1824" s="2" t="s">
        <v>6101</v>
      </c>
      <c r="W1824" s="2" t="s">
        <v>627</v>
      </c>
      <c r="X1824" s="2">
        <v>64</v>
      </c>
      <c r="Y1824" s="2">
        <v>75</v>
      </c>
      <c r="Z1824" s="2">
        <f t="shared" si="321"/>
        <v>11</v>
      </c>
    </row>
    <row r="1825" spans="1:26" x14ac:dyDescent="0.25">
      <c r="A1825" s="2" t="s">
        <v>4933</v>
      </c>
      <c r="B1825" s="2">
        <v>202281824</v>
      </c>
      <c r="C1825" s="3" t="s">
        <v>6079</v>
      </c>
      <c r="D1825" s="2" t="s">
        <v>1080</v>
      </c>
      <c r="E1825" s="2" t="s">
        <v>29</v>
      </c>
      <c r="F1825" s="2" t="s">
        <v>4934</v>
      </c>
      <c r="G1825" s="10">
        <f t="shared" si="317"/>
        <v>6.3446426664394082E-4</v>
      </c>
      <c r="H1825" s="7">
        <v>140</v>
      </c>
      <c r="I1825" s="7">
        <v>116.91</v>
      </c>
      <c r="J1825" s="7">
        <v>23.090000000000003</v>
      </c>
      <c r="K1825" s="7">
        <f t="shared" si="320"/>
        <v>9.2360000000000024</v>
      </c>
      <c r="L1825" s="12">
        <f t="shared" si="318"/>
        <v>13.854000000000001</v>
      </c>
      <c r="M1825" s="8">
        <v>0.16492857142857145</v>
      </c>
      <c r="N1825" s="8">
        <f t="shared" si="319"/>
        <v>0.11850141134205801</v>
      </c>
      <c r="O1825" s="7">
        <f t="shared" si="313"/>
        <v>13.854000000000001</v>
      </c>
      <c r="P1825" s="8">
        <v>0.16492857142857145</v>
      </c>
      <c r="Q1825" s="8">
        <f t="shared" si="314"/>
        <v>5.0632308358596783</v>
      </c>
      <c r="R1825" s="8">
        <f t="shared" si="315"/>
        <v>0.83507142857142858</v>
      </c>
      <c r="S1825" s="9">
        <f t="shared" si="316"/>
        <v>3.6799469494767857E-4</v>
      </c>
      <c r="T1825" s="2" t="s">
        <v>426</v>
      </c>
      <c r="U1825" s="2" t="s">
        <v>31</v>
      </c>
      <c r="V1825" s="2" t="s">
        <v>6101</v>
      </c>
      <c r="W1825" s="2" t="s">
        <v>329</v>
      </c>
      <c r="X1825" s="2">
        <v>64</v>
      </c>
      <c r="Y1825" s="2">
        <v>75</v>
      </c>
      <c r="Z1825" s="2">
        <f t="shared" si="321"/>
        <v>11</v>
      </c>
    </row>
    <row r="1826" spans="1:26" x14ac:dyDescent="0.25">
      <c r="A1826" s="2" t="s">
        <v>4935</v>
      </c>
      <c r="B1826" s="2">
        <v>202281825</v>
      </c>
      <c r="C1826" s="3" t="s">
        <v>6079</v>
      </c>
      <c r="D1826" s="2" t="s">
        <v>1081</v>
      </c>
      <c r="E1826" s="2" t="s">
        <v>14</v>
      </c>
      <c r="F1826" s="2" t="s">
        <v>4936</v>
      </c>
      <c r="G1826" s="10">
        <f t="shared" si="317"/>
        <v>5.8914539045508787E-4</v>
      </c>
      <c r="H1826" s="7">
        <v>130</v>
      </c>
      <c r="I1826" s="7">
        <v>120</v>
      </c>
      <c r="J1826" s="7">
        <v>10</v>
      </c>
      <c r="K1826" s="7">
        <f t="shared" si="320"/>
        <v>4</v>
      </c>
      <c r="L1826" s="12">
        <f t="shared" si="318"/>
        <v>6</v>
      </c>
      <c r="M1826" s="8">
        <v>7.6923076923076927E-2</v>
      </c>
      <c r="N1826" s="8">
        <f t="shared" si="319"/>
        <v>0.05</v>
      </c>
      <c r="O1826" s="7">
        <f t="shared" si="313"/>
        <v>6</v>
      </c>
      <c r="P1826" s="8">
        <v>7.6923076923076927E-2</v>
      </c>
      <c r="Q1826" s="8">
        <f t="shared" si="314"/>
        <v>12</v>
      </c>
      <c r="R1826" s="8">
        <f t="shared" si="315"/>
        <v>0.92307692307692313</v>
      </c>
      <c r="S1826" s="9">
        <f t="shared" si="316"/>
        <v>1.5937405584568148E-4</v>
      </c>
      <c r="T1826" s="2" t="s">
        <v>19</v>
      </c>
      <c r="U1826" s="2" t="s">
        <v>15</v>
      </c>
      <c r="V1826" s="2" t="s">
        <v>6101</v>
      </c>
      <c r="W1826" s="2" t="s">
        <v>329</v>
      </c>
      <c r="X1826" s="2">
        <v>64</v>
      </c>
      <c r="Y1826" s="2">
        <v>75</v>
      </c>
      <c r="Z1826" s="2">
        <f t="shared" si="321"/>
        <v>11</v>
      </c>
    </row>
    <row r="1827" spans="1:26" x14ac:dyDescent="0.25">
      <c r="A1827" s="2" t="s">
        <v>4937</v>
      </c>
      <c r="B1827" s="2">
        <v>202281826</v>
      </c>
      <c r="C1827" s="3" t="s">
        <v>6079</v>
      </c>
      <c r="D1827" s="2" t="s">
        <v>17</v>
      </c>
      <c r="E1827" s="2" t="s">
        <v>14</v>
      </c>
      <c r="F1827" s="2" t="s">
        <v>4938</v>
      </c>
      <c r="G1827" s="10">
        <f t="shared" si="317"/>
        <v>4.5318876188852913E-5</v>
      </c>
      <c r="H1827" s="7">
        <v>10</v>
      </c>
      <c r="I1827" s="7">
        <v>2</v>
      </c>
      <c r="J1827" s="7">
        <v>8</v>
      </c>
      <c r="K1827" s="7">
        <f t="shared" si="320"/>
        <v>3.2</v>
      </c>
      <c r="L1827" s="12">
        <f t="shared" si="318"/>
        <v>4.8</v>
      </c>
      <c r="M1827" s="8">
        <v>0.8</v>
      </c>
      <c r="N1827" s="8">
        <f t="shared" si="319"/>
        <v>2.4</v>
      </c>
      <c r="O1827" s="7">
        <f t="shared" si="313"/>
        <v>4.8</v>
      </c>
      <c r="P1827" s="8">
        <v>0.8</v>
      </c>
      <c r="Q1827" s="8">
        <f t="shared" si="314"/>
        <v>0.25</v>
      </c>
      <c r="R1827" s="8">
        <f t="shared" si="315"/>
        <v>0.2</v>
      </c>
      <c r="S1827" s="9">
        <f t="shared" si="316"/>
        <v>1.2749924467654519E-4</v>
      </c>
      <c r="T1827" s="2" t="s">
        <v>6151</v>
      </c>
      <c r="U1827" s="2" t="s">
        <v>15</v>
      </c>
      <c r="V1827" s="2" t="s">
        <v>6101</v>
      </c>
      <c r="W1827" s="2" t="s">
        <v>627</v>
      </c>
      <c r="X1827" s="2">
        <v>64</v>
      </c>
      <c r="Y1827" s="2">
        <v>75</v>
      </c>
      <c r="Z1827" s="2">
        <f t="shared" si="321"/>
        <v>11</v>
      </c>
    </row>
    <row r="1828" spans="1:26" x14ac:dyDescent="0.25">
      <c r="A1828" s="2" t="s">
        <v>4939</v>
      </c>
      <c r="B1828" s="2">
        <v>202281827</v>
      </c>
      <c r="C1828" s="3" t="s">
        <v>6079</v>
      </c>
      <c r="D1828" s="2" t="s">
        <v>1082</v>
      </c>
      <c r="E1828" s="2" t="s">
        <v>29</v>
      </c>
      <c r="F1828" s="2" t="s">
        <v>4940</v>
      </c>
      <c r="G1828" s="10">
        <f t="shared" si="317"/>
        <v>9.9701527615476414E-5</v>
      </c>
      <c r="H1828" s="7">
        <v>22</v>
      </c>
      <c r="I1828" s="7">
        <v>18.8</v>
      </c>
      <c r="J1828" s="7">
        <v>3.1999999999999993</v>
      </c>
      <c r="K1828" s="7">
        <f t="shared" si="320"/>
        <v>1.2799999999999998</v>
      </c>
      <c r="L1828" s="12">
        <f t="shared" si="318"/>
        <v>1.9199999999999995</v>
      </c>
      <c r="M1828" s="8">
        <v>0.14545454545454542</v>
      </c>
      <c r="N1828" s="8">
        <f t="shared" si="319"/>
        <v>0.10212765957446805</v>
      </c>
      <c r="O1828" s="7">
        <f t="shared" si="313"/>
        <v>1.9199999999999995</v>
      </c>
      <c r="P1828" s="8">
        <v>0.14545454545454542</v>
      </c>
      <c r="Q1828" s="8">
        <f t="shared" si="314"/>
        <v>5.8750000000000018</v>
      </c>
      <c r="R1828" s="8">
        <f t="shared" si="315"/>
        <v>0.85454545454545461</v>
      </c>
      <c r="S1828" s="9">
        <f t="shared" si="316"/>
        <v>5.0999697870618062E-5</v>
      </c>
      <c r="T1828" s="2" t="s">
        <v>99</v>
      </c>
      <c r="U1828" s="2" t="s">
        <v>31</v>
      </c>
      <c r="V1828" s="2" t="s">
        <v>6101</v>
      </c>
      <c r="W1828" s="2" t="s">
        <v>329</v>
      </c>
      <c r="X1828" s="2">
        <v>64</v>
      </c>
      <c r="Y1828" s="2">
        <v>75</v>
      </c>
      <c r="Z1828" s="2">
        <f t="shared" si="321"/>
        <v>11</v>
      </c>
    </row>
    <row r="1829" spans="1:26" x14ac:dyDescent="0.25">
      <c r="A1829" s="2" t="s">
        <v>4941</v>
      </c>
      <c r="B1829" s="2">
        <v>202281828</v>
      </c>
      <c r="C1829" s="3" t="s">
        <v>6079</v>
      </c>
      <c r="D1829" s="2" t="s">
        <v>1083</v>
      </c>
      <c r="E1829" s="2" t="s">
        <v>29</v>
      </c>
      <c r="F1829" s="2" t="s">
        <v>4942</v>
      </c>
      <c r="G1829" s="10">
        <f t="shared" si="317"/>
        <v>7.4776145711607307E-4</v>
      </c>
      <c r="H1829" s="7">
        <v>165</v>
      </c>
      <c r="I1829" s="7">
        <v>145.13999999999999</v>
      </c>
      <c r="J1829" s="7">
        <v>19.860000000000014</v>
      </c>
      <c r="K1829" s="7">
        <f t="shared" si="320"/>
        <v>7.9440000000000062</v>
      </c>
      <c r="L1829" s="12">
        <f t="shared" si="318"/>
        <v>11.916000000000007</v>
      </c>
      <c r="M1829" s="8">
        <v>0.12036363636363645</v>
      </c>
      <c r="N1829" s="8">
        <f t="shared" si="319"/>
        <v>8.2100041339396509E-2</v>
      </c>
      <c r="O1829" s="7">
        <f t="shared" si="313"/>
        <v>11.916000000000007</v>
      </c>
      <c r="P1829" s="8">
        <v>0.12036363636363645</v>
      </c>
      <c r="Q1829" s="8">
        <f t="shared" si="314"/>
        <v>7.3081570996978797</v>
      </c>
      <c r="R1829" s="8">
        <f t="shared" si="315"/>
        <v>0.87963636363636355</v>
      </c>
      <c r="S1829" s="9">
        <f t="shared" si="316"/>
        <v>3.1651687490952366E-4</v>
      </c>
      <c r="T1829" s="2" t="s">
        <v>33</v>
      </c>
      <c r="U1829" s="2" t="s">
        <v>31</v>
      </c>
      <c r="V1829" s="2" t="s">
        <v>6101</v>
      </c>
      <c r="W1829" s="2" t="s">
        <v>627</v>
      </c>
      <c r="X1829" s="2">
        <v>64</v>
      </c>
      <c r="Y1829" s="2">
        <v>75</v>
      </c>
      <c r="Z1829" s="2">
        <f t="shared" si="321"/>
        <v>11</v>
      </c>
    </row>
    <row r="1830" spans="1:26" x14ac:dyDescent="0.25">
      <c r="A1830" s="2" t="s">
        <v>4943</v>
      </c>
      <c r="B1830" s="2">
        <v>202281829</v>
      </c>
      <c r="C1830" s="3" t="s">
        <v>6079</v>
      </c>
      <c r="D1830" s="2" t="s">
        <v>392</v>
      </c>
      <c r="E1830" s="2" t="s">
        <v>29</v>
      </c>
      <c r="F1830" s="2" t="s">
        <v>4944</v>
      </c>
      <c r="G1830" s="10">
        <f t="shared" si="317"/>
        <v>1.586160666609852E-4</v>
      </c>
      <c r="H1830" s="7">
        <v>35</v>
      </c>
      <c r="I1830" s="7">
        <v>33.270000000000003</v>
      </c>
      <c r="J1830" s="7">
        <v>1.7299999999999969</v>
      </c>
      <c r="K1830" s="7">
        <f t="shared" si="320"/>
        <v>0.69199999999999884</v>
      </c>
      <c r="L1830" s="12">
        <f t="shared" si="318"/>
        <v>1.037999999999998</v>
      </c>
      <c r="M1830" s="8">
        <v>4.9428571428571343E-2</v>
      </c>
      <c r="N1830" s="8">
        <f t="shared" si="319"/>
        <v>3.1199278629395789E-2</v>
      </c>
      <c r="O1830" s="7">
        <f t="shared" si="313"/>
        <v>1.037999999999998</v>
      </c>
      <c r="P1830" s="8">
        <v>4.9428571428571343E-2</v>
      </c>
      <c r="Q1830" s="8">
        <f t="shared" si="314"/>
        <v>19.231213872832406</v>
      </c>
      <c r="R1830" s="8">
        <f t="shared" si="315"/>
        <v>0.95057142857142862</v>
      </c>
      <c r="S1830" s="9">
        <f t="shared" si="316"/>
        <v>2.7571711661302846E-5</v>
      </c>
      <c r="T1830" s="2" t="s">
        <v>33</v>
      </c>
      <c r="U1830" s="2" t="s">
        <v>31</v>
      </c>
      <c r="V1830" s="2" t="s">
        <v>6101</v>
      </c>
      <c r="W1830" s="2" t="s">
        <v>627</v>
      </c>
      <c r="X1830" s="2">
        <v>64</v>
      </c>
      <c r="Y1830" s="2">
        <v>75</v>
      </c>
      <c r="Z1830" s="2">
        <f t="shared" si="321"/>
        <v>11</v>
      </c>
    </row>
    <row r="1831" spans="1:26" x14ac:dyDescent="0.25">
      <c r="A1831" s="2" t="s">
        <v>4945</v>
      </c>
      <c r="B1831" s="2">
        <v>202281830</v>
      </c>
      <c r="C1831" s="3" t="s">
        <v>6079</v>
      </c>
      <c r="D1831" s="2" t="s">
        <v>614</v>
      </c>
      <c r="E1831" s="2" t="s">
        <v>29</v>
      </c>
      <c r="F1831" s="2" t="s">
        <v>4946</v>
      </c>
      <c r="G1831" s="10">
        <f t="shared" si="317"/>
        <v>3.8521044760524977E-4</v>
      </c>
      <c r="H1831" s="7">
        <v>85</v>
      </c>
      <c r="I1831" s="7">
        <v>75.61</v>
      </c>
      <c r="J1831" s="7">
        <v>9.39</v>
      </c>
      <c r="K1831" s="7">
        <f t="shared" si="320"/>
        <v>3.7560000000000002</v>
      </c>
      <c r="L1831" s="12">
        <f t="shared" si="318"/>
        <v>5.6340000000000003</v>
      </c>
      <c r="M1831" s="8">
        <v>0.11047058823529413</v>
      </c>
      <c r="N1831" s="8">
        <f t="shared" si="319"/>
        <v>7.4513953180796191E-2</v>
      </c>
      <c r="O1831" s="7">
        <f t="shared" si="313"/>
        <v>5.6340000000000003</v>
      </c>
      <c r="P1831" s="8">
        <v>0.11047058823529413</v>
      </c>
      <c r="Q1831" s="8">
        <f t="shared" si="314"/>
        <v>8.052183173588924</v>
      </c>
      <c r="R1831" s="8">
        <f t="shared" si="315"/>
        <v>0.8895294117647059</v>
      </c>
      <c r="S1831" s="9">
        <f t="shared" si="316"/>
        <v>1.4965223843909492E-4</v>
      </c>
      <c r="T1831" s="2" t="s">
        <v>33</v>
      </c>
      <c r="U1831" s="2" t="s">
        <v>31</v>
      </c>
      <c r="V1831" s="2" t="s">
        <v>6101</v>
      </c>
      <c r="W1831" s="2" t="s">
        <v>627</v>
      </c>
      <c r="X1831" s="2">
        <v>64</v>
      </c>
      <c r="Y1831" s="2">
        <v>75</v>
      </c>
      <c r="Z1831" s="2">
        <f t="shared" si="321"/>
        <v>11</v>
      </c>
    </row>
    <row r="1832" spans="1:26" x14ac:dyDescent="0.25">
      <c r="A1832" s="2" t="s">
        <v>4947</v>
      </c>
      <c r="B1832" s="2">
        <v>202281831</v>
      </c>
      <c r="C1832" s="3" t="s">
        <v>6079</v>
      </c>
      <c r="D1832" s="2" t="s">
        <v>983</v>
      </c>
      <c r="E1832" s="2" t="s">
        <v>29</v>
      </c>
      <c r="F1832" s="2" t="s">
        <v>4948</v>
      </c>
      <c r="G1832" s="10">
        <f t="shared" si="317"/>
        <v>9.516963999659112E-5</v>
      </c>
      <c r="H1832" s="7">
        <v>21</v>
      </c>
      <c r="I1832" s="7">
        <v>18.5</v>
      </c>
      <c r="J1832" s="7">
        <v>2.5</v>
      </c>
      <c r="K1832" s="7">
        <f t="shared" si="320"/>
        <v>1</v>
      </c>
      <c r="L1832" s="12">
        <f t="shared" si="318"/>
        <v>1.5</v>
      </c>
      <c r="M1832" s="8">
        <v>0.11904761904761904</v>
      </c>
      <c r="N1832" s="8">
        <f t="shared" si="319"/>
        <v>8.1081081081081086E-2</v>
      </c>
      <c r="O1832" s="7">
        <f t="shared" si="313"/>
        <v>1.5</v>
      </c>
      <c r="P1832" s="8">
        <v>0.11904761904761904</v>
      </c>
      <c r="Q1832" s="8">
        <f t="shared" si="314"/>
        <v>7.4</v>
      </c>
      <c r="R1832" s="8">
        <f t="shared" si="315"/>
        <v>0.88095238095238093</v>
      </c>
      <c r="S1832" s="9">
        <f t="shared" si="316"/>
        <v>3.9843513961420371E-5</v>
      </c>
      <c r="T1832" s="2" t="s">
        <v>30</v>
      </c>
      <c r="U1832" s="2" t="s">
        <v>31</v>
      </c>
      <c r="V1832" s="2" t="s">
        <v>6101</v>
      </c>
      <c r="W1832" s="2" t="s">
        <v>627</v>
      </c>
      <c r="X1832" s="2">
        <v>64</v>
      </c>
      <c r="Y1832" s="2">
        <v>75</v>
      </c>
      <c r="Z1832" s="2">
        <f t="shared" si="321"/>
        <v>11</v>
      </c>
    </row>
    <row r="1833" spans="1:26" x14ac:dyDescent="0.25">
      <c r="A1833" s="2" t="s">
        <v>4949</v>
      </c>
      <c r="B1833" s="2">
        <v>202281832</v>
      </c>
      <c r="C1833" s="3" t="s">
        <v>6079</v>
      </c>
      <c r="D1833" s="2" t="s">
        <v>1074</v>
      </c>
      <c r="E1833" s="2" t="s">
        <v>47</v>
      </c>
      <c r="F1833" s="2" t="s">
        <v>4950</v>
      </c>
      <c r="G1833" s="10">
        <f t="shared" si="317"/>
        <v>2.9457269522754396E-3</v>
      </c>
      <c r="H1833" s="7">
        <v>650</v>
      </c>
      <c r="I1833" s="7">
        <v>433</v>
      </c>
      <c r="J1833" s="7">
        <v>217</v>
      </c>
      <c r="K1833" s="7">
        <f t="shared" si="320"/>
        <v>86.800000000000011</v>
      </c>
      <c r="L1833" s="12">
        <f t="shared" si="318"/>
        <v>130.19999999999999</v>
      </c>
      <c r="M1833" s="8">
        <v>0.33384615384615385</v>
      </c>
      <c r="N1833" s="8">
        <f t="shared" si="319"/>
        <v>0.30069284064665125</v>
      </c>
      <c r="O1833" s="7">
        <f t="shared" si="313"/>
        <v>130.19999999999999</v>
      </c>
      <c r="P1833" s="8">
        <v>0.33384615384615385</v>
      </c>
      <c r="Q1833" s="8">
        <f t="shared" si="314"/>
        <v>1.9953917050691243</v>
      </c>
      <c r="R1833" s="8">
        <f t="shared" si="315"/>
        <v>0.66615384615384621</v>
      </c>
      <c r="S1833" s="9">
        <f t="shared" si="316"/>
        <v>3.4584170118512883E-3</v>
      </c>
      <c r="T1833" s="2" t="s">
        <v>19</v>
      </c>
      <c r="U1833" s="2" t="s">
        <v>6087</v>
      </c>
      <c r="V1833" s="2" t="s">
        <v>6101</v>
      </c>
      <c r="W1833" s="2" t="s">
        <v>16</v>
      </c>
      <c r="X1833" s="2">
        <v>64</v>
      </c>
      <c r="Y1833" s="2">
        <v>75</v>
      </c>
      <c r="Z1833" s="2">
        <f t="shared" si="321"/>
        <v>11</v>
      </c>
    </row>
    <row r="1834" spans="1:26" x14ac:dyDescent="0.25">
      <c r="A1834" s="2" t="s">
        <v>4951</v>
      </c>
      <c r="B1834" s="2">
        <v>202281833</v>
      </c>
      <c r="C1834" s="3" t="s">
        <v>6079</v>
      </c>
      <c r="D1834" s="2" t="s">
        <v>614</v>
      </c>
      <c r="E1834" s="2" t="s">
        <v>29</v>
      </c>
      <c r="F1834" s="2" t="s">
        <v>4952</v>
      </c>
      <c r="G1834" s="10">
        <f t="shared" si="317"/>
        <v>3.8521044760524977E-4</v>
      </c>
      <c r="H1834" s="7">
        <v>85</v>
      </c>
      <c r="I1834" s="7">
        <v>72.62</v>
      </c>
      <c r="J1834" s="7">
        <v>12.379999999999995</v>
      </c>
      <c r="K1834" s="7">
        <f t="shared" si="320"/>
        <v>4.9519999999999982</v>
      </c>
      <c r="L1834" s="12">
        <f t="shared" si="318"/>
        <v>7.4279999999999973</v>
      </c>
      <c r="M1834" s="8">
        <v>0.14564705882352935</v>
      </c>
      <c r="N1834" s="8">
        <f t="shared" si="319"/>
        <v>0.10228587166069948</v>
      </c>
      <c r="O1834" s="7">
        <f t="shared" si="313"/>
        <v>7.4279999999999973</v>
      </c>
      <c r="P1834" s="8">
        <v>0.14564705882352935</v>
      </c>
      <c r="Q1834" s="8">
        <f t="shared" si="314"/>
        <v>5.8659127625201961</v>
      </c>
      <c r="R1834" s="8">
        <f t="shared" si="315"/>
        <v>0.85435294117647065</v>
      </c>
      <c r="S1834" s="9">
        <f t="shared" si="316"/>
        <v>1.973050811369536E-4</v>
      </c>
      <c r="T1834" s="2" t="s">
        <v>33</v>
      </c>
      <c r="U1834" s="2" t="s">
        <v>31</v>
      </c>
      <c r="V1834" s="2" t="s">
        <v>6101</v>
      </c>
      <c r="W1834" s="2" t="s">
        <v>627</v>
      </c>
      <c r="X1834" s="2">
        <v>64</v>
      </c>
      <c r="Y1834" s="2">
        <v>75</v>
      </c>
      <c r="Z1834" s="2">
        <f t="shared" si="321"/>
        <v>11</v>
      </c>
    </row>
    <row r="1835" spans="1:26" x14ac:dyDescent="0.25">
      <c r="A1835" s="2" t="s">
        <v>4953</v>
      </c>
      <c r="B1835" s="2">
        <v>202281834</v>
      </c>
      <c r="C1835" s="3" t="s">
        <v>6079</v>
      </c>
      <c r="D1835" s="2" t="s">
        <v>508</v>
      </c>
      <c r="E1835" s="2" t="s">
        <v>29</v>
      </c>
      <c r="F1835" s="2" t="s">
        <v>4954</v>
      </c>
      <c r="G1835" s="10">
        <f t="shared" si="317"/>
        <v>4.9850763807738207E-5</v>
      </c>
      <c r="H1835" s="7">
        <v>11</v>
      </c>
      <c r="I1835" s="7">
        <v>9.27</v>
      </c>
      <c r="J1835" s="7">
        <v>1.7300000000000004</v>
      </c>
      <c r="K1835" s="7">
        <f t="shared" si="320"/>
        <v>0.69200000000000017</v>
      </c>
      <c r="L1835" s="12">
        <f t="shared" si="318"/>
        <v>1.0380000000000003</v>
      </c>
      <c r="M1835" s="8">
        <v>0.15727272727272731</v>
      </c>
      <c r="N1835" s="8">
        <f t="shared" si="319"/>
        <v>0.11197411003236249</v>
      </c>
      <c r="O1835" s="7">
        <f t="shared" si="313"/>
        <v>1.0380000000000003</v>
      </c>
      <c r="P1835" s="8">
        <v>0.15727272727272731</v>
      </c>
      <c r="Q1835" s="8">
        <f t="shared" si="314"/>
        <v>5.3583815028901718</v>
      </c>
      <c r="R1835" s="8">
        <f t="shared" si="315"/>
        <v>0.84272727272727266</v>
      </c>
      <c r="S1835" s="9">
        <f t="shared" si="316"/>
        <v>2.7571711661302904E-5</v>
      </c>
      <c r="T1835" s="2" t="s">
        <v>33</v>
      </c>
      <c r="U1835" s="2" t="s">
        <v>31</v>
      </c>
      <c r="V1835" s="2" t="s">
        <v>6101</v>
      </c>
      <c r="W1835" s="2" t="s">
        <v>627</v>
      </c>
      <c r="X1835" s="2">
        <v>64</v>
      </c>
      <c r="Y1835" s="2">
        <v>75</v>
      </c>
      <c r="Z1835" s="2">
        <f t="shared" si="321"/>
        <v>11</v>
      </c>
    </row>
    <row r="1836" spans="1:26" x14ac:dyDescent="0.25">
      <c r="A1836" s="2" t="s">
        <v>4955</v>
      </c>
      <c r="B1836" s="2">
        <v>202281835</v>
      </c>
      <c r="C1836" s="3" t="s">
        <v>6079</v>
      </c>
      <c r="D1836" s="2" t="s">
        <v>1005</v>
      </c>
      <c r="E1836" s="2" t="s">
        <v>29</v>
      </c>
      <c r="F1836" s="2" t="s">
        <v>4956</v>
      </c>
      <c r="G1836" s="10">
        <f t="shared" si="317"/>
        <v>7.7042089521049955E-5</v>
      </c>
      <c r="H1836" s="7">
        <v>17</v>
      </c>
      <c r="I1836" s="7">
        <v>3.66</v>
      </c>
      <c r="J1836" s="7">
        <v>13.34</v>
      </c>
      <c r="K1836" s="7">
        <f t="shared" si="320"/>
        <v>5.3360000000000003</v>
      </c>
      <c r="L1836" s="12">
        <f t="shared" si="318"/>
        <v>8.0039999999999996</v>
      </c>
      <c r="M1836" s="8">
        <v>0.78470588235294114</v>
      </c>
      <c r="N1836" s="8">
        <f t="shared" si="319"/>
        <v>2.1868852459016392</v>
      </c>
      <c r="O1836" s="7">
        <f t="shared" si="313"/>
        <v>8.0039999999999996</v>
      </c>
      <c r="P1836" s="8">
        <v>0.78470588235294114</v>
      </c>
      <c r="Q1836" s="8">
        <f t="shared" si="314"/>
        <v>0.27436281859070466</v>
      </c>
      <c r="R1836" s="8">
        <f t="shared" si="315"/>
        <v>0.21529411764705883</v>
      </c>
      <c r="S1836" s="9">
        <f t="shared" si="316"/>
        <v>2.126049904981391E-4</v>
      </c>
      <c r="T1836" s="2" t="s">
        <v>426</v>
      </c>
      <c r="U1836" s="2" t="s">
        <v>31</v>
      </c>
      <c r="V1836" s="2" t="s">
        <v>6101</v>
      </c>
      <c r="W1836" s="2" t="s">
        <v>627</v>
      </c>
      <c r="X1836" s="2">
        <v>64</v>
      </c>
      <c r="Y1836" s="2">
        <v>75</v>
      </c>
      <c r="Z1836" s="2">
        <f t="shared" si="321"/>
        <v>11</v>
      </c>
    </row>
    <row r="1837" spans="1:26" x14ac:dyDescent="0.25">
      <c r="A1837" s="2" t="s">
        <v>4957</v>
      </c>
      <c r="B1837" s="2">
        <v>202281836</v>
      </c>
      <c r="C1837" s="3" t="s">
        <v>6079</v>
      </c>
      <c r="D1837" s="2" t="s">
        <v>614</v>
      </c>
      <c r="E1837" s="2" t="s">
        <v>29</v>
      </c>
      <c r="F1837" s="2" t="s">
        <v>4958</v>
      </c>
      <c r="G1837" s="10">
        <f t="shared" si="317"/>
        <v>3.8521044760524977E-4</v>
      </c>
      <c r="H1837" s="7">
        <v>85</v>
      </c>
      <c r="I1837" s="7">
        <v>72.62</v>
      </c>
      <c r="J1837" s="7">
        <v>12.379999999999995</v>
      </c>
      <c r="K1837" s="7">
        <f t="shared" si="320"/>
        <v>4.9519999999999982</v>
      </c>
      <c r="L1837" s="12">
        <f t="shared" si="318"/>
        <v>7.4279999999999973</v>
      </c>
      <c r="M1837" s="8">
        <v>0.14564705882352935</v>
      </c>
      <c r="N1837" s="8">
        <f t="shared" si="319"/>
        <v>0.10228587166069948</v>
      </c>
      <c r="O1837" s="7">
        <f t="shared" si="313"/>
        <v>7.4279999999999973</v>
      </c>
      <c r="P1837" s="8">
        <v>0.14564705882352935</v>
      </c>
      <c r="Q1837" s="8">
        <f t="shared" si="314"/>
        <v>5.8659127625201961</v>
      </c>
      <c r="R1837" s="8">
        <f t="shared" si="315"/>
        <v>0.85435294117647065</v>
      </c>
      <c r="S1837" s="9">
        <f t="shared" si="316"/>
        <v>1.973050811369536E-4</v>
      </c>
      <c r="T1837" s="2" t="s">
        <v>33</v>
      </c>
      <c r="U1837" s="2" t="s">
        <v>31</v>
      </c>
      <c r="V1837" s="2" t="s">
        <v>6101</v>
      </c>
      <c r="W1837" s="2" t="s">
        <v>16</v>
      </c>
      <c r="X1837" s="2">
        <v>64</v>
      </c>
      <c r="Y1837" s="2">
        <v>75</v>
      </c>
      <c r="Z1837" s="2">
        <f t="shared" si="321"/>
        <v>11</v>
      </c>
    </row>
    <row r="1838" spans="1:26" x14ac:dyDescent="0.25">
      <c r="A1838" s="2" t="s">
        <v>4959</v>
      </c>
      <c r="B1838" s="2">
        <v>202281837</v>
      </c>
      <c r="C1838" s="3" t="s">
        <v>6079</v>
      </c>
      <c r="D1838" s="2" t="s">
        <v>692</v>
      </c>
      <c r="E1838" s="2" t="s">
        <v>29</v>
      </c>
      <c r="F1838" s="2" t="s">
        <v>4960</v>
      </c>
      <c r="G1838" s="10">
        <f t="shared" si="317"/>
        <v>5.4382651426623503E-4</v>
      </c>
      <c r="H1838" s="7">
        <v>120</v>
      </c>
      <c r="I1838" s="7">
        <v>50</v>
      </c>
      <c r="J1838" s="7">
        <v>70</v>
      </c>
      <c r="K1838" s="7">
        <f t="shared" si="320"/>
        <v>28</v>
      </c>
      <c r="L1838" s="12">
        <f t="shared" si="318"/>
        <v>42</v>
      </c>
      <c r="M1838" s="8">
        <v>0.58333333333333337</v>
      </c>
      <c r="N1838" s="8">
        <f t="shared" si="319"/>
        <v>0.84</v>
      </c>
      <c r="O1838" s="7">
        <f t="shared" si="313"/>
        <v>42</v>
      </c>
      <c r="P1838" s="8">
        <v>0.58333333333333337</v>
      </c>
      <c r="Q1838" s="8">
        <f t="shared" si="314"/>
        <v>0.7142857142857143</v>
      </c>
      <c r="R1838" s="8">
        <f t="shared" si="315"/>
        <v>0.41666666666666669</v>
      </c>
      <c r="S1838" s="9">
        <f t="shared" si="316"/>
        <v>1.1156183909197704E-3</v>
      </c>
      <c r="T1838" s="2" t="s">
        <v>33</v>
      </c>
      <c r="U1838" s="2" t="s">
        <v>31</v>
      </c>
      <c r="V1838" s="2" t="s">
        <v>6101</v>
      </c>
      <c r="W1838" s="2" t="s">
        <v>627</v>
      </c>
      <c r="X1838" s="2">
        <v>64</v>
      </c>
      <c r="Y1838" s="2">
        <v>75</v>
      </c>
      <c r="Z1838" s="2">
        <f t="shared" si="321"/>
        <v>11</v>
      </c>
    </row>
    <row r="1839" spans="1:26" x14ac:dyDescent="0.25">
      <c r="A1839" s="2" t="s">
        <v>4961</v>
      </c>
      <c r="B1839" s="2">
        <v>202281838</v>
      </c>
      <c r="C1839" s="3" t="s">
        <v>6079</v>
      </c>
      <c r="D1839" s="2" t="s">
        <v>1084</v>
      </c>
      <c r="E1839" s="2" t="s">
        <v>14</v>
      </c>
      <c r="F1839" s="2" t="s">
        <v>4962</v>
      </c>
      <c r="G1839" s="10">
        <f t="shared" si="317"/>
        <v>3.625510095108233E-5</v>
      </c>
      <c r="H1839" s="7">
        <v>8</v>
      </c>
      <c r="I1839" s="7">
        <v>3</v>
      </c>
      <c r="J1839" s="7">
        <v>5</v>
      </c>
      <c r="K1839" s="7">
        <f t="shared" si="320"/>
        <v>2</v>
      </c>
      <c r="L1839" s="12">
        <f t="shared" si="318"/>
        <v>3</v>
      </c>
      <c r="M1839" s="8">
        <v>0.625</v>
      </c>
      <c r="N1839" s="8">
        <f t="shared" si="319"/>
        <v>1</v>
      </c>
      <c r="O1839" s="7">
        <f t="shared" si="313"/>
        <v>3</v>
      </c>
      <c r="P1839" s="8">
        <v>0.625</v>
      </c>
      <c r="Q1839" s="8">
        <f t="shared" si="314"/>
        <v>0.6</v>
      </c>
      <c r="R1839" s="8">
        <f t="shared" si="315"/>
        <v>0.375</v>
      </c>
      <c r="S1839" s="9">
        <f t="shared" si="316"/>
        <v>7.9687027922840741E-5</v>
      </c>
      <c r="T1839" s="2" t="s">
        <v>6151</v>
      </c>
      <c r="U1839" s="2" t="s">
        <v>15</v>
      </c>
      <c r="V1839" s="2" t="s">
        <v>6101</v>
      </c>
      <c r="W1839" s="2" t="s">
        <v>627</v>
      </c>
      <c r="X1839" s="2">
        <v>64</v>
      </c>
      <c r="Y1839" s="2">
        <v>75</v>
      </c>
      <c r="Z1839" s="2">
        <f t="shared" si="321"/>
        <v>11</v>
      </c>
    </row>
    <row r="1840" spans="1:26" x14ac:dyDescent="0.25">
      <c r="A1840" s="2" t="s">
        <v>4963</v>
      </c>
      <c r="B1840" s="2">
        <v>202281839</v>
      </c>
      <c r="C1840" s="3" t="s">
        <v>6079</v>
      </c>
      <c r="D1840" s="2" t="s">
        <v>1085</v>
      </c>
      <c r="E1840" s="2" t="s">
        <v>14</v>
      </c>
      <c r="F1840" s="2" t="s">
        <v>4964</v>
      </c>
      <c r="G1840" s="10">
        <f t="shared" si="317"/>
        <v>1.1329719047213228E-4</v>
      </c>
      <c r="H1840" s="7">
        <v>25</v>
      </c>
      <c r="I1840" s="7">
        <v>8</v>
      </c>
      <c r="J1840" s="7">
        <v>17</v>
      </c>
      <c r="K1840" s="7">
        <f t="shared" si="320"/>
        <v>6.8000000000000007</v>
      </c>
      <c r="L1840" s="12">
        <f t="shared" si="318"/>
        <v>10.199999999999999</v>
      </c>
      <c r="M1840" s="8">
        <v>0.68</v>
      </c>
      <c r="N1840" s="8">
        <f t="shared" si="319"/>
        <v>1.2749999999999999</v>
      </c>
      <c r="O1840" s="7">
        <f t="shared" si="313"/>
        <v>10.199999999999999</v>
      </c>
      <c r="P1840" s="8">
        <v>0.68</v>
      </c>
      <c r="Q1840" s="8">
        <f t="shared" si="314"/>
        <v>0.47058823529411764</v>
      </c>
      <c r="R1840" s="8">
        <f t="shared" si="315"/>
        <v>0.32</v>
      </c>
      <c r="S1840" s="9">
        <f t="shared" si="316"/>
        <v>2.7093589493765852E-4</v>
      </c>
      <c r="T1840" s="2" t="s">
        <v>6152</v>
      </c>
      <c r="U1840" s="2" t="s">
        <v>15</v>
      </c>
      <c r="V1840" s="2" t="s">
        <v>6101</v>
      </c>
      <c r="W1840" s="2" t="s">
        <v>329</v>
      </c>
      <c r="X1840" s="2">
        <v>64</v>
      </c>
      <c r="Y1840" s="2">
        <v>75</v>
      </c>
      <c r="Z1840" s="2">
        <f t="shared" si="321"/>
        <v>11</v>
      </c>
    </row>
    <row r="1841" spans="1:26" x14ac:dyDescent="0.25">
      <c r="A1841" s="2" t="s">
        <v>4965</v>
      </c>
      <c r="B1841" s="2">
        <v>202281840</v>
      </c>
      <c r="C1841" s="3" t="s">
        <v>6079</v>
      </c>
      <c r="D1841" s="2" t="s">
        <v>1017</v>
      </c>
      <c r="E1841" s="2" t="s">
        <v>14</v>
      </c>
      <c r="F1841" s="2" t="s">
        <v>4966</v>
      </c>
      <c r="G1841" s="10">
        <f t="shared" si="317"/>
        <v>4.5318876188852913E-5</v>
      </c>
      <c r="H1841" s="7">
        <v>10</v>
      </c>
      <c r="I1841" s="7">
        <v>3</v>
      </c>
      <c r="J1841" s="7">
        <v>7</v>
      </c>
      <c r="K1841" s="7">
        <f t="shared" si="320"/>
        <v>2.8000000000000003</v>
      </c>
      <c r="L1841" s="12">
        <f t="shared" si="318"/>
        <v>4.1999999999999993</v>
      </c>
      <c r="M1841" s="8">
        <v>0.7</v>
      </c>
      <c r="N1841" s="8">
        <f t="shared" si="319"/>
        <v>1.3999999999999997</v>
      </c>
      <c r="O1841" s="7">
        <f t="shared" si="313"/>
        <v>4.1999999999999993</v>
      </c>
      <c r="P1841" s="8">
        <v>0.7</v>
      </c>
      <c r="Q1841" s="8">
        <f t="shared" si="314"/>
        <v>0.42857142857142855</v>
      </c>
      <c r="R1841" s="8">
        <f t="shared" si="315"/>
        <v>0.3</v>
      </c>
      <c r="S1841" s="9">
        <f t="shared" si="316"/>
        <v>1.1156183909197704E-4</v>
      </c>
      <c r="T1841" s="2" t="s">
        <v>6152</v>
      </c>
      <c r="U1841" s="2" t="s">
        <v>15</v>
      </c>
      <c r="V1841" s="2" t="s">
        <v>6101</v>
      </c>
      <c r="W1841" s="2" t="s">
        <v>627</v>
      </c>
      <c r="X1841" s="2">
        <v>64</v>
      </c>
      <c r="Y1841" s="2">
        <v>75</v>
      </c>
      <c r="Z1841" s="2">
        <f t="shared" si="321"/>
        <v>11</v>
      </c>
    </row>
    <row r="1842" spans="1:26" x14ac:dyDescent="0.25">
      <c r="A1842" s="2" t="s">
        <v>4967</v>
      </c>
      <c r="B1842" s="2">
        <v>202281841</v>
      </c>
      <c r="C1842" s="3" t="s">
        <v>6079</v>
      </c>
      <c r="D1842" s="2" t="s">
        <v>583</v>
      </c>
      <c r="E1842" s="2" t="s">
        <v>21</v>
      </c>
      <c r="F1842" s="2" t="s">
        <v>4968</v>
      </c>
      <c r="G1842" s="10">
        <f t="shared" si="317"/>
        <v>9.0637752377705825E-5</v>
      </c>
      <c r="H1842" s="7">
        <v>20</v>
      </c>
      <c r="I1842" s="7">
        <v>0</v>
      </c>
      <c r="J1842" s="7">
        <v>20</v>
      </c>
      <c r="K1842" s="7">
        <f t="shared" si="320"/>
        <v>8</v>
      </c>
      <c r="L1842" s="12">
        <f t="shared" si="318"/>
        <v>12</v>
      </c>
      <c r="M1842" s="8">
        <v>1</v>
      </c>
      <c r="N1842" s="8" t="e">
        <f t="shared" si="319"/>
        <v>#DIV/0!</v>
      </c>
      <c r="O1842" s="7">
        <f t="shared" si="313"/>
        <v>12</v>
      </c>
      <c r="P1842" s="8">
        <v>1</v>
      </c>
      <c r="Q1842" s="8">
        <f t="shared" si="314"/>
        <v>0</v>
      </c>
      <c r="R1842" s="8">
        <f t="shared" si="315"/>
        <v>0</v>
      </c>
      <c r="S1842" s="9">
        <f t="shared" si="316"/>
        <v>3.1874811169136296E-4</v>
      </c>
      <c r="T1842" s="2" t="s">
        <v>6150</v>
      </c>
      <c r="U1842" s="2" t="s">
        <v>22</v>
      </c>
      <c r="V1842" s="2" t="s">
        <v>6101</v>
      </c>
      <c r="W1842" s="2" t="s">
        <v>16</v>
      </c>
      <c r="X1842" s="2">
        <v>64</v>
      </c>
      <c r="Y1842" s="2">
        <v>75</v>
      </c>
      <c r="Z1842" s="2">
        <f t="shared" si="321"/>
        <v>11</v>
      </c>
    </row>
    <row r="1843" spans="1:26" x14ac:dyDescent="0.25">
      <c r="A1843" s="2" t="s">
        <v>4969</v>
      </c>
      <c r="B1843" s="2">
        <v>202281842</v>
      </c>
      <c r="C1843" s="3" t="s">
        <v>6079</v>
      </c>
      <c r="D1843" s="2" t="s">
        <v>469</v>
      </c>
      <c r="E1843" s="2" t="s">
        <v>24</v>
      </c>
      <c r="F1843" s="2" t="s">
        <v>4970</v>
      </c>
      <c r="G1843" s="10">
        <f t="shared" si="317"/>
        <v>4.5318876188852914E-4</v>
      </c>
      <c r="H1843" s="7">
        <v>100</v>
      </c>
      <c r="I1843" s="7">
        <v>40</v>
      </c>
      <c r="J1843" s="7">
        <v>60</v>
      </c>
      <c r="K1843" s="7">
        <f t="shared" si="320"/>
        <v>24</v>
      </c>
      <c r="L1843" s="12">
        <f t="shared" si="318"/>
        <v>36</v>
      </c>
      <c r="M1843" s="8">
        <v>0.6</v>
      </c>
      <c r="N1843" s="8">
        <f t="shared" si="319"/>
        <v>0.9</v>
      </c>
      <c r="O1843" s="7">
        <f t="shared" si="313"/>
        <v>36</v>
      </c>
      <c r="P1843" s="8">
        <v>0.6</v>
      </c>
      <c r="Q1843" s="8">
        <f t="shared" si="314"/>
        <v>0.66666666666666663</v>
      </c>
      <c r="R1843" s="8">
        <f t="shared" si="315"/>
        <v>0.4</v>
      </c>
      <c r="S1843" s="9">
        <f t="shared" si="316"/>
        <v>9.5624433507408889E-4</v>
      </c>
      <c r="T1843" s="2" t="s">
        <v>25</v>
      </c>
      <c r="U1843" s="2" t="s">
        <v>26</v>
      </c>
      <c r="V1843" s="2" t="s">
        <v>6101</v>
      </c>
      <c r="W1843" s="2" t="s">
        <v>16</v>
      </c>
      <c r="X1843" s="2">
        <v>64</v>
      </c>
      <c r="Y1843" s="2">
        <v>75</v>
      </c>
      <c r="Z1843" s="2">
        <f t="shared" si="321"/>
        <v>11</v>
      </c>
    </row>
    <row r="1844" spans="1:26" x14ac:dyDescent="0.25">
      <c r="A1844" s="2" t="s">
        <v>4971</v>
      </c>
      <c r="B1844" s="2">
        <v>202281843</v>
      </c>
      <c r="C1844" s="3" t="s">
        <v>6079</v>
      </c>
      <c r="D1844" s="2" t="s">
        <v>1086</v>
      </c>
      <c r="E1844" s="2" t="s">
        <v>24</v>
      </c>
      <c r="F1844" s="2" t="s">
        <v>4972</v>
      </c>
      <c r="G1844" s="10">
        <f t="shared" si="317"/>
        <v>1.8127550475541165E-4</v>
      </c>
      <c r="H1844" s="7">
        <v>40</v>
      </c>
      <c r="I1844" s="7">
        <v>10</v>
      </c>
      <c r="J1844" s="7">
        <v>30</v>
      </c>
      <c r="K1844" s="7">
        <f t="shared" si="320"/>
        <v>12</v>
      </c>
      <c r="L1844" s="12">
        <f t="shared" si="318"/>
        <v>18</v>
      </c>
      <c r="M1844" s="8">
        <v>0.75</v>
      </c>
      <c r="N1844" s="8">
        <f t="shared" si="319"/>
        <v>1.8</v>
      </c>
      <c r="O1844" s="7">
        <f t="shared" si="313"/>
        <v>18</v>
      </c>
      <c r="P1844" s="8">
        <v>0.75</v>
      </c>
      <c r="Q1844" s="8">
        <f t="shared" si="314"/>
        <v>0.33333333333333331</v>
      </c>
      <c r="R1844" s="8">
        <f t="shared" si="315"/>
        <v>0.25</v>
      </c>
      <c r="S1844" s="9">
        <f t="shared" si="316"/>
        <v>4.7812216753704445E-4</v>
      </c>
      <c r="T1844" s="2" t="s">
        <v>6150</v>
      </c>
      <c r="U1844" s="2" t="s">
        <v>26</v>
      </c>
      <c r="V1844" s="2" t="s">
        <v>6101</v>
      </c>
      <c r="W1844" s="2" t="s">
        <v>329</v>
      </c>
      <c r="X1844" s="2">
        <v>64</v>
      </c>
      <c r="Y1844" s="2">
        <v>75</v>
      </c>
      <c r="Z1844" s="2">
        <f t="shared" si="321"/>
        <v>11</v>
      </c>
    </row>
    <row r="1845" spans="1:26" x14ac:dyDescent="0.25">
      <c r="A1845" s="2" t="s">
        <v>4973</v>
      </c>
      <c r="B1845" s="2">
        <v>202281844</v>
      </c>
      <c r="C1845" s="3" t="s">
        <v>6079</v>
      </c>
      <c r="D1845" s="2" t="s">
        <v>1087</v>
      </c>
      <c r="E1845" s="2" t="s">
        <v>14</v>
      </c>
      <c r="F1845" s="2" t="s">
        <v>4974</v>
      </c>
      <c r="G1845" s="10">
        <f t="shared" si="317"/>
        <v>4.5318876188852913E-5</v>
      </c>
      <c r="H1845" s="7">
        <v>10</v>
      </c>
      <c r="I1845" s="7">
        <v>3</v>
      </c>
      <c r="J1845" s="7">
        <v>7</v>
      </c>
      <c r="K1845" s="7">
        <f t="shared" si="320"/>
        <v>2.8000000000000003</v>
      </c>
      <c r="L1845" s="12">
        <f t="shared" si="318"/>
        <v>4.1999999999999993</v>
      </c>
      <c r="M1845" s="8">
        <v>0.7</v>
      </c>
      <c r="N1845" s="8">
        <f t="shared" si="319"/>
        <v>1.3999999999999997</v>
      </c>
      <c r="O1845" s="7">
        <f t="shared" si="313"/>
        <v>4.1999999999999993</v>
      </c>
      <c r="P1845" s="8">
        <v>0.7</v>
      </c>
      <c r="Q1845" s="8">
        <f t="shared" si="314"/>
        <v>0.42857142857142855</v>
      </c>
      <c r="R1845" s="8">
        <f t="shared" si="315"/>
        <v>0.3</v>
      </c>
      <c r="S1845" s="9">
        <f t="shared" si="316"/>
        <v>1.1156183909197704E-4</v>
      </c>
      <c r="T1845" s="2" t="s">
        <v>6152</v>
      </c>
      <c r="U1845" s="2" t="s">
        <v>15</v>
      </c>
      <c r="V1845" s="2" t="s">
        <v>6101</v>
      </c>
      <c r="W1845" s="2" t="s">
        <v>16</v>
      </c>
      <c r="X1845" s="2">
        <v>64</v>
      </c>
      <c r="Y1845" s="2">
        <v>75</v>
      </c>
      <c r="Z1845" s="2">
        <f t="shared" si="321"/>
        <v>11</v>
      </c>
    </row>
    <row r="1846" spans="1:26" x14ac:dyDescent="0.25">
      <c r="A1846" s="2" t="s">
        <v>4975</v>
      </c>
      <c r="B1846" s="2">
        <v>202281845</v>
      </c>
      <c r="C1846" s="3">
        <v>44871</v>
      </c>
      <c r="D1846" s="2" t="s">
        <v>1088</v>
      </c>
      <c r="E1846" s="2" t="s">
        <v>14</v>
      </c>
      <c r="F1846" s="2" t="s">
        <v>4976</v>
      </c>
      <c r="G1846" s="10">
        <f t="shared" si="317"/>
        <v>6.7978314283279379E-5</v>
      </c>
      <c r="H1846" s="7">
        <v>15</v>
      </c>
      <c r="I1846" s="7">
        <v>3</v>
      </c>
      <c r="J1846" s="7">
        <v>12</v>
      </c>
      <c r="K1846" s="7">
        <f t="shared" si="320"/>
        <v>4.8000000000000007</v>
      </c>
      <c r="L1846" s="12">
        <f t="shared" si="318"/>
        <v>7.1999999999999993</v>
      </c>
      <c r="M1846" s="8">
        <v>0.8</v>
      </c>
      <c r="N1846" s="8">
        <f t="shared" si="319"/>
        <v>2.4</v>
      </c>
      <c r="O1846" s="7">
        <f t="shared" si="313"/>
        <v>7.1999999999999993</v>
      </c>
      <c r="P1846" s="8">
        <v>0.8</v>
      </c>
      <c r="Q1846" s="8">
        <f t="shared" si="314"/>
        <v>0.25</v>
      </c>
      <c r="R1846" s="8">
        <f t="shared" si="315"/>
        <v>0.2</v>
      </c>
      <c r="S1846" s="9">
        <f t="shared" si="316"/>
        <v>1.9124886701481778E-4</v>
      </c>
      <c r="T1846" s="2" t="s">
        <v>6153</v>
      </c>
      <c r="U1846" s="2" t="s">
        <v>15</v>
      </c>
      <c r="V1846" s="2" t="s">
        <v>6101</v>
      </c>
      <c r="W1846" s="2" t="s">
        <v>329</v>
      </c>
      <c r="X1846" s="2">
        <v>66</v>
      </c>
      <c r="Y1846" s="2">
        <v>73</v>
      </c>
      <c r="Z1846" s="2">
        <f t="shared" si="321"/>
        <v>7</v>
      </c>
    </row>
    <row r="1847" spans="1:26" x14ac:dyDescent="0.25">
      <c r="A1847" s="2" t="s">
        <v>4977</v>
      </c>
      <c r="B1847" s="2">
        <v>202281846</v>
      </c>
      <c r="C1847" s="3">
        <v>44871</v>
      </c>
      <c r="D1847" s="2" t="s">
        <v>1089</v>
      </c>
      <c r="E1847" s="2" t="s">
        <v>14</v>
      </c>
      <c r="F1847" s="2" t="s">
        <v>4978</v>
      </c>
      <c r="G1847" s="10">
        <f t="shared" si="317"/>
        <v>4.5318876188852913E-5</v>
      </c>
      <c r="H1847" s="7">
        <v>10</v>
      </c>
      <c r="I1847" s="7">
        <v>3</v>
      </c>
      <c r="J1847" s="7">
        <v>7</v>
      </c>
      <c r="K1847" s="7">
        <f t="shared" si="320"/>
        <v>2.8000000000000003</v>
      </c>
      <c r="L1847" s="12">
        <f t="shared" si="318"/>
        <v>4.1999999999999993</v>
      </c>
      <c r="M1847" s="8">
        <v>0.7</v>
      </c>
      <c r="N1847" s="8">
        <f t="shared" si="319"/>
        <v>1.3999999999999997</v>
      </c>
      <c r="O1847" s="7">
        <f t="shared" si="313"/>
        <v>4.1999999999999993</v>
      </c>
      <c r="P1847" s="8">
        <v>0.7</v>
      </c>
      <c r="Q1847" s="8">
        <f t="shared" si="314"/>
        <v>0.42857142857142855</v>
      </c>
      <c r="R1847" s="8">
        <f t="shared" si="315"/>
        <v>0.3</v>
      </c>
      <c r="S1847" s="9">
        <f t="shared" si="316"/>
        <v>1.1156183909197704E-4</v>
      </c>
      <c r="T1847" s="2" t="s">
        <v>6152</v>
      </c>
      <c r="U1847" s="2" t="s">
        <v>15</v>
      </c>
      <c r="V1847" s="2" t="s">
        <v>6101</v>
      </c>
      <c r="W1847" s="2" t="s">
        <v>16</v>
      </c>
      <c r="X1847" s="2">
        <v>66</v>
      </c>
      <c r="Y1847" s="2">
        <v>73</v>
      </c>
      <c r="Z1847" s="2">
        <f t="shared" ref="Z1847:Z1874" si="322">Y1847-X1847</f>
        <v>7</v>
      </c>
    </row>
    <row r="1848" spans="1:26" x14ac:dyDescent="0.25">
      <c r="A1848" s="2" t="s">
        <v>4979</v>
      </c>
      <c r="B1848" s="2">
        <v>202281847</v>
      </c>
      <c r="C1848" s="3">
        <v>44871</v>
      </c>
      <c r="D1848" s="2" t="s">
        <v>1090</v>
      </c>
      <c r="E1848" s="2" t="s">
        <v>47</v>
      </c>
      <c r="F1848" s="2" t="s">
        <v>4980</v>
      </c>
      <c r="G1848" s="10">
        <f t="shared" si="317"/>
        <v>4.5318876188852912E-3</v>
      </c>
      <c r="H1848" s="7">
        <v>1000</v>
      </c>
      <c r="I1848" s="7">
        <v>850</v>
      </c>
      <c r="J1848" s="7">
        <v>150</v>
      </c>
      <c r="K1848" s="7">
        <f t="shared" si="320"/>
        <v>60</v>
      </c>
      <c r="L1848" s="12">
        <f t="shared" si="318"/>
        <v>90</v>
      </c>
      <c r="M1848" s="8">
        <v>0.15</v>
      </c>
      <c r="N1848" s="8">
        <f t="shared" si="319"/>
        <v>0.10588235294117647</v>
      </c>
      <c r="O1848" s="7">
        <f t="shared" si="313"/>
        <v>90</v>
      </c>
      <c r="P1848" s="8">
        <v>0.15</v>
      </c>
      <c r="Q1848" s="8">
        <f t="shared" si="314"/>
        <v>5.666666666666667</v>
      </c>
      <c r="R1848" s="8">
        <f t="shared" si="315"/>
        <v>0.85</v>
      </c>
      <c r="S1848" s="9">
        <f t="shared" si="316"/>
        <v>2.390610837685222E-3</v>
      </c>
      <c r="T1848" s="2" t="s">
        <v>19</v>
      </c>
      <c r="U1848" s="2" t="s">
        <v>6087</v>
      </c>
      <c r="V1848" s="2" t="s">
        <v>6101</v>
      </c>
      <c r="W1848" s="2" t="s">
        <v>16</v>
      </c>
      <c r="X1848" s="2">
        <v>66</v>
      </c>
      <c r="Y1848" s="2">
        <v>73</v>
      </c>
      <c r="Z1848" s="2">
        <f t="shared" si="322"/>
        <v>7</v>
      </c>
    </row>
    <row r="1849" spans="1:26" x14ac:dyDescent="0.25">
      <c r="A1849" s="2" t="s">
        <v>4981</v>
      </c>
      <c r="B1849" s="2">
        <v>202281848</v>
      </c>
      <c r="C1849" s="3">
        <v>44871</v>
      </c>
      <c r="D1849" s="2" t="s">
        <v>1091</v>
      </c>
      <c r="E1849" s="2" t="s">
        <v>47</v>
      </c>
      <c r="F1849" s="2" t="s">
        <v>4982</v>
      </c>
      <c r="G1849" s="10">
        <f t="shared" si="317"/>
        <v>4.5318876188852912E-3</v>
      </c>
      <c r="H1849" s="7">
        <v>1000</v>
      </c>
      <c r="I1849" s="7">
        <v>845</v>
      </c>
      <c r="J1849" s="7">
        <v>155</v>
      </c>
      <c r="K1849" s="7">
        <f t="shared" si="320"/>
        <v>62</v>
      </c>
      <c r="L1849" s="12">
        <f t="shared" si="318"/>
        <v>93</v>
      </c>
      <c r="M1849" s="8">
        <v>0.155</v>
      </c>
      <c r="N1849" s="8">
        <f t="shared" si="319"/>
        <v>0.11005917159763313</v>
      </c>
      <c r="O1849" s="7">
        <f t="shared" si="313"/>
        <v>93</v>
      </c>
      <c r="P1849" s="8">
        <v>0.155</v>
      </c>
      <c r="Q1849" s="8">
        <f t="shared" si="314"/>
        <v>5.4516129032258061</v>
      </c>
      <c r="R1849" s="8">
        <f t="shared" si="315"/>
        <v>0.84499999999999997</v>
      </c>
      <c r="S1849" s="9">
        <f t="shared" si="316"/>
        <v>2.4702978656080629E-3</v>
      </c>
      <c r="T1849" s="2" t="s">
        <v>19</v>
      </c>
      <c r="U1849" s="2" t="s">
        <v>6087</v>
      </c>
      <c r="V1849" s="2" t="s">
        <v>6101</v>
      </c>
      <c r="W1849" s="2" t="s">
        <v>329</v>
      </c>
      <c r="X1849" s="2">
        <v>66</v>
      </c>
      <c r="Y1849" s="2">
        <v>73</v>
      </c>
      <c r="Z1849" s="2">
        <f t="shared" si="322"/>
        <v>7</v>
      </c>
    </row>
    <row r="1850" spans="1:26" x14ac:dyDescent="0.25">
      <c r="A1850" s="2" t="s">
        <v>4983</v>
      </c>
      <c r="B1850" s="2">
        <v>202281849</v>
      </c>
      <c r="C1850" s="3">
        <v>44871</v>
      </c>
      <c r="D1850" s="2" t="s">
        <v>1092</v>
      </c>
      <c r="E1850" s="2" t="s">
        <v>47</v>
      </c>
      <c r="F1850" s="2" t="s">
        <v>4984</v>
      </c>
      <c r="G1850" s="10">
        <f t="shared" si="317"/>
        <v>4.9850763807738211E-3</v>
      </c>
      <c r="H1850" s="7">
        <v>1100</v>
      </c>
      <c r="I1850" s="7">
        <v>900</v>
      </c>
      <c r="J1850" s="7">
        <v>200</v>
      </c>
      <c r="K1850" s="7">
        <f t="shared" si="320"/>
        <v>80</v>
      </c>
      <c r="L1850" s="12">
        <f t="shared" si="318"/>
        <v>120</v>
      </c>
      <c r="M1850" s="8">
        <v>0.18181818181818182</v>
      </c>
      <c r="N1850" s="8">
        <f t="shared" si="319"/>
        <v>0.13333333333333333</v>
      </c>
      <c r="O1850" s="7">
        <f t="shared" si="313"/>
        <v>120</v>
      </c>
      <c r="P1850" s="8">
        <v>0.18181818181818182</v>
      </c>
      <c r="Q1850" s="8">
        <f t="shared" si="314"/>
        <v>4.5</v>
      </c>
      <c r="R1850" s="8">
        <f t="shared" si="315"/>
        <v>0.81818181818181823</v>
      </c>
      <c r="S1850" s="9">
        <f t="shared" si="316"/>
        <v>3.1874811169136296E-3</v>
      </c>
      <c r="T1850" s="2" t="s">
        <v>19</v>
      </c>
      <c r="U1850" s="2" t="s">
        <v>6087</v>
      </c>
      <c r="V1850" s="2" t="s">
        <v>6101</v>
      </c>
      <c r="W1850" s="2" t="s">
        <v>627</v>
      </c>
      <c r="X1850" s="2">
        <v>66</v>
      </c>
      <c r="Y1850" s="2">
        <v>73</v>
      </c>
      <c r="Z1850" s="2">
        <f t="shared" si="322"/>
        <v>7</v>
      </c>
    </row>
    <row r="1851" spans="1:26" x14ac:dyDescent="0.25">
      <c r="A1851" s="2" t="s">
        <v>4985</v>
      </c>
      <c r="B1851" s="2">
        <v>202281850</v>
      </c>
      <c r="C1851" s="3">
        <v>44871</v>
      </c>
      <c r="D1851" s="2" t="s">
        <v>1093</v>
      </c>
      <c r="E1851" s="2" t="s">
        <v>43</v>
      </c>
      <c r="F1851" s="2" t="s">
        <v>4986</v>
      </c>
      <c r="G1851" s="10">
        <f t="shared" si="317"/>
        <v>3.8521044760524976E-3</v>
      </c>
      <c r="H1851" s="7">
        <v>850</v>
      </c>
      <c r="I1851" s="7">
        <v>734</v>
      </c>
      <c r="J1851" s="7">
        <v>116</v>
      </c>
      <c r="K1851" s="7">
        <f t="shared" si="320"/>
        <v>46.400000000000006</v>
      </c>
      <c r="L1851" s="12">
        <f t="shared" si="318"/>
        <v>69.599999999999994</v>
      </c>
      <c r="M1851" s="8">
        <v>0.13647058823529412</v>
      </c>
      <c r="N1851" s="8">
        <f t="shared" si="319"/>
        <v>9.4822888283378745E-2</v>
      </c>
      <c r="O1851" s="7">
        <f t="shared" si="313"/>
        <v>69.599999999999994</v>
      </c>
      <c r="P1851" s="8">
        <v>0.13647058823529412</v>
      </c>
      <c r="Q1851" s="8">
        <f t="shared" si="314"/>
        <v>6.3275862068965516</v>
      </c>
      <c r="R1851" s="8">
        <f t="shared" si="315"/>
        <v>0.86352941176470588</v>
      </c>
      <c r="S1851" s="9">
        <f t="shared" si="316"/>
        <v>1.8487390478099052E-3</v>
      </c>
      <c r="T1851" s="2" t="s">
        <v>19</v>
      </c>
      <c r="U1851" s="2" t="s">
        <v>44</v>
      </c>
      <c r="V1851" s="2" t="s">
        <v>6101</v>
      </c>
      <c r="W1851" s="2" t="s">
        <v>329</v>
      </c>
      <c r="X1851" s="2">
        <v>66</v>
      </c>
      <c r="Y1851" s="2">
        <v>73</v>
      </c>
      <c r="Z1851" s="2">
        <f t="shared" si="322"/>
        <v>7</v>
      </c>
    </row>
    <row r="1852" spans="1:26" x14ac:dyDescent="0.25">
      <c r="A1852" s="2" t="s">
        <v>4987</v>
      </c>
      <c r="B1852" s="2">
        <v>202281851</v>
      </c>
      <c r="C1852" s="3">
        <v>44871</v>
      </c>
      <c r="D1852" s="2" t="s">
        <v>911</v>
      </c>
      <c r="E1852" s="2" t="s">
        <v>29</v>
      </c>
      <c r="F1852" s="2" t="s">
        <v>4988</v>
      </c>
      <c r="G1852" s="10">
        <f t="shared" si="317"/>
        <v>2.3112626856314986E-4</v>
      </c>
      <c r="H1852" s="12">
        <v>51</v>
      </c>
      <c r="I1852" s="7">
        <v>46.45</v>
      </c>
      <c r="J1852" s="7">
        <v>4.5499999999999972</v>
      </c>
      <c r="K1852" s="7">
        <f t="shared" si="320"/>
        <v>1.819999999999999</v>
      </c>
      <c r="L1852" s="12">
        <f t="shared" si="318"/>
        <v>2.7299999999999982</v>
      </c>
      <c r="M1852" s="8">
        <v>8.9215686274509751E-2</v>
      </c>
      <c r="N1852" s="8">
        <f t="shared" si="319"/>
        <v>5.8772874058126978E-2</v>
      </c>
      <c r="O1852" s="7">
        <f t="shared" si="313"/>
        <v>2.7299999999999982</v>
      </c>
      <c r="P1852" s="8">
        <v>8.9215686274509751E-2</v>
      </c>
      <c r="Q1852" s="8">
        <f t="shared" si="314"/>
        <v>10.208791208791215</v>
      </c>
      <c r="R1852" s="8">
        <f t="shared" si="315"/>
        <v>0.91078431372549029</v>
      </c>
      <c r="S1852" s="9">
        <f t="shared" si="316"/>
        <v>7.2515195409785026E-5</v>
      </c>
      <c r="T1852" s="2" t="s">
        <v>33</v>
      </c>
      <c r="U1852" s="2" t="s">
        <v>31</v>
      </c>
      <c r="V1852" s="2" t="s">
        <v>6101</v>
      </c>
      <c r="W1852" s="2" t="s">
        <v>16</v>
      </c>
      <c r="X1852" s="2">
        <v>66</v>
      </c>
      <c r="Y1852" s="2">
        <v>73</v>
      </c>
      <c r="Z1852" s="2">
        <f t="shared" si="322"/>
        <v>7</v>
      </c>
    </row>
    <row r="1853" spans="1:26" x14ac:dyDescent="0.25">
      <c r="A1853" s="2" t="s">
        <v>4989</v>
      </c>
      <c r="B1853" s="2">
        <v>202281852</v>
      </c>
      <c r="C1853" s="3">
        <v>44871</v>
      </c>
      <c r="D1853" s="2" t="s">
        <v>583</v>
      </c>
      <c r="E1853" s="2" t="s">
        <v>21</v>
      </c>
      <c r="F1853" s="2" t="s">
        <v>4990</v>
      </c>
      <c r="G1853" s="10">
        <f t="shared" si="317"/>
        <v>6.7978314283279379E-5</v>
      </c>
      <c r="H1853" s="7">
        <v>15</v>
      </c>
      <c r="I1853" s="7">
        <v>0</v>
      </c>
      <c r="J1853" s="7">
        <v>15</v>
      </c>
      <c r="K1853" s="7">
        <f t="shared" si="320"/>
        <v>6</v>
      </c>
      <c r="L1853" s="12">
        <f t="shared" si="318"/>
        <v>9</v>
      </c>
      <c r="M1853" s="8">
        <v>1</v>
      </c>
      <c r="N1853" s="8" t="e">
        <f t="shared" si="319"/>
        <v>#DIV/0!</v>
      </c>
      <c r="O1853" s="7">
        <f t="shared" si="313"/>
        <v>9</v>
      </c>
      <c r="P1853" s="8">
        <v>1</v>
      </c>
      <c r="Q1853" s="8">
        <f t="shared" si="314"/>
        <v>0</v>
      </c>
      <c r="R1853" s="8">
        <f t="shared" si="315"/>
        <v>0</v>
      </c>
      <c r="S1853" s="9">
        <f t="shared" si="316"/>
        <v>2.3906108376852222E-4</v>
      </c>
      <c r="T1853" s="2" t="s">
        <v>6150</v>
      </c>
      <c r="U1853" s="2" t="s">
        <v>22</v>
      </c>
      <c r="V1853" s="2" t="s">
        <v>6101</v>
      </c>
      <c r="W1853" s="2" t="s">
        <v>329</v>
      </c>
      <c r="X1853" s="2">
        <v>66</v>
      </c>
      <c r="Y1853" s="2">
        <v>73</v>
      </c>
      <c r="Z1853" s="2">
        <f t="shared" si="322"/>
        <v>7</v>
      </c>
    </row>
    <row r="1854" spans="1:26" x14ac:dyDescent="0.25">
      <c r="A1854" s="2" t="s">
        <v>4991</v>
      </c>
      <c r="B1854" s="2">
        <v>202281853</v>
      </c>
      <c r="C1854" s="3">
        <v>44871</v>
      </c>
      <c r="D1854" s="2" t="s">
        <v>751</v>
      </c>
      <c r="E1854" s="2" t="s">
        <v>14</v>
      </c>
      <c r="F1854" s="2" t="s">
        <v>4992</v>
      </c>
      <c r="G1854" s="10">
        <f t="shared" si="317"/>
        <v>4.5318876188852913E-5</v>
      </c>
      <c r="H1854" s="7">
        <v>10</v>
      </c>
      <c r="I1854" s="7">
        <v>2</v>
      </c>
      <c r="J1854" s="7">
        <v>8</v>
      </c>
      <c r="K1854" s="7">
        <f t="shared" si="320"/>
        <v>3.2</v>
      </c>
      <c r="L1854" s="12">
        <f t="shared" si="318"/>
        <v>4.8</v>
      </c>
      <c r="M1854" s="8">
        <v>0.8</v>
      </c>
      <c r="N1854" s="8">
        <f t="shared" si="319"/>
        <v>2.4</v>
      </c>
      <c r="O1854" s="7">
        <f t="shared" si="313"/>
        <v>4.8</v>
      </c>
      <c r="P1854" s="8">
        <v>0.8</v>
      </c>
      <c r="Q1854" s="8">
        <f t="shared" si="314"/>
        <v>0.25</v>
      </c>
      <c r="R1854" s="8">
        <f t="shared" si="315"/>
        <v>0.2</v>
      </c>
      <c r="S1854" s="9">
        <f t="shared" si="316"/>
        <v>1.2749924467654519E-4</v>
      </c>
      <c r="T1854" s="2" t="s">
        <v>6152</v>
      </c>
      <c r="U1854" s="2" t="s">
        <v>15</v>
      </c>
      <c r="V1854" s="2" t="s">
        <v>6101</v>
      </c>
      <c r="W1854" s="2" t="s">
        <v>627</v>
      </c>
      <c r="X1854" s="2">
        <v>66</v>
      </c>
      <c r="Y1854" s="2">
        <v>73</v>
      </c>
      <c r="Z1854" s="2">
        <f t="shared" si="322"/>
        <v>7</v>
      </c>
    </row>
    <row r="1855" spans="1:26" x14ac:dyDescent="0.25">
      <c r="A1855" s="2" t="s">
        <v>4993</v>
      </c>
      <c r="B1855" s="2">
        <v>202281854</v>
      </c>
      <c r="C1855" s="3">
        <v>44871</v>
      </c>
      <c r="D1855" s="2" t="s">
        <v>1094</v>
      </c>
      <c r="E1855" s="2" t="s">
        <v>29</v>
      </c>
      <c r="F1855" s="2" t="s">
        <v>4994</v>
      </c>
      <c r="G1855" s="10">
        <f t="shared" si="317"/>
        <v>1.4048851618544403E-4</v>
      </c>
      <c r="H1855" s="12">
        <v>31</v>
      </c>
      <c r="I1855" s="7">
        <v>27.9</v>
      </c>
      <c r="J1855" s="7">
        <v>3.1000000000000014</v>
      </c>
      <c r="K1855" s="7">
        <f t="shared" si="320"/>
        <v>1.2400000000000007</v>
      </c>
      <c r="L1855" s="12">
        <f t="shared" si="318"/>
        <v>1.8600000000000008</v>
      </c>
      <c r="M1855" s="8">
        <v>0.10000000000000005</v>
      </c>
      <c r="N1855" s="8">
        <f t="shared" si="319"/>
        <v>6.6666666666666693E-2</v>
      </c>
      <c r="O1855" s="7">
        <f t="shared" si="313"/>
        <v>1.8600000000000008</v>
      </c>
      <c r="P1855" s="8">
        <v>0.10000000000000005</v>
      </c>
      <c r="Q1855" s="8">
        <f t="shared" si="314"/>
        <v>8.9999999999999947</v>
      </c>
      <c r="R1855" s="8">
        <f t="shared" si="315"/>
        <v>0.89999999999999991</v>
      </c>
      <c r="S1855" s="9">
        <f t="shared" si="316"/>
        <v>4.9405957312161284E-5</v>
      </c>
      <c r="T1855" s="2" t="s">
        <v>33</v>
      </c>
      <c r="U1855" s="2" t="s">
        <v>31</v>
      </c>
      <c r="V1855" s="2" t="s">
        <v>6101</v>
      </c>
      <c r="W1855" s="2" t="s">
        <v>16</v>
      </c>
      <c r="X1855" s="2">
        <v>66</v>
      </c>
      <c r="Y1855" s="2">
        <v>73</v>
      </c>
      <c r="Z1855" s="2">
        <f t="shared" si="322"/>
        <v>7</v>
      </c>
    </row>
    <row r="1856" spans="1:26" x14ac:dyDescent="0.25">
      <c r="A1856" s="2" t="s">
        <v>4995</v>
      </c>
      <c r="B1856" s="2">
        <v>202281855</v>
      </c>
      <c r="C1856" s="3">
        <v>44871</v>
      </c>
      <c r="D1856" s="2" t="s">
        <v>1094</v>
      </c>
      <c r="E1856" s="2" t="s">
        <v>29</v>
      </c>
      <c r="F1856" s="2" t="s">
        <v>4996</v>
      </c>
      <c r="G1856" s="10">
        <f t="shared" si="317"/>
        <v>1.4048851618544403E-4</v>
      </c>
      <c r="H1856" s="12">
        <v>31</v>
      </c>
      <c r="I1856" s="7">
        <v>27.9</v>
      </c>
      <c r="J1856" s="7">
        <v>3.1000000000000014</v>
      </c>
      <c r="K1856" s="7">
        <f t="shared" si="320"/>
        <v>1.2400000000000007</v>
      </c>
      <c r="L1856" s="12">
        <f t="shared" si="318"/>
        <v>1.8600000000000008</v>
      </c>
      <c r="M1856" s="8">
        <v>0.10000000000000005</v>
      </c>
      <c r="N1856" s="8">
        <f t="shared" si="319"/>
        <v>6.6666666666666693E-2</v>
      </c>
      <c r="O1856" s="7">
        <f t="shared" si="313"/>
        <v>1.8600000000000008</v>
      </c>
      <c r="P1856" s="8">
        <v>0.10000000000000005</v>
      </c>
      <c r="Q1856" s="8">
        <f t="shared" si="314"/>
        <v>8.9999999999999947</v>
      </c>
      <c r="R1856" s="8">
        <f t="shared" si="315"/>
        <v>0.89999999999999991</v>
      </c>
      <c r="S1856" s="9">
        <f t="shared" si="316"/>
        <v>4.9405957312161284E-5</v>
      </c>
      <c r="T1856" s="2" t="s">
        <v>33</v>
      </c>
      <c r="U1856" s="2" t="s">
        <v>31</v>
      </c>
      <c r="V1856" s="2" t="s">
        <v>6101</v>
      </c>
      <c r="W1856" s="2" t="s">
        <v>329</v>
      </c>
      <c r="X1856" s="2">
        <v>66</v>
      </c>
      <c r="Y1856" s="2">
        <v>73</v>
      </c>
      <c r="Z1856" s="2">
        <f t="shared" si="322"/>
        <v>7</v>
      </c>
    </row>
    <row r="1857" spans="1:26" x14ac:dyDescent="0.25">
      <c r="A1857" s="2" t="s">
        <v>4997</v>
      </c>
      <c r="B1857" s="2">
        <v>202281856</v>
      </c>
      <c r="C1857" s="3">
        <v>44871</v>
      </c>
      <c r="D1857" s="2" t="s">
        <v>1095</v>
      </c>
      <c r="E1857" s="2" t="s">
        <v>29</v>
      </c>
      <c r="F1857" s="2" t="s">
        <v>4998</v>
      </c>
      <c r="G1857" s="10">
        <f t="shared" si="317"/>
        <v>8.2933543425600838E-4</v>
      </c>
      <c r="H1857" s="12">
        <v>183</v>
      </c>
      <c r="I1857" s="7">
        <v>168</v>
      </c>
      <c r="J1857" s="7">
        <v>15</v>
      </c>
      <c r="K1857" s="7">
        <f t="shared" si="320"/>
        <v>6</v>
      </c>
      <c r="L1857" s="12">
        <f t="shared" si="318"/>
        <v>9</v>
      </c>
      <c r="M1857" s="8">
        <v>8.1967213114754092E-2</v>
      </c>
      <c r="N1857" s="8">
        <f t="shared" si="319"/>
        <v>5.3571428571428568E-2</v>
      </c>
      <c r="O1857" s="7">
        <f t="shared" si="313"/>
        <v>9</v>
      </c>
      <c r="P1857" s="8">
        <v>8.1967213114754092E-2</v>
      </c>
      <c r="Q1857" s="8">
        <f t="shared" si="314"/>
        <v>11.2</v>
      </c>
      <c r="R1857" s="8">
        <f t="shared" si="315"/>
        <v>0.91803278688524592</v>
      </c>
      <c r="S1857" s="9">
        <f t="shared" si="316"/>
        <v>2.3906108376852222E-4</v>
      </c>
      <c r="T1857" s="2" t="s">
        <v>30</v>
      </c>
      <c r="U1857" s="2" t="s">
        <v>31</v>
      </c>
      <c r="V1857" s="2" t="s">
        <v>6101</v>
      </c>
      <c r="W1857" s="2" t="s">
        <v>329</v>
      </c>
      <c r="X1857" s="2">
        <v>66</v>
      </c>
      <c r="Y1857" s="2">
        <v>73</v>
      </c>
      <c r="Z1857" s="2">
        <f t="shared" si="322"/>
        <v>7</v>
      </c>
    </row>
    <row r="1858" spans="1:26" x14ac:dyDescent="0.25">
      <c r="A1858" s="2" t="s">
        <v>4999</v>
      </c>
      <c r="B1858" s="2">
        <v>202281857</v>
      </c>
      <c r="C1858" s="3">
        <v>44871</v>
      </c>
      <c r="D1858" s="2" t="s">
        <v>1083</v>
      </c>
      <c r="E1858" s="2" t="s">
        <v>29</v>
      </c>
      <c r="F1858" s="2" t="s">
        <v>5000</v>
      </c>
      <c r="G1858" s="10">
        <f t="shared" si="317"/>
        <v>8.1573977139935249E-4</v>
      </c>
      <c r="H1858" s="12">
        <v>180</v>
      </c>
      <c r="I1858" s="7">
        <v>129.80000000000001</v>
      </c>
      <c r="J1858" s="7">
        <v>50.199999999999989</v>
      </c>
      <c r="K1858" s="7">
        <f t="shared" si="320"/>
        <v>20.079999999999998</v>
      </c>
      <c r="L1858" s="12">
        <f t="shared" si="318"/>
        <v>30.11999999999999</v>
      </c>
      <c r="M1858" s="8">
        <v>0.27888888888888885</v>
      </c>
      <c r="N1858" s="8">
        <f t="shared" si="319"/>
        <v>0.23204930662557771</v>
      </c>
      <c r="O1858" s="7">
        <f t="shared" ref="O1858:O1921" si="323">J1858-K1858</f>
        <v>30.11999999999999</v>
      </c>
      <c r="P1858" s="8">
        <v>0.27888888888888885</v>
      </c>
      <c r="Q1858" s="8">
        <f t="shared" ref="Q1858:Q1921" si="324">I1858/J1858</f>
        <v>2.5856573705179291</v>
      </c>
      <c r="R1858" s="8">
        <f t="shared" ref="R1858:R1921" si="325">I1858/H1858</f>
        <v>0.72111111111111115</v>
      </c>
      <c r="S1858" s="9">
        <f t="shared" ref="S1858:S1921" si="326">J1858/SUM($J$2:$J$2400)</f>
        <v>8.0005776034532084E-4</v>
      </c>
      <c r="T1858" s="2" t="s">
        <v>33</v>
      </c>
      <c r="U1858" s="2" t="s">
        <v>31</v>
      </c>
      <c r="V1858" s="2" t="s">
        <v>6101</v>
      </c>
      <c r="W1858" s="2" t="s">
        <v>627</v>
      </c>
      <c r="X1858" s="2">
        <v>66</v>
      </c>
      <c r="Y1858" s="2">
        <v>73</v>
      </c>
      <c r="Z1858" s="2">
        <f t="shared" si="322"/>
        <v>7</v>
      </c>
    </row>
    <row r="1859" spans="1:26" x14ac:dyDescent="0.25">
      <c r="A1859" s="2" t="s">
        <v>5001</v>
      </c>
      <c r="B1859" s="2">
        <v>202281858</v>
      </c>
      <c r="C1859" s="3">
        <v>44871</v>
      </c>
      <c r="D1859" s="2" t="s">
        <v>1096</v>
      </c>
      <c r="E1859" s="2" t="s">
        <v>24</v>
      </c>
      <c r="F1859" s="2" t="s">
        <v>5002</v>
      </c>
      <c r="G1859" s="10">
        <f t="shared" ref="G1859:G1922" si="327">H1859/SUM($H$2:$H$2400)</f>
        <v>1.8127550475541165E-4</v>
      </c>
      <c r="H1859" s="7">
        <v>40</v>
      </c>
      <c r="I1859" s="7">
        <v>20</v>
      </c>
      <c r="J1859" s="7">
        <v>20</v>
      </c>
      <c r="K1859" s="7">
        <f t="shared" si="320"/>
        <v>8</v>
      </c>
      <c r="L1859" s="12">
        <f t="shared" ref="L1859:L1922" si="328">J1859-K1859</f>
        <v>12</v>
      </c>
      <c r="M1859" s="8">
        <v>0.5</v>
      </c>
      <c r="N1859" s="8">
        <f t="shared" ref="N1859:N1922" si="329">L1859/I1859</f>
        <v>0.6</v>
      </c>
      <c r="O1859" s="7">
        <f t="shared" si="323"/>
        <v>12</v>
      </c>
      <c r="P1859" s="8">
        <v>0.5</v>
      </c>
      <c r="Q1859" s="8">
        <f t="shared" si="324"/>
        <v>1</v>
      </c>
      <c r="R1859" s="8">
        <f t="shared" si="325"/>
        <v>0.5</v>
      </c>
      <c r="S1859" s="9">
        <f t="shared" si="326"/>
        <v>3.1874811169136296E-4</v>
      </c>
      <c r="T1859" s="2" t="s">
        <v>25</v>
      </c>
      <c r="U1859" s="2" t="s">
        <v>26</v>
      </c>
      <c r="V1859" s="2" t="s">
        <v>6101</v>
      </c>
      <c r="W1859" s="2" t="s">
        <v>16</v>
      </c>
      <c r="X1859" s="2">
        <v>66</v>
      </c>
      <c r="Y1859" s="2">
        <v>73</v>
      </c>
      <c r="Z1859" s="2">
        <f t="shared" si="322"/>
        <v>7</v>
      </c>
    </row>
    <row r="1860" spans="1:26" x14ac:dyDescent="0.25">
      <c r="A1860" s="2" t="s">
        <v>5003</v>
      </c>
      <c r="B1860" s="2">
        <v>202281859</v>
      </c>
      <c r="C1860" s="3">
        <v>44871</v>
      </c>
      <c r="D1860" s="2" t="s">
        <v>17</v>
      </c>
      <c r="E1860" s="2" t="s">
        <v>14</v>
      </c>
      <c r="F1860" s="2" t="s">
        <v>5004</v>
      </c>
      <c r="G1860" s="10">
        <f t="shared" si="327"/>
        <v>4.5318876188852913E-5</v>
      </c>
      <c r="H1860" s="7">
        <v>10</v>
      </c>
      <c r="I1860" s="7">
        <v>2</v>
      </c>
      <c r="J1860" s="7">
        <v>8</v>
      </c>
      <c r="K1860" s="7">
        <f t="shared" ref="K1860:K1923" si="330">J1860*0.4</f>
        <v>3.2</v>
      </c>
      <c r="L1860" s="12">
        <f t="shared" si="328"/>
        <v>4.8</v>
      </c>
      <c r="M1860" s="8">
        <v>0.8</v>
      </c>
      <c r="N1860" s="8">
        <f t="shared" si="329"/>
        <v>2.4</v>
      </c>
      <c r="O1860" s="7">
        <f t="shared" si="323"/>
        <v>4.8</v>
      </c>
      <c r="P1860" s="8">
        <v>0.8</v>
      </c>
      <c r="Q1860" s="8">
        <f t="shared" si="324"/>
        <v>0.25</v>
      </c>
      <c r="R1860" s="8">
        <f t="shared" si="325"/>
        <v>0.2</v>
      </c>
      <c r="S1860" s="9">
        <f t="shared" si="326"/>
        <v>1.2749924467654519E-4</v>
      </c>
      <c r="T1860" s="2" t="s">
        <v>6152</v>
      </c>
      <c r="U1860" s="2" t="s">
        <v>15</v>
      </c>
      <c r="V1860" s="2" t="s">
        <v>6101</v>
      </c>
      <c r="W1860" s="2" t="s">
        <v>329</v>
      </c>
      <c r="X1860" s="2">
        <v>66</v>
      </c>
      <c r="Y1860" s="2">
        <v>73</v>
      </c>
      <c r="Z1860" s="2">
        <f t="shared" si="322"/>
        <v>7</v>
      </c>
    </row>
    <row r="1861" spans="1:26" x14ac:dyDescent="0.25">
      <c r="A1861" s="2" t="s">
        <v>5005</v>
      </c>
      <c r="B1861" s="2">
        <v>202281860</v>
      </c>
      <c r="C1861" s="3">
        <v>44871</v>
      </c>
      <c r="D1861" s="2" t="s">
        <v>1097</v>
      </c>
      <c r="E1861" s="2" t="s">
        <v>14</v>
      </c>
      <c r="F1861" s="2" t="s">
        <v>5006</v>
      </c>
      <c r="G1861" s="10">
        <f t="shared" si="327"/>
        <v>4.5318876188852913E-5</v>
      </c>
      <c r="H1861" s="7">
        <v>10</v>
      </c>
      <c r="I1861" s="7">
        <v>6</v>
      </c>
      <c r="J1861" s="7">
        <v>4</v>
      </c>
      <c r="K1861" s="7">
        <f t="shared" si="330"/>
        <v>1.6</v>
      </c>
      <c r="L1861" s="12">
        <f t="shared" si="328"/>
        <v>2.4</v>
      </c>
      <c r="M1861" s="8">
        <v>0.4</v>
      </c>
      <c r="N1861" s="8">
        <f t="shared" si="329"/>
        <v>0.39999999999999997</v>
      </c>
      <c r="O1861" s="7">
        <f t="shared" si="323"/>
        <v>2.4</v>
      </c>
      <c r="P1861" s="8">
        <v>0.4</v>
      </c>
      <c r="Q1861" s="8">
        <f t="shared" si="324"/>
        <v>1.5</v>
      </c>
      <c r="R1861" s="8">
        <f t="shared" si="325"/>
        <v>0.6</v>
      </c>
      <c r="S1861" s="9">
        <f t="shared" si="326"/>
        <v>6.3749622338272593E-5</v>
      </c>
      <c r="T1861" s="2" t="s">
        <v>6152</v>
      </c>
      <c r="U1861" s="2" t="s">
        <v>15</v>
      </c>
      <c r="V1861" s="2" t="s">
        <v>6101</v>
      </c>
      <c r="W1861" s="2" t="s">
        <v>329</v>
      </c>
      <c r="X1861" s="2">
        <v>66</v>
      </c>
      <c r="Y1861" s="2">
        <v>73</v>
      </c>
      <c r="Z1861" s="2">
        <f t="shared" si="322"/>
        <v>7</v>
      </c>
    </row>
    <row r="1862" spans="1:26" x14ac:dyDescent="0.25">
      <c r="A1862" s="2" t="s">
        <v>5007</v>
      </c>
      <c r="B1862" s="2">
        <v>202281861</v>
      </c>
      <c r="C1862" s="3">
        <v>44871</v>
      </c>
      <c r="D1862" s="2" t="s">
        <v>886</v>
      </c>
      <c r="E1862" s="2" t="s">
        <v>14</v>
      </c>
      <c r="F1862" s="2" t="s">
        <v>5008</v>
      </c>
      <c r="G1862" s="10">
        <f t="shared" si="327"/>
        <v>6.7978314283279379E-5</v>
      </c>
      <c r="H1862" s="7">
        <v>15</v>
      </c>
      <c r="I1862" s="7">
        <v>4</v>
      </c>
      <c r="J1862" s="7">
        <v>11</v>
      </c>
      <c r="K1862" s="7">
        <f t="shared" si="330"/>
        <v>4.4000000000000004</v>
      </c>
      <c r="L1862" s="12">
        <f t="shared" si="328"/>
        <v>6.6</v>
      </c>
      <c r="M1862" s="8">
        <v>0.73333333333333328</v>
      </c>
      <c r="N1862" s="8">
        <f t="shared" si="329"/>
        <v>1.65</v>
      </c>
      <c r="O1862" s="7">
        <f t="shared" si="323"/>
        <v>6.6</v>
      </c>
      <c r="P1862" s="8">
        <v>0.73333333333333328</v>
      </c>
      <c r="Q1862" s="8">
        <f t="shared" si="324"/>
        <v>0.36363636363636365</v>
      </c>
      <c r="R1862" s="8">
        <f t="shared" si="325"/>
        <v>0.26666666666666666</v>
      </c>
      <c r="S1862" s="9">
        <f t="shared" si="326"/>
        <v>1.7531146143024963E-4</v>
      </c>
      <c r="T1862" s="2" t="s">
        <v>6152</v>
      </c>
      <c r="U1862" s="2" t="s">
        <v>15</v>
      </c>
      <c r="V1862" s="2" t="s">
        <v>6101</v>
      </c>
      <c r="W1862" s="2" t="s">
        <v>329</v>
      </c>
      <c r="X1862" s="2">
        <v>66</v>
      </c>
      <c r="Y1862" s="2">
        <v>73</v>
      </c>
      <c r="Z1862" s="2">
        <f t="shared" si="322"/>
        <v>7</v>
      </c>
    </row>
    <row r="1863" spans="1:26" x14ac:dyDescent="0.25">
      <c r="A1863" s="2" t="s">
        <v>5009</v>
      </c>
      <c r="B1863" s="2">
        <v>202281862</v>
      </c>
      <c r="C1863" s="3">
        <v>44871</v>
      </c>
      <c r="D1863" s="2" t="s">
        <v>1098</v>
      </c>
      <c r="E1863" s="2" t="s">
        <v>29</v>
      </c>
      <c r="F1863" s="2" t="s">
        <v>5010</v>
      </c>
      <c r="G1863" s="10">
        <f t="shared" si="327"/>
        <v>6.5259181711948199E-4</v>
      </c>
      <c r="H1863" s="12">
        <v>144</v>
      </c>
      <c r="I1863" s="7">
        <v>132</v>
      </c>
      <c r="J1863" s="7">
        <v>12</v>
      </c>
      <c r="K1863" s="7">
        <f t="shared" si="330"/>
        <v>4.8000000000000007</v>
      </c>
      <c r="L1863" s="12">
        <f t="shared" si="328"/>
        <v>7.1999999999999993</v>
      </c>
      <c r="M1863" s="8">
        <v>8.3333333333333329E-2</v>
      </c>
      <c r="N1863" s="8">
        <f t="shared" si="329"/>
        <v>5.4545454545454543E-2</v>
      </c>
      <c r="O1863" s="7">
        <f t="shared" si="323"/>
        <v>7.1999999999999993</v>
      </c>
      <c r="P1863" s="8">
        <v>8.3333333333333329E-2</v>
      </c>
      <c r="Q1863" s="8">
        <f t="shared" si="324"/>
        <v>11</v>
      </c>
      <c r="R1863" s="8">
        <f t="shared" si="325"/>
        <v>0.91666666666666663</v>
      </c>
      <c r="S1863" s="9">
        <f t="shared" si="326"/>
        <v>1.9124886701481778E-4</v>
      </c>
      <c r="T1863" s="2" t="s">
        <v>30</v>
      </c>
      <c r="U1863" s="2" t="s">
        <v>31</v>
      </c>
      <c r="V1863" s="2" t="s">
        <v>6101</v>
      </c>
      <c r="W1863" s="2" t="s">
        <v>329</v>
      </c>
      <c r="X1863" s="2">
        <v>66</v>
      </c>
      <c r="Y1863" s="2">
        <v>73</v>
      </c>
      <c r="Z1863" s="2">
        <f t="shared" si="322"/>
        <v>7</v>
      </c>
    </row>
    <row r="1864" spans="1:26" x14ac:dyDescent="0.25">
      <c r="A1864" s="2" t="s">
        <v>5011</v>
      </c>
      <c r="B1864" s="2">
        <v>202281863</v>
      </c>
      <c r="C1864" s="3">
        <v>44871</v>
      </c>
      <c r="D1864" s="2" t="s">
        <v>1099</v>
      </c>
      <c r="E1864" s="2" t="s">
        <v>29</v>
      </c>
      <c r="F1864" s="2" t="s">
        <v>5012</v>
      </c>
      <c r="G1864" s="10">
        <f t="shared" si="327"/>
        <v>3.5348723427305277E-4</v>
      </c>
      <c r="H1864" s="12">
        <v>78</v>
      </c>
      <c r="I1864" s="7">
        <v>72</v>
      </c>
      <c r="J1864" s="7">
        <v>6</v>
      </c>
      <c r="K1864" s="7">
        <f t="shared" si="330"/>
        <v>2.4000000000000004</v>
      </c>
      <c r="L1864" s="12">
        <f t="shared" si="328"/>
        <v>3.5999999999999996</v>
      </c>
      <c r="M1864" s="8">
        <v>7.6923076923076927E-2</v>
      </c>
      <c r="N1864" s="8">
        <f t="shared" si="329"/>
        <v>4.9999999999999996E-2</v>
      </c>
      <c r="O1864" s="7">
        <f t="shared" si="323"/>
        <v>3.5999999999999996</v>
      </c>
      <c r="P1864" s="8">
        <v>7.6923076923076927E-2</v>
      </c>
      <c r="Q1864" s="8">
        <f t="shared" si="324"/>
        <v>12</v>
      </c>
      <c r="R1864" s="8">
        <f t="shared" si="325"/>
        <v>0.92307692307692313</v>
      </c>
      <c r="S1864" s="9">
        <f t="shared" si="326"/>
        <v>9.5624433507408889E-5</v>
      </c>
      <c r="T1864" s="2" t="s">
        <v>30</v>
      </c>
      <c r="U1864" s="2" t="s">
        <v>31</v>
      </c>
      <c r="V1864" s="2" t="s">
        <v>6101</v>
      </c>
      <c r="W1864" s="2" t="s">
        <v>16</v>
      </c>
      <c r="X1864" s="2">
        <v>66</v>
      </c>
      <c r="Y1864" s="2">
        <v>73</v>
      </c>
      <c r="Z1864" s="2">
        <f t="shared" si="322"/>
        <v>7</v>
      </c>
    </row>
    <row r="1865" spans="1:26" x14ac:dyDescent="0.25">
      <c r="A1865" s="2" t="s">
        <v>5013</v>
      </c>
      <c r="B1865" s="2">
        <v>202281864</v>
      </c>
      <c r="C1865" s="3">
        <v>44871</v>
      </c>
      <c r="D1865" s="2" t="s">
        <v>1100</v>
      </c>
      <c r="E1865" s="2" t="s">
        <v>29</v>
      </c>
      <c r="F1865" s="2" t="s">
        <v>5014</v>
      </c>
      <c r="G1865" s="10">
        <f t="shared" si="327"/>
        <v>7.7042089521049955E-5</v>
      </c>
      <c r="H1865" s="12">
        <v>17</v>
      </c>
      <c r="I1865" s="7">
        <v>14.8</v>
      </c>
      <c r="J1865" s="7">
        <v>2.1999999999999993</v>
      </c>
      <c r="K1865" s="7">
        <f t="shared" si="330"/>
        <v>0.87999999999999978</v>
      </c>
      <c r="L1865" s="12">
        <f t="shared" si="328"/>
        <v>1.3199999999999994</v>
      </c>
      <c r="M1865" s="8">
        <v>0.12941176470588231</v>
      </c>
      <c r="N1865" s="8">
        <f t="shared" si="329"/>
        <v>8.9189189189189139E-2</v>
      </c>
      <c r="O1865" s="7">
        <f t="shared" si="323"/>
        <v>1.3199999999999994</v>
      </c>
      <c r="P1865" s="8">
        <v>0.12941176470588231</v>
      </c>
      <c r="Q1865" s="8">
        <f t="shared" si="324"/>
        <v>6.7272727272727302</v>
      </c>
      <c r="R1865" s="8">
        <f t="shared" si="325"/>
        <v>0.87058823529411766</v>
      </c>
      <c r="S1865" s="9">
        <f t="shared" si="326"/>
        <v>3.5062292286049914E-5</v>
      </c>
      <c r="T1865" s="2" t="s">
        <v>30</v>
      </c>
      <c r="U1865" s="2" t="s">
        <v>31</v>
      </c>
      <c r="V1865" s="2" t="s">
        <v>6101</v>
      </c>
      <c r="W1865" s="2" t="s">
        <v>329</v>
      </c>
      <c r="X1865" s="2">
        <v>66</v>
      </c>
      <c r="Y1865" s="2">
        <v>73</v>
      </c>
      <c r="Z1865" s="2">
        <f t="shared" si="322"/>
        <v>7</v>
      </c>
    </row>
    <row r="1866" spans="1:26" x14ac:dyDescent="0.25">
      <c r="A1866" s="2" t="s">
        <v>5015</v>
      </c>
      <c r="B1866" s="2">
        <v>202281865</v>
      </c>
      <c r="C1866" s="3">
        <v>44871</v>
      </c>
      <c r="D1866" s="2" t="s">
        <v>1101</v>
      </c>
      <c r="E1866" s="2" t="s">
        <v>24</v>
      </c>
      <c r="F1866" s="2" t="s">
        <v>5016</v>
      </c>
      <c r="G1866" s="10">
        <f t="shared" si="327"/>
        <v>4.5318876188852914E-4</v>
      </c>
      <c r="H1866" s="7">
        <v>100</v>
      </c>
      <c r="I1866" s="7">
        <v>40</v>
      </c>
      <c r="J1866" s="7">
        <v>60</v>
      </c>
      <c r="K1866" s="7">
        <f t="shared" si="330"/>
        <v>24</v>
      </c>
      <c r="L1866" s="12">
        <f t="shared" si="328"/>
        <v>36</v>
      </c>
      <c r="M1866" s="8">
        <v>0.6</v>
      </c>
      <c r="N1866" s="8">
        <f t="shared" si="329"/>
        <v>0.9</v>
      </c>
      <c r="O1866" s="7">
        <f t="shared" si="323"/>
        <v>36</v>
      </c>
      <c r="P1866" s="8">
        <v>0.6</v>
      </c>
      <c r="Q1866" s="8">
        <f t="shared" si="324"/>
        <v>0.66666666666666663</v>
      </c>
      <c r="R1866" s="8">
        <f t="shared" si="325"/>
        <v>0.4</v>
      </c>
      <c r="S1866" s="9">
        <f t="shared" si="326"/>
        <v>9.5624433507408889E-4</v>
      </c>
      <c r="T1866" s="2" t="s">
        <v>6150</v>
      </c>
      <c r="U1866" s="2" t="s">
        <v>26</v>
      </c>
      <c r="V1866" s="2" t="s">
        <v>6101</v>
      </c>
      <c r="W1866" s="2" t="s">
        <v>16</v>
      </c>
      <c r="X1866" s="2">
        <v>66</v>
      </c>
      <c r="Y1866" s="2">
        <v>73</v>
      </c>
      <c r="Z1866" s="2">
        <f t="shared" si="322"/>
        <v>7</v>
      </c>
    </row>
    <row r="1867" spans="1:26" x14ac:dyDescent="0.25">
      <c r="A1867" s="2" t="s">
        <v>5017</v>
      </c>
      <c r="B1867" s="2">
        <v>202281866</v>
      </c>
      <c r="C1867" s="3">
        <v>44871</v>
      </c>
      <c r="D1867" s="2" t="s">
        <v>1102</v>
      </c>
      <c r="E1867" s="2" t="s">
        <v>29</v>
      </c>
      <c r="F1867" s="2" t="s">
        <v>5018</v>
      </c>
      <c r="G1867" s="10">
        <f t="shared" si="327"/>
        <v>1.4502040380432932E-4</v>
      </c>
      <c r="H1867" s="12">
        <v>32</v>
      </c>
      <c r="I1867" s="7">
        <v>28.2</v>
      </c>
      <c r="J1867" s="7">
        <v>3.8000000000000007</v>
      </c>
      <c r="K1867" s="7">
        <f t="shared" si="330"/>
        <v>1.5200000000000005</v>
      </c>
      <c r="L1867" s="12">
        <f t="shared" si="328"/>
        <v>2.2800000000000002</v>
      </c>
      <c r="M1867" s="8">
        <v>0.11875000000000002</v>
      </c>
      <c r="N1867" s="8">
        <f t="shared" si="329"/>
        <v>8.085106382978724E-2</v>
      </c>
      <c r="O1867" s="7">
        <f t="shared" si="323"/>
        <v>2.2800000000000002</v>
      </c>
      <c r="P1867" s="8">
        <v>0.11875000000000002</v>
      </c>
      <c r="Q1867" s="8">
        <f t="shared" si="324"/>
        <v>7.421052631578946</v>
      </c>
      <c r="R1867" s="8">
        <f t="shared" si="325"/>
        <v>0.88124999999999998</v>
      </c>
      <c r="S1867" s="9">
        <f t="shared" si="326"/>
        <v>6.0562141221358975E-5</v>
      </c>
      <c r="T1867" s="2" t="s">
        <v>99</v>
      </c>
      <c r="U1867" s="2" t="s">
        <v>31</v>
      </c>
      <c r="V1867" s="2" t="s">
        <v>6101</v>
      </c>
      <c r="W1867" s="2" t="s">
        <v>329</v>
      </c>
      <c r="X1867" s="2">
        <v>66</v>
      </c>
      <c r="Y1867" s="2">
        <v>73</v>
      </c>
      <c r="Z1867" s="2">
        <f t="shared" si="322"/>
        <v>7</v>
      </c>
    </row>
    <row r="1868" spans="1:26" x14ac:dyDescent="0.25">
      <c r="A1868" s="2" t="s">
        <v>5019</v>
      </c>
      <c r="B1868" s="2">
        <v>202281867</v>
      </c>
      <c r="C1868" s="3">
        <v>44871</v>
      </c>
      <c r="D1868" s="2" t="s">
        <v>1102</v>
      </c>
      <c r="E1868" s="2" t="s">
        <v>29</v>
      </c>
      <c r="F1868" s="2" t="s">
        <v>5020</v>
      </c>
      <c r="G1868" s="10">
        <f t="shared" si="327"/>
        <v>1.4502040380432932E-4</v>
      </c>
      <c r="H1868" s="12">
        <v>32</v>
      </c>
      <c r="I1868" s="7">
        <v>28.2</v>
      </c>
      <c r="J1868" s="7">
        <v>3.8000000000000007</v>
      </c>
      <c r="K1868" s="7">
        <f t="shared" si="330"/>
        <v>1.5200000000000005</v>
      </c>
      <c r="L1868" s="12">
        <f t="shared" si="328"/>
        <v>2.2800000000000002</v>
      </c>
      <c r="M1868" s="8">
        <v>0.11875000000000002</v>
      </c>
      <c r="N1868" s="8">
        <f t="shared" si="329"/>
        <v>8.085106382978724E-2</v>
      </c>
      <c r="O1868" s="7">
        <f t="shared" si="323"/>
        <v>2.2800000000000002</v>
      </c>
      <c r="P1868" s="8">
        <v>0.11875000000000002</v>
      </c>
      <c r="Q1868" s="8">
        <f t="shared" si="324"/>
        <v>7.421052631578946</v>
      </c>
      <c r="R1868" s="8">
        <f t="shared" si="325"/>
        <v>0.88124999999999998</v>
      </c>
      <c r="S1868" s="9">
        <f t="shared" si="326"/>
        <v>6.0562141221358975E-5</v>
      </c>
      <c r="T1868" s="2" t="s">
        <v>99</v>
      </c>
      <c r="U1868" s="2" t="s">
        <v>31</v>
      </c>
      <c r="V1868" s="2" t="s">
        <v>6101</v>
      </c>
      <c r="W1868" s="2" t="s">
        <v>627</v>
      </c>
      <c r="X1868" s="2">
        <v>66</v>
      </c>
      <c r="Y1868" s="2">
        <v>73</v>
      </c>
      <c r="Z1868" s="2">
        <f t="shared" si="322"/>
        <v>7</v>
      </c>
    </row>
    <row r="1869" spans="1:26" x14ac:dyDescent="0.25">
      <c r="A1869" s="2" t="s">
        <v>5021</v>
      </c>
      <c r="B1869" s="2">
        <v>202281868</v>
      </c>
      <c r="C1869" s="3">
        <v>44871</v>
      </c>
      <c r="D1869" s="2" t="s">
        <v>614</v>
      </c>
      <c r="E1869" s="2" t="s">
        <v>29</v>
      </c>
      <c r="F1869" s="2" t="s">
        <v>5022</v>
      </c>
      <c r="G1869" s="10">
        <f t="shared" si="327"/>
        <v>3.8521044760524977E-4</v>
      </c>
      <c r="H1869" s="12">
        <v>85</v>
      </c>
      <c r="I1869" s="7">
        <v>72.569999999999993</v>
      </c>
      <c r="J1869" s="7">
        <v>12.430000000000007</v>
      </c>
      <c r="K1869" s="7">
        <f t="shared" si="330"/>
        <v>4.9720000000000031</v>
      </c>
      <c r="L1869" s="12">
        <f t="shared" si="328"/>
        <v>7.4580000000000037</v>
      </c>
      <c r="M1869" s="8">
        <v>0.14623529411764713</v>
      </c>
      <c r="N1869" s="8">
        <f t="shared" si="329"/>
        <v>0.10276973956180246</v>
      </c>
      <c r="O1869" s="7">
        <f t="shared" si="323"/>
        <v>7.4580000000000037</v>
      </c>
      <c r="P1869" s="8">
        <v>0.14623529411764713</v>
      </c>
      <c r="Q1869" s="8">
        <f t="shared" si="324"/>
        <v>5.8382944489139144</v>
      </c>
      <c r="R1869" s="8">
        <f t="shared" si="325"/>
        <v>0.85376470588235287</v>
      </c>
      <c r="S1869" s="9">
        <f t="shared" si="326"/>
        <v>1.981019514161822E-4</v>
      </c>
      <c r="T1869" s="2" t="s">
        <v>33</v>
      </c>
      <c r="U1869" s="2" t="s">
        <v>31</v>
      </c>
      <c r="V1869" s="2" t="s">
        <v>6101</v>
      </c>
      <c r="W1869" s="2" t="s">
        <v>16</v>
      </c>
      <c r="X1869" s="2">
        <v>66</v>
      </c>
      <c r="Y1869" s="2">
        <v>73</v>
      </c>
      <c r="Z1869" s="2">
        <f t="shared" si="322"/>
        <v>7</v>
      </c>
    </row>
    <row r="1870" spans="1:26" x14ac:dyDescent="0.25">
      <c r="A1870" s="2" t="s">
        <v>5023</v>
      </c>
      <c r="B1870" s="2">
        <v>202281869</v>
      </c>
      <c r="C1870" s="3">
        <v>44871</v>
      </c>
      <c r="D1870" s="2" t="s">
        <v>865</v>
      </c>
      <c r="E1870" s="2" t="s">
        <v>29</v>
      </c>
      <c r="F1870" s="2" t="s">
        <v>5024</v>
      </c>
      <c r="G1870" s="10">
        <f t="shared" si="327"/>
        <v>4.5318876188852914E-4</v>
      </c>
      <c r="H1870" s="12">
        <v>100</v>
      </c>
      <c r="I1870" s="7">
        <v>74.460000000000008</v>
      </c>
      <c r="J1870" s="7">
        <v>25.539999999999992</v>
      </c>
      <c r="K1870" s="7">
        <f t="shared" si="330"/>
        <v>10.215999999999998</v>
      </c>
      <c r="L1870" s="12">
        <f t="shared" si="328"/>
        <v>15.323999999999995</v>
      </c>
      <c r="M1870" s="8">
        <v>0.2553999999999999</v>
      </c>
      <c r="N1870" s="8">
        <f t="shared" si="329"/>
        <v>0.20580177276389999</v>
      </c>
      <c r="O1870" s="7">
        <f t="shared" si="323"/>
        <v>15.323999999999995</v>
      </c>
      <c r="P1870" s="8">
        <v>0.2553999999999999</v>
      </c>
      <c r="Q1870" s="8">
        <f t="shared" si="324"/>
        <v>2.9154267815191868</v>
      </c>
      <c r="R1870" s="8">
        <f t="shared" si="325"/>
        <v>0.74460000000000004</v>
      </c>
      <c r="S1870" s="9">
        <f t="shared" si="326"/>
        <v>4.0704133862987037E-4</v>
      </c>
      <c r="T1870" s="2" t="s">
        <v>33</v>
      </c>
      <c r="U1870" s="2" t="s">
        <v>31</v>
      </c>
      <c r="V1870" s="2" t="s">
        <v>6101</v>
      </c>
      <c r="W1870" s="2" t="s">
        <v>329</v>
      </c>
      <c r="X1870" s="2">
        <v>66</v>
      </c>
      <c r="Y1870" s="2">
        <v>73</v>
      </c>
      <c r="Z1870" s="2">
        <f t="shared" si="322"/>
        <v>7</v>
      </c>
    </row>
    <row r="1871" spans="1:26" x14ac:dyDescent="0.25">
      <c r="A1871" s="2" t="s">
        <v>5025</v>
      </c>
      <c r="B1871" s="2">
        <v>202281870</v>
      </c>
      <c r="C1871" s="3">
        <v>44871</v>
      </c>
      <c r="D1871" s="2" t="s">
        <v>1017</v>
      </c>
      <c r="E1871" s="2" t="s">
        <v>14</v>
      </c>
      <c r="F1871" s="2" t="s">
        <v>5026</v>
      </c>
      <c r="G1871" s="10">
        <f t="shared" si="327"/>
        <v>4.5318876188852913E-5</v>
      </c>
      <c r="H1871" s="7">
        <v>10</v>
      </c>
      <c r="I1871" s="7">
        <v>3</v>
      </c>
      <c r="J1871" s="7">
        <v>7</v>
      </c>
      <c r="K1871" s="7">
        <f t="shared" si="330"/>
        <v>2.8000000000000003</v>
      </c>
      <c r="L1871" s="12">
        <f t="shared" si="328"/>
        <v>4.1999999999999993</v>
      </c>
      <c r="M1871" s="8">
        <v>0.7</v>
      </c>
      <c r="N1871" s="8">
        <f t="shared" si="329"/>
        <v>1.3999999999999997</v>
      </c>
      <c r="O1871" s="7">
        <f t="shared" si="323"/>
        <v>4.1999999999999993</v>
      </c>
      <c r="P1871" s="8">
        <v>0.7</v>
      </c>
      <c r="Q1871" s="8">
        <f t="shared" si="324"/>
        <v>0.42857142857142855</v>
      </c>
      <c r="R1871" s="8">
        <f t="shared" si="325"/>
        <v>0.3</v>
      </c>
      <c r="S1871" s="9">
        <f t="shared" si="326"/>
        <v>1.1156183909197704E-4</v>
      </c>
      <c r="T1871" s="2" t="s">
        <v>6152</v>
      </c>
      <c r="U1871" s="2" t="s">
        <v>15</v>
      </c>
      <c r="V1871" s="2" t="s">
        <v>6101</v>
      </c>
      <c r="W1871" s="2" t="s">
        <v>16</v>
      </c>
      <c r="X1871" s="2">
        <v>66</v>
      </c>
      <c r="Y1871" s="2">
        <v>73</v>
      </c>
      <c r="Z1871" s="2">
        <f t="shared" si="322"/>
        <v>7</v>
      </c>
    </row>
    <row r="1872" spans="1:26" x14ac:dyDescent="0.25">
      <c r="A1872" s="2" t="s">
        <v>5027</v>
      </c>
      <c r="B1872" s="2">
        <v>202281871</v>
      </c>
      <c r="C1872" s="3">
        <v>44871</v>
      </c>
      <c r="D1872" s="2" t="s">
        <v>1103</v>
      </c>
      <c r="E1872" s="2" t="s">
        <v>14</v>
      </c>
      <c r="F1872" s="2" t="s">
        <v>5028</v>
      </c>
      <c r="G1872" s="10">
        <f t="shared" si="327"/>
        <v>4.5318876188852913E-5</v>
      </c>
      <c r="H1872" s="7">
        <v>10</v>
      </c>
      <c r="I1872" s="7">
        <v>5</v>
      </c>
      <c r="J1872" s="7">
        <v>5</v>
      </c>
      <c r="K1872" s="7">
        <f t="shared" si="330"/>
        <v>2</v>
      </c>
      <c r="L1872" s="12">
        <f t="shared" si="328"/>
        <v>3</v>
      </c>
      <c r="M1872" s="8">
        <v>0.5</v>
      </c>
      <c r="N1872" s="8">
        <f t="shared" si="329"/>
        <v>0.6</v>
      </c>
      <c r="O1872" s="7">
        <f t="shared" si="323"/>
        <v>3</v>
      </c>
      <c r="P1872" s="8">
        <v>0.5</v>
      </c>
      <c r="Q1872" s="8">
        <f t="shared" si="324"/>
        <v>1</v>
      </c>
      <c r="R1872" s="8">
        <f t="shared" si="325"/>
        <v>0.5</v>
      </c>
      <c r="S1872" s="9">
        <f t="shared" si="326"/>
        <v>7.9687027922840741E-5</v>
      </c>
      <c r="T1872" s="2" t="s">
        <v>6152</v>
      </c>
      <c r="U1872" s="2" t="s">
        <v>15</v>
      </c>
      <c r="V1872" s="2" t="s">
        <v>6101</v>
      </c>
      <c r="W1872" s="2" t="s">
        <v>329</v>
      </c>
      <c r="X1872" s="2">
        <v>66</v>
      </c>
      <c r="Y1872" s="2">
        <v>73</v>
      </c>
      <c r="Z1872" s="2">
        <f t="shared" si="322"/>
        <v>7</v>
      </c>
    </row>
    <row r="1873" spans="1:26" x14ac:dyDescent="0.25">
      <c r="A1873" s="2" t="s">
        <v>5029</v>
      </c>
      <c r="B1873" s="2">
        <v>202281872</v>
      </c>
      <c r="C1873" s="3">
        <v>44871</v>
      </c>
      <c r="D1873" s="2" t="s">
        <v>238</v>
      </c>
      <c r="E1873" s="2" t="s">
        <v>14</v>
      </c>
      <c r="F1873" s="2" t="s">
        <v>5030</v>
      </c>
      <c r="G1873" s="10">
        <f t="shared" si="327"/>
        <v>1.1329719047213228E-4</v>
      </c>
      <c r="H1873" s="7">
        <v>25</v>
      </c>
      <c r="I1873" s="7">
        <v>21</v>
      </c>
      <c r="J1873" s="7">
        <v>4</v>
      </c>
      <c r="K1873" s="7">
        <f t="shared" si="330"/>
        <v>1.6</v>
      </c>
      <c r="L1873" s="12">
        <f t="shared" si="328"/>
        <v>2.4</v>
      </c>
      <c r="M1873" s="8">
        <v>0.16</v>
      </c>
      <c r="N1873" s="8">
        <f t="shared" si="329"/>
        <v>0.11428571428571428</v>
      </c>
      <c r="O1873" s="7">
        <f t="shared" si="323"/>
        <v>2.4</v>
      </c>
      <c r="P1873" s="8">
        <v>0.16</v>
      </c>
      <c r="Q1873" s="8">
        <f t="shared" si="324"/>
        <v>5.25</v>
      </c>
      <c r="R1873" s="8">
        <f t="shared" si="325"/>
        <v>0.84</v>
      </c>
      <c r="S1873" s="9">
        <f t="shared" si="326"/>
        <v>6.3749622338272593E-5</v>
      </c>
      <c r="T1873" s="2" t="s">
        <v>19</v>
      </c>
      <c r="U1873" s="2" t="s">
        <v>15</v>
      </c>
      <c r="V1873" s="2" t="s">
        <v>6101</v>
      </c>
      <c r="W1873" s="2" t="s">
        <v>627</v>
      </c>
      <c r="X1873" s="2">
        <v>66</v>
      </c>
      <c r="Y1873" s="2">
        <v>73</v>
      </c>
      <c r="Z1873" s="2">
        <f t="shared" si="322"/>
        <v>7</v>
      </c>
    </row>
    <row r="1874" spans="1:26" x14ac:dyDescent="0.25">
      <c r="A1874" s="2" t="s">
        <v>5031</v>
      </c>
      <c r="B1874" s="2">
        <v>202281873</v>
      </c>
      <c r="C1874" s="3">
        <v>44872</v>
      </c>
      <c r="D1874" s="2" t="s">
        <v>614</v>
      </c>
      <c r="E1874" s="2" t="s">
        <v>29</v>
      </c>
      <c r="F1874" s="2" t="s">
        <v>5032</v>
      </c>
      <c r="G1874" s="10">
        <f t="shared" si="327"/>
        <v>3.8521044760524977E-4</v>
      </c>
      <c r="H1874" s="12">
        <v>85</v>
      </c>
      <c r="I1874" s="7">
        <v>72.569999999999993</v>
      </c>
      <c r="J1874" s="7">
        <v>12.430000000000007</v>
      </c>
      <c r="K1874" s="7">
        <f t="shared" si="330"/>
        <v>4.9720000000000031</v>
      </c>
      <c r="L1874" s="12">
        <f t="shared" si="328"/>
        <v>7.4580000000000037</v>
      </c>
      <c r="M1874" s="8">
        <v>0.14623529411764713</v>
      </c>
      <c r="N1874" s="8">
        <f t="shared" si="329"/>
        <v>0.10276973956180246</v>
      </c>
      <c r="O1874" s="7">
        <f t="shared" si="323"/>
        <v>7.4580000000000037</v>
      </c>
      <c r="P1874" s="8">
        <v>0.14623529411764713</v>
      </c>
      <c r="Q1874" s="8">
        <f t="shared" si="324"/>
        <v>5.8382944489139144</v>
      </c>
      <c r="R1874" s="8">
        <f t="shared" si="325"/>
        <v>0.85376470588235287</v>
      </c>
      <c r="S1874" s="9">
        <f t="shared" si="326"/>
        <v>1.981019514161822E-4</v>
      </c>
      <c r="T1874" s="2" t="s">
        <v>33</v>
      </c>
      <c r="U1874" s="2" t="s">
        <v>31</v>
      </c>
      <c r="V1874" s="2" t="s">
        <v>6101</v>
      </c>
      <c r="W1874" s="2" t="s">
        <v>627</v>
      </c>
      <c r="X1874" s="2">
        <v>55</v>
      </c>
      <c r="Y1874" s="2">
        <v>75</v>
      </c>
      <c r="Z1874" s="2">
        <f t="shared" si="322"/>
        <v>20</v>
      </c>
    </row>
    <row r="1875" spans="1:26" x14ac:dyDescent="0.25">
      <c r="A1875" s="2" t="s">
        <v>5033</v>
      </c>
      <c r="B1875" s="2">
        <v>202281874</v>
      </c>
      <c r="C1875" s="3">
        <v>44872</v>
      </c>
      <c r="D1875" s="2" t="s">
        <v>764</v>
      </c>
      <c r="E1875" s="2" t="s">
        <v>29</v>
      </c>
      <c r="F1875" s="2" t="s">
        <v>5034</v>
      </c>
      <c r="G1875" s="10">
        <f t="shared" si="327"/>
        <v>2.5378570665757634E-4</v>
      </c>
      <c r="H1875" s="12">
        <v>56</v>
      </c>
      <c r="I1875" s="7">
        <v>51</v>
      </c>
      <c r="J1875" s="7">
        <v>5</v>
      </c>
      <c r="K1875" s="7">
        <f t="shared" si="330"/>
        <v>2</v>
      </c>
      <c r="L1875" s="12">
        <f t="shared" si="328"/>
        <v>3</v>
      </c>
      <c r="M1875" s="8">
        <v>8.9285714285714288E-2</v>
      </c>
      <c r="N1875" s="8">
        <f t="shared" si="329"/>
        <v>5.8823529411764705E-2</v>
      </c>
      <c r="O1875" s="7">
        <f t="shared" si="323"/>
        <v>3</v>
      </c>
      <c r="P1875" s="8">
        <v>8.9285714285714288E-2</v>
      </c>
      <c r="Q1875" s="8">
        <f t="shared" si="324"/>
        <v>10.199999999999999</v>
      </c>
      <c r="R1875" s="8">
        <f t="shared" si="325"/>
        <v>0.9107142857142857</v>
      </c>
      <c r="S1875" s="9">
        <f t="shared" si="326"/>
        <v>7.9687027922840741E-5</v>
      </c>
      <c r="T1875" s="2" t="s">
        <v>30</v>
      </c>
      <c r="U1875" s="2" t="s">
        <v>31</v>
      </c>
      <c r="V1875" s="2" t="s">
        <v>6101</v>
      </c>
      <c r="W1875" s="2" t="s">
        <v>627</v>
      </c>
      <c r="X1875" s="2">
        <v>55</v>
      </c>
      <c r="Y1875" s="2">
        <v>75</v>
      </c>
      <c r="Z1875" s="2">
        <f t="shared" ref="Z1875:Z1910" si="331">Y1875-X1875</f>
        <v>20</v>
      </c>
    </row>
    <row r="1876" spans="1:26" x14ac:dyDescent="0.25">
      <c r="A1876" s="2" t="s">
        <v>5035</v>
      </c>
      <c r="B1876" s="2">
        <v>202281875</v>
      </c>
      <c r="C1876" s="3">
        <v>44872</v>
      </c>
      <c r="D1876" s="2" t="s">
        <v>886</v>
      </c>
      <c r="E1876" s="2" t="s">
        <v>14</v>
      </c>
      <c r="F1876" s="2" t="s">
        <v>5036</v>
      </c>
      <c r="G1876" s="10">
        <f t="shared" si="327"/>
        <v>4.5318876188852913E-5</v>
      </c>
      <c r="H1876" s="7">
        <v>10</v>
      </c>
      <c r="I1876" s="7">
        <v>2.5</v>
      </c>
      <c r="J1876" s="7">
        <v>7.5</v>
      </c>
      <c r="K1876" s="7">
        <f t="shared" si="330"/>
        <v>3</v>
      </c>
      <c r="L1876" s="12">
        <f t="shared" si="328"/>
        <v>4.5</v>
      </c>
      <c r="M1876" s="8">
        <v>0.75</v>
      </c>
      <c r="N1876" s="8">
        <f t="shared" si="329"/>
        <v>1.8</v>
      </c>
      <c r="O1876" s="7">
        <f t="shared" si="323"/>
        <v>4.5</v>
      </c>
      <c r="P1876" s="8">
        <v>0.75</v>
      </c>
      <c r="Q1876" s="8">
        <f t="shared" si="324"/>
        <v>0.33333333333333331</v>
      </c>
      <c r="R1876" s="8">
        <f t="shared" si="325"/>
        <v>0.25</v>
      </c>
      <c r="S1876" s="9">
        <f t="shared" si="326"/>
        <v>1.1953054188426111E-4</v>
      </c>
      <c r="T1876" s="2" t="s">
        <v>6152</v>
      </c>
      <c r="U1876" s="2" t="s">
        <v>15</v>
      </c>
      <c r="V1876" s="2" t="s">
        <v>6101</v>
      </c>
      <c r="W1876" s="2" t="s">
        <v>329</v>
      </c>
      <c r="X1876" s="2">
        <v>55</v>
      </c>
      <c r="Y1876" s="2">
        <v>75</v>
      </c>
      <c r="Z1876" s="2">
        <f t="shared" si="331"/>
        <v>20</v>
      </c>
    </row>
    <row r="1877" spans="1:26" x14ac:dyDescent="0.25">
      <c r="A1877" s="2" t="s">
        <v>5037</v>
      </c>
      <c r="B1877" s="2">
        <v>202281876</v>
      </c>
      <c r="C1877" s="3">
        <v>44872</v>
      </c>
      <c r="D1877" s="2" t="s">
        <v>694</v>
      </c>
      <c r="E1877" s="2" t="s">
        <v>29</v>
      </c>
      <c r="F1877" s="2" t="s">
        <v>5038</v>
      </c>
      <c r="G1877" s="10">
        <f t="shared" si="327"/>
        <v>2.0846683046872342E-4</v>
      </c>
      <c r="H1877" s="12">
        <v>46</v>
      </c>
      <c r="I1877" s="7">
        <v>38.85</v>
      </c>
      <c r="J1877" s="7">
        <v>7.1499999999999986</v>
      </c>
      <c r="K1877" s="7">
        <f t="shared" si="330"/>
        <v>2.8599999999999994</v>
      </c>
      <c r="L1877" s="12">
        <f t="shared" si="328"/>
        <v>4.2899999999999991</v>
      </c>
      <c r="M1877" s="8">
        <v>0.15543478260869562</v>
      </c>
      <c r="N1877" s="8">
        <f t="shared" si="329"/>
        <v>0.1104247104247104</v>
      </c>
      <c r="O1877" s="7">
        <f t="shared" si="323"/>
        <v>4.2899999999999991</v>
      </c>
      <c r="P1877" s="8">
        <v>0.15543478260869562</v>
      </c>
      <c r="Q1877" s="8">
        <f t="shared" si="324"/>
        <v>5.4335664335664351</v>
      </c>
      <c r="R1877" s="8">
        <f t="shared" si="325"/>
        <v>0.84456521739130441</v>
      </c>
      <c r="S1877" s="9">
        <f t="shared" si="326"/>
        <v>1.1395244992966224E-4</v>
      </c>
      <c r="T1877" s="2" t="s">
        <v>30</v>
      </c>
      <c r="U1877" s="2" t="s">
        <v>31</v>
      </c>
      <c r="V1877" s="2" t="s">
        <v>6101</v>
      </c>
      <c r="W1877" s="2" t="s">
        <v>627</v>
      </c>
      <c r="X1877" s="2">
        <v>55</v>
      </c>
      <c r="Y1877" s="2">
        <v>75</v>
      </c>
      <c r="Z1877" s="2">
        <f t="shared" si="331"/>
        <v>20</v>
      </c>
    </row>
    <row r="1878" spans="1:26" x14ac:dyDescent="0.25">
      <c r="A1878" s="2" t="s">
        <v>5039</v>
      </c>
      <c r="B1878" s="2">
        <v>202281877</v>
      </c>
      <c r="C1878" s="3">
        <v>44872</v>
      </c>
      <c r="D1878" s="2" t="s">
        <v>868</v>
      </c>
      <c r="E1878" s="2" t="s">
        <v>29</v>
      </c>
      <c r="F1878" s="2" t="s">
        <v>5040</v>
      </c>
      <c r="G1878" s="10">
        <f t="shared" si="327"/>
        <v>2.4925381903869104E-4</v>
      </c>
      <c r="H1878" s="12">
        <v>55</v>
      </c>
      <c r="I1878" s="7">
        <v>46.25</v>
      </c>
      <c r="J1878" s="7">
        <v>8.75</v>
      </c>
      <c r="K1878" s="7">
        <f t="shared" si="330"/>
        <v>3.5</v>
      </c>
      <c r="L1878" s="12">
        <f t="shared" si="328"/>
        <v>5.25</v>
      </c>
      <c r="M1878" s="8">
        <v>0.15909090909090909</v>
      </c>
      <c r="N1878" s="8">
        <f t="shared" si="329"/>
        <v>0.11351351351351352</v>
      </c>
      <c r="O1878" s="7">
        <f t="shared" si="323"/>
        <v>5.25</v>
      </c>
      <c r="P1878" s="8">
        <v>0.15909090909090909</v>
      </c>
      <c r="Q1878" s="8">
        <f t="shared" si="324"/>
        <v>5.2857142857142856</v>
      </c>
      <c r="R1878" s="8">
        <f t="shared" si="325"/>
        <v>0.84090909090909094</v>
      </c>
      <c r="S1878" s="9">
        <f t="shared" si="326"/>
        <v>1.394522988649713E-4</v>
      </c>
      <c r="T1878" s="2" t="s">
        <v>30</v>
      </c>
      <c r="U1878" s="2" t="s">
        <v>31</v>
      </c>
      <c r="V1878" s="2" t="s">
        <v>6101</v>
      </c>
      <c r="W1878" s="2" t="s">
        <v>329</v>
      </c>
      <c r="X1878" s="2">
        <v>55</v>
      </c>
      <c r="Y1878" s="2">
        <v>75</v>
      </c>
      <c r="Z1878" s="2">
        <f t="shared" si="331"/>
        <v>20</v>
      </c>
    </row>
    <row r="1879" spans="1:26" x14ac:dyDescent="0.25">
      <c r="A1879" s="2" t="s">
        <v>5041</v>
      </c>
      <c r="B1879" s="2">
        <v>202281878</v>
      </c>
      <c r="C1879" s="3">
        <v>44872</v>
      </c>
      <c r="D1879" s="2" t="s">
        <v>1104</v>
      </c>
      <c r="E1879" s="2" t="s">
        <v>29</v>
      </c>
      <c r="F1879" s="2" t="s">
        <v>5042</v>
      </c>
      <c r="G1879" s="10">
        <f t="shared" si="327"/>
        <v>3.8521044760524977E-4</v>
      </c>
      <c r="H1879" s="12">
        <v>85</v>
      </c>
      <c r="I1879" s="7">
        <v>72.569999999999993</v>
      </c>
      <c r="J1879" s="7">
        <v>12.430000000000007</v>
      </c>
      <c r="K1879" s="7">
        <f t="shared" si="330"/>
        <v>4.9720000000000031</v>
      </c>
      <c r="L1879" s="12">
        <f t="shared" si="328"/>
        <v>7.4580000000000037</v>
      </c>
      <c r="M1879" s="8">
        <v>0.14623529411764713</v>
      </c>
      <c r="N1879" s="8">
        <f t="shared" si="329"/>
        <v>0.10276973956180246</v>
      </c>
      <c r="O1879" s="7">
        <f t="shared" si="323"/>
        <v>7.4580000000000037</v>
      </c>
      <c r="P1879" s="8">
        <v>0.14623529411764713</v>
      </c>
      <c r="Q1879" s="8">
        <f t="shared" si="324"/>
        <v>5.8382944489139144</v>
      </c>
      <c r="R1879" s="8">
        <f t="shared" si="325"/>
        <v>0.85376470588235287</v>
      </c>
      <c r="S1879" s="9">
        <f t="shared" si="326"/>
        <v>1.981019514161822E-4</v>
      </c>
      <c r="T1879" s="2" t="s">
        <v>33</v>
      </c>
      <c r="U1879" s="2" t="s">
        <v>31</v>
      </c>
      <c r="V1879" s="2" t="s">
        <v>6101</v>
      </c>
      <c r="W1879" s="2" t="s">
        <v>627</v>
      </c>
      <c r="X1879" s="2">
        <v>55</v>
      </c>
      <c r="Y1879" s="2">
        <v>75</v>
      </c>
      <c r="Z1879" s="2">
        <f t="shared" si="331"/>
        <v>20</v>
      </c>
    </row>
    <row r="1880" spans="1:26" x14ac:dyDescent="0.25">
      <c r="A1880" s="2" t="s">
        <v>5043</v>
      </c>
      <c r="B1880" s="2">
        <v>202281879</v>
      </c>
      <c r="C1880" s="3">
        <v>44872</v>
      </c>
      <c r="D1880" s="2" t="s">
        <v>888</v>
      </c>
      <c r="E1880" s="2" t="s">
        <v>29</v>
      </c>
      <c r="F1880" s="2" t="s">
        <v>5044</v>
      </c>
      <c r="G1880" s="10">
        <f t="shared" si="327"/>
        <v>2.4925381903869104E-4</v>
      </c>
      <c r="H1880" s="12">
        <v>55</v>
      </c>
      <c r="I1880" s="7">
        <v>46.25</v>
      </c>
      <c r="J1880" s="7">
        <v>8.75</v>
      </c>
      <c r="K1880" s="7">
        <f t="shared" si="330"/>
        <v>3.5</v>
      </c>
      <c r="L1880" s="12">
        <f t="shared" si="328"/>
        <v>5.25</v>
      </c>
      <c r="M1880" s="8">
        <v>0.15909090909090909</v>
      </c>
      <c r="N1880" s="8">
        <f t="shared" si="329"/>
        <v>0.11351351351351352</v>
      </c>
      <c r="O1880" s="7">
        <f t="shared" si="323"/>
        <v>5.25</v>
      </c>
      <c r="P1880" s="8">
        <v>0.15909090909090909</v>
      </c>
      <c r="Q1880" s="8">
        <f t="shared" si="324"/>
        <v>5.2857142857142856</v>
      </c>
      <c r="R1880" s="8">
        <f t="shared" si="325"/>
        <v>0.84090909090909094</v>
      </c>
      <c r="S1880" s="9">
        <f t="shared" si="326"/>
        <v>1.394522988649713E-4</v>
      </c>
      <c r="T1880" s="2" t="s">
        <v>30</v>
      </c>
      <c r="U1880" s="2" t="s">
        <v>31</v>
      </c>
      <c r="V1880" s="2" t="s">
        <v>6101</v>
      </c>
      <c r="W1880" s="2" t="s">
        <v>16</v>
      </c>
      <c r="X1880" s="2">
        <v>55</v>
      </c>
      <c r="Y1880" s="2">
        <v>75</v>
      </c>
      <c r="Z1880" s="2">
        <f t="shared" si="331"/>
        <v>20</v>
      </c>
    </row>
    <row r="1881" spans="1:26" x14ac:dyDescent="0.25">
      <c r="A1881" s="2" t="s">
        <v>5045</v>
      </c>
      <c r="B1881" s="2">
        <v>202281880</v>
      </c>
      <c r="C1881" s="3">
        <v>44872</v>
      </c>
      <c r="D1881" s="2" t="s">
        <v>1098</v>
      </c>
      <c r="E1881" s="2" t="s">
        <v>29</v>
      </c>
      <c r="F1881" s="2" t="s">
        <v>5046</v>
      </c>
      <c r="G1881" s="10">
        <f t="shared" si="327"/>
        <v>6.5259181711948199E-4</v>
      </c>
      <c r="H1881" s="12">
        <v>144</v>
      </c>
      <c r="I1881" s="7">
        <v>122.10000000000001</v>
      </c>
      <c r="J1881" s="7">
        <v>21.899999999999991</v>
      </c>
      <c r="K1881" s="7">
        <f t="shared" si="330"/>
        <v>8.7599999999999962</v>
      </c>
      <c r="L1881" s="12">
        <f t="shared" si="328"/>
        <v>13.139999999999995</v>
      </c>
      <c r="M1881" s="8">
        <v>0.15208333333333326</v>
      </c>
      <c r="N1881" s="8">
        <f t="shared" si="329"/>
        <v>0.10761670761670757</v>
      </c>
      <c r="O1881" s="7">
        <f t="shared" si="323"/>
        <v>13.139999999999995</v>
      </c>
      <c r="P1881" s="8">
        <v>0.15208333333333326</v>
      </c>
      <c r="Q1881" s="8">
        <f t="shared" si="324"/>
        <v>5.575342465753427</v>
      </c>
      <c r="R1881" s="8">
        <f t="shared" si="325"/>
        <v>0.84791666666666676</v>
      </c>
      <c r="S1881" s="9">
        <f t="shared" si="326"/>
        <v>3.4902918230204233E-4</v>
      </c>
      <c r="T1881" s="2" t="s">
        <v>30</v>
      </c>
      <c r="U1881" s="2" t="s">
        <v>31</v>
      </c>
      <c r="V1881" s="2" t="s">
        <v>6101</v>
      </c>
      <c r="W1881" s="2" t="s">
        <v>329</v>
      </c>
      <c r="X1881" s="2">
        <v>55</v>
      </c>
      <c r="Y1881" s="2">
        <v>75</v>
      </c>
      <c r="Z1881" s="2">
        <f t="shared" si="331"/>
        <v>20</v>
      </c>
    </row>
    <row r="1882" spans="1:26" x14ac:dyDescent="0.25">
      <c r="A1882" s="2" t="s">
        <v>5047</v>
      </c>
      <c r="B1882" s="2">
        <v>202281881</v>
      </c>
      <c r="C1882" s="3">
        <v>44872</v>
      </c>
      <c r="D1882" s="2" t="s">
        <v>772</v>
      </c>
      <c r="E1882" s="2" t="s">
        <v>29</v>
      </c>
      <c r="F1882" s="2" t="s">
        <v>5048</v>
      </c>
      <c r="G1882" s="10">
        <f t="shared" si="327"/>
        <v>1.4502040380432932E-4</v>
      </c>
      <c r="H1882" s="12">
        <v>32</v>
      </c>
      <c r="I1882" s="7">
        <v>27.45</v>
      </c>
      <c r="J1882" s="7">
        <v>4.5500000000000007</v>
      </c>
      <c r="K1882" s="7">
        <f t="shared" si="330"/>
        <v>1.8200000000000003</v>
      </c>
      <c r="L1882" s="12">
        <f t="shared" si="328"/>
        <v>2.7300000000000004</v>
      </c>
      <c r="M1882" s="8">
        <v>0.14218750000000002</v>
      </c>
      <c r="N1882" s="8">
        <f t="shared" si="329"/>
        <v>9.9453551912568328E-2</v>
      </c>
      <c r="O1882" s="7">
        <f t="shared" si="323"/>
        <v>2.7300000000000004</v>
      </c>
      <c r="P1882" s="8">
        <v>0.14218750000000002</v>
      </c>
      <c r="Q1882" s="8">
        <f t="shared" si="324"/>
        <v>6.032967032967032</v>
      </c>
      <c r="R1882" s="8">
        <f t="shared" si="325"/>
        <v>0.85781249999999998</v>
      </c>
      <c r="S1882" s="9">
        <f t="shared" si="326"/>
        <v>7.251519540978508E-5</v>
      </c>
      <c r="T1882" s="2" t="s">
        <v>56</v>
      </c>
      <c r="U1882" s="2" t="s">
        <v>31</v>
      </c>
      <c r="V1882" s="2" t="s">
        <v>6101</v>
      </c>
      <c r="W1882" s="2" t="s">
        <v>37</v>
      </c>
      <c r="X1882" s="2">
        <v>55</v>
      </c>
      <c r="Y1882" s="2">
        <v>75</v>
      </c>
      <c r="Z1882" s="2">
        <f t="shared" si="331"/>
        <v>20</v>
      </c>
    </row>
    <row r="1883" spans="1:26" x14ac:dyDescent="0.25">
      <c r="A1883" s="2" t="s">
        <v>5049</v>
      </c>
      <c r="B1883" s="2">
        <v>202281882</v>
      </c>
      <c r="C1883" s="3">
        <v>44872</v>
      </c>
      <c r="D1883" s="2" t="s">
        <v>1105</v>
      </c>
      <c r="E1883" s="2" t="s">
        <v>47</v>
      </c>
      <c r="F1883" s="2" t="s">
        <v>5050</v>
      </c>
      <c r="G1883" s="10">
        <f t="shared" si="327"/>
        <v>4.9850763807738211E-3</v>
      </c>
      <c r="H1883" s="7">
        <v>1100</v>
      </c>
      <c r="I1883" s="7">
        <v>910</v>
      </c>
      <c r="J1883" s="7">
        <v>190</v>
      </c>
      <c r="K1883" s="7">
        <f t="shared" si="330"/>
        <v>76</v>
      </c>
      <c r="L1883" s="12">
        <f t="shared" si="328"/>
        <v>114</v>
      </c>
      <c r="M1883" s="8">
        <v>0.17272727272727273</v>
      </c>
      <c r="N1883" s="8">
        <f t="shared" si="329"/>
        <v>0.12527472527472527</v>
      </c>
      <c r="O1883" s="7">
        <f t="shared" si="323"/>
        <v>114</v>
      </c>
      <c r="P1883" s="8">
        <v>0.17272727272727273</v>
      </c>
      <c r="Q1883" s="8">
        <f t="shared" si="324"/>
        <v>4.7894736842105265</v>
      </c>
      <c r="R1883" s="8">
        <f t="shared" si="325"/>
        <v>0.82727272727272727</v>
      </c>
      <c r="S1883" s="9">
        <f t="shared" si="326"/>
        <v>3.0281070610679479E-3</v>
      </c>
      <c r="T1883" s="2" t="s">
        <v>19</v>
      </c>
      <c r="U1883" s="2" t="s">
        <v>6087</v>
      </c>
      <c r="V1883" s="2" t="s">
        <v>6101</v>
      </c>
      <c r="W1883" s="2" t="s">
        <v>37</v>
      </c>
      <c r="X1883" s="2">
        <v>55</v>
      </c>
      <c r="Y1883" s="2">
        <v>75</v>
      </c>
      <c r="Z1883" s="2">
        <f t="shared" si="331"/>
        <v>20</v>
      </c>
    </row>
    <row r="1884" spans="1:26" x14ac:dyDescent="0.25">
      <c r="A1884" s="2" t="s">
        <v>5051</v>
      </c>
      <c r="B1884" s="2">
        <v>202281883</v>
      </c>
      <c r="C1884" s="3">
        <v>44872</v>
      </c>
      <c r="D1884" s="2" t="s">
        <v>1047</v>
      </c>
      <c r="E1884" s="2" t="s">
        <v>14</v>
      </c>
      <c r="F1884" s="2" t="s">
        <v>5052</v>
      </c>
      <c r="G1884" s="10">
        <f t="shared" si="327"/>
        <v>8.1573977139935249E-5</v>
      </c>
      <c r="H1884" s="7">
        <v>18</v>
      </c>
      <c r="I1884" s="7">
        <v>5</v>
      </c>
      <c r="J1884" s="7">
        <v>13</v>
      </c>
      <c r="K1884" s="7">
        <f t="shared" si="330"/>
        <v>5.2</v>
      </c>
      <c r="L1884" s="12">
        <f t="shared" si="328"/>
        <v>7.8</v>
      </c>
      <c r="M1884" s="8">
        <v>0.72222222222222221</v>
      </c>
      <c r="N1884" s="8">
        <f t="shared" si="329"/>
        <v>1.56</v>
      </c>
      <c r="O1884" s="7">
        <f t="shared" si="323"/>
        <v>7.8</v>
      </c>
      <c r="P1884" s="8">
        <v>0.72222222222222221</v>
      </c>
      <c r="Q1884" s="8">
        <f t="shared" si="324"/>
        <v>0.38461538461538464</v>
      </c>
      <c r="R1884" s="8">
        <f t="shared" si="325"/>
        <v>0.27777777777777779</v>
      </c>
      <c r="S1884" s="9">
        <f t="shared" si="326"/>
        <v>2.0718627259938593E-4</v>
      </c>
      <c r="T1884" s="2" t="s">
        <v>6152</v>
      </c>
      <c r="U1884" s="2" t="s">
        <v>15</v>
      </c>
      <c r="V1884" s="2" t="s">
        <v>6101</v>
      </c>
      <c r="W1884" s="2" t="s">
        <v>37</v>
      </c>
      <c r="X1884" s="2">
        <v>55</v>
      </c>
      <c r="Y1884" s="2">
        <v>75</v>
      </c>
      <c r="Z1884" s="2">
        <f t="shared" si="331"/>
        <v>20</v>
      </c>
    </row>
    <row r="1885" spans="1:26" x14ac:dyDescent="0.25">
      <c r="A1885" s="2" t="s">
        <v>5053</v>
      </c>
      <c r="B1885" s="2">
        <v>202281884</v>
      </c>
      <c r="C1885" s="3">
        <v>44872</v>
      </c>
      <c r="D1885" s="2" t="s">
        <v>659</v>
      </c>
      <c r="E1885" s="2" t="s">
        <v>14</v>
      </c>
      <c r="F1885" s="2" t="s">
        <v>5054</v>
      </c>
      <c r="G1885" s="10">
        <f t="shared" si="327"/>
        <v>3.625510095108233E-5</v>
      </c>
      <c r="H1885" s="7">
        <v>8</v>
      </c>
      <c r="I1885" s="7">
        <v>2</v>
      </c>
      <c r="J1885" s="7">
        <v>6</v>
      </c>
      <c r="K1885" s="7">
        <f t="shared" si="330"/>
        <v>2.4000000000000004</v>
      </c>
      <c r="L1885" s="12">
        <f t="shared" si="328"/>
        <v>3.5999999999999996</v>
      </c>
      <c r="M1885" s="8">
        <v>0.75</v>
      </c>
      <c r="N1885" s="8">
        <f t="shared" si="329"/>
        <v>1.7999999999999998</v>
      </c>
      <c r="O1885" s="7">
        <f t="shared" si="323"/>
        <v>3.5999999999999996</v>
      </c>
      <c r="P1885" s="8">
        <v>0.75</v>
      </c>
      <c r="Q1885" s="8">
        <f t="shared" si="324"/>
        <v>0.33333333333333331</v>
      </c>
      <c r="R1885" s="8">
        <f t="shared" si="325"/>
        <v>0.25</v>
      </c>
      <c r="S1885" s="9">
        <f t="shared" si="326"/>
        <v>9.5624433507408889E-5</v>
      </c>
      <c r="T1885" s="2" t="s">
        <v>6152</v>
      </c>
      <c r="U1885" s="2" t="s">
        <v>15</v>
      </c>
      <c r="V1885" s="2" t="s">
        <v>6101</v>
      </c>
      <c r="W1885" s="2" t="s">
        <v>16</v>
      </c>
      <c r="X1885" s="2">
        <v>55</v>
      </c>
      <c r="Y1885" s="2">
        <v>75</v>
      </c>
      <c r="Z1885" s="2">
        <f t="shared" si="331"/>
        <v>20</v>
      </c>
    </row>
    <row r="1886" spans="1:26" x14ac:dyDescent="0.25">
      <c r="A1886" s="2" t="s">
        <v>5055</v>
      </c>
      <c r="B1886" s="2">
        <v>202281885</v>
      </c>
      <c r="C1886" s="3">
        <v>44872</v>
      </c>
      <c r="D1886" s="2" t="s">
        <v>910</v>
      </c>
      <c r="E1886" s="2" t="s">
        <v>14</v>
      </c>
      <c r="F1886" s="2" t="s">
        <v>5056</v>
      </c>
      <c r="G1886" s="10">
        <f t="shared" si="327"/>
        <v>4.5318876188852913E-5</v>
      </c>
      <c r="H1886" s="7">
        <v>10</v>
      </c>
      <c r="I1886" s="7">
        <v>2</v>
      </c>
      <c r="J1886" s="7">
        <v>8</v>
      </c>
      <c r="K1886" s="7">
        <f t="shared" si="330"/>
        <v>3.2</v>
      </c>
      <c r="L1886" s="12">
        <f t="shared" si="328"/>
        <v>4.8</v>
      </c>
      <c r="M1886" s="8">
        <v>0.8</v>
      </c>
      <c r="N1886" s="8">
        <f t="shared" si="329"/>
        <v>2.4</v>
      </c>
      <c r="O1886" s="7">
        <f t="shared" si="323"/>
        <v>4.8</v>
      </c>
      <c r="P1886" s="8">
        <v>0.8</v>
      </c>
      <c r="Q1886" s="8">
        <f t="shared" si="324"/>
        <v>0.25</v>
      </c>
      <c r="R1886" s="8">
        <f t="shared" si="325"/>
        <v>0.2</v>
      </c>
      <c r="S1886" s="9">
        <f t="shared" si="326"/>
        <v>1.2749924467654519E-4</v>
      </c>
      <c r="T1886" s="2" t="s">
        <v>6151</v>
      </c>
      <c r="U1886" s="2" t="s">
        <v>15</v>
      </c>
      <c r="V1886" s="2" t="s">
        <v>6101</v>
      </c>
      <c r="W1886" s="2" t="s">
        <v>329</v>
      </c>
      <c r="X1886" s="2">
        <v>55</v>
      </c>
      <c r="Y1886" s="2">
        <v>75</v>
      </c>
      <c r="Z1886" s="2">
        <f t="shared" si="331"/>
        <v>20</v>
      </c>
    </row>
    <row r="1887" spans="1:26" x14ac:dyDescent="0.25">
      <c r="A1887" s="2" t="s">
        <v>5057</v>
      </c>
      <c r="B1887" s="2">
        <v>202281886</v>
      </c>
      <c r="C1887" s="3">
        <v>44872</v>
      </c>
      <c r="D1887" s="2" t="s">
        <v>1106</v>
      </c>
      <c r="E1887" s="2" t="s">
        <v>29</v>
      </c>
      <c r="F1887" s="2" t="s">
        <v>5058</v>
      </c>
      <c r="G1887" s="10">
        <f t="shared" si="327"/>
        <v>2.6284948189534692E-3</v>
      </c>
      <c r="H1887" s="12">
        <v>580</v>
      </c>
      <c r="I1887" s="7">
        <v>303.60000000000002</v>
      </c>
      <c r="J1887" s="7">
        <v>276.39999999999998</v>
      </c>
      <c r="K1887" s="7">
        <f t="shared" si="330"/>
        <v>110.56</v>
      </c>
      <c r="L1887" s="12">
        <f t="shared" si="328"/>
        <v>165.83999999999997</v>
      </c>
      <c r="M1887" s="8">
        <v>0.47655172413793101</v>
      </c>
      <c r="N1887" s="8">
        <f t="shared" si="329"/>
        <v>0.54624505928853739</v>
      </c>
      <c r="O1887" s="7">
        <f t="shared" si="323"/>
        <v>165.83999999999997</v>
      </c>
      <c r="P1887" s="8">
        <v>0.47655172413793101</v>
      </c>
      <c r="Q1887" s="8">
        <f t="shared" si="324"/>
        <v>1.0984081041968163</v>
      </c>
      <c r="R1887" s="8">
        <f t="shared" si="325"/>
        <v>0.52344827586206899</v>
      </c>
      <c r="S1887" s="9">
        <f t="shared" si="326"/>
        <v>4.4050989035746358E-3</v>
      </c>
      <c r="T1887" s="2" t="s">
        <v>33</v>
      </c>
      <c r="U1887" s="2" t="s">
        <v>31</v>
      </c>
      <c r="V1887" s="2" t="s">
        <v>6101</v>
      </c>
      <c r="W1887" s="2" t="s">
        <v>37</v>
      </c>
      <c r="X1887" s="2">
        <v>55</v>
      </c>
      <c r="Y1887" s="2">
        <v>75</v>
      </c>
      <c r="Z1887" s="2">
        <f t="shared" si="331"/>
        <v>20</v>
      </c>
    </row>
    <row r="1888" spans="1:26" x14ac:dyDescent="0.25">
      <c r="A1888" s="2" t="s">
        <v>5059</v>
      </c>
      <c r="B1888" s="2">
        <v>202281887</v>
      </c>
      <c r="C1888" s="3">
        <v>44872</v>
      </c>
      <c r="D1888" s="2" t="s">
        <v>851</v>
      </c>
      <c r="E1888" s="2" t="s">
        <v>29</v>
      </c>
      <c r="F1888" s="2" t="s">
        <v>5060</v>
      </c>
      <c r="G1888" s="10">
        <f t="shared" si="327"/>
        <v>2.4925381903869104E-4</v>
      </c>
      <c r="H1888" s="12">
        <v>55</v>
      </c>
      <c r="I1888" s="7">
        <v>47.52</v>
      </c>
      <c r="J1888" s="7">
        <v>7.4799999999999969</v>
      </c>
      <c r="K1888" s="7">
        <f t="shared" si="330"/>
        <v>2.9919999999999991</v>
      </c>
      <c r="L1888" s="12">
        <f t="shared" si="328"/>
        <v>4.4879999999999978</v>
      </c>
      <c r="M1888" s="8">
        <v>0.13599999999999995</v>
      </c>
      <c r="N1888" s="8">
        <f t="shared" si="329"/>
        <v>9.4444444444444386E-2</v>
      </c>
      <c r="O1888" s="7">
        <f t="shared" si="323"/>
        <v>4.4879999999999978</v>
      </c>
      <c r="P1888" s="8">
        <v>0.13599999999999995</v>
      </c>
      <c r="Q1888" s="8">
        <f t="shared" si="324"/>
        <v>6.3529411764705914</v>
      </c>
      <c r="R1888" s="8">
        <f t="shared" si="325"/>
        <v>0.8640000000000001</v>
      </c>
      <c r="S1888" s="9">
        <f t="shared" si="326"/>
        <v>1.1921179377256969E-4</v>
      </c>
      <c r="T1888" s="2" t="s">
        <v>33</v>
      </c>
      <c r="U1888" s="2" t="s">
        <v>31</v>
      </c>
      <c r="V1888" s="2" t="s">
        <v>6101</v>
      </c>
      <c r="W1888" s="2" t="s">
        <v>37</v>
      </c>
      <c r="X1888" s="2">
        <v>55</v>
      </c>
      <c r="Y1888" s="2">
        <v>75</v>
      </c>
      <c r="Z1888" s="2">
        <f t="shared" si="331"/>
        <v>20</v>
      </c>
    </row>
    <row r="1889" spans="1:26" x14ac:dyDescent="0.25">
      <c r="A1889" s="2" t="s">
        <v>5061</v>
      </c>
      <c r="B1889" s="2">
        <v>202281888</v>
      </c>
      <c r="C1889" s="3">
        <v>44872</v>
      </c>
      <c r="D1889" s="2" t="s">
        <v>785</v>
      </c>
      <c r="E1889" s="2" t="s">
        <v>29</v>
      </c>
      <c r="F1889" s="2" t="s">
        <v>5062</v>
      </c>
      <c r="G1889" s="10">
        <f t="shared" si="327"/>
        <v>9.516963999659112E-5</v>
      </c>
      <c r="H1889" s="12">
        <v>21</v>
      </c>
      <c r="I1889" s="7">
        <v>18.62</v>
      </c>
      <c r="J1889" s="7">
        <v>2.379999999999999</v>
      </c>
      <c r="K1889" s="7">
        <f t="shared" si="330"/>
        <v>0.95199999999999962</v>
      </c>
      <c r="L1889" s="12">
        <f t="shared" si="328"/>
        <v>1.4279999999999995</v>
      </c>
      <c r="M1889" s="8">
        <v>0.11333333333333329</v>
      </c>
      <c r="N1889" s="8">
        <f t="shared" si="329"/>
        <v>7.6691729323308241E-2</v>
      </c>
      <c r="O1889" s="7">
        <f t="shared" si="323"/>
        <v>1.4279999999999995</v>
      </c>
      <c r="P1889" s="8">
        <v>0.11333333333333329</v>
      </c>
      <c r="Q1889" s="8">
        <f t="shared" si="324"/>
        <v>7.8235294117647092</v>
      </c>
      <c r="R1889" s="8">
        <f t="shared" si="325"/>
        <v>0.88666666666666671</v>
      </c>
      <c r="S1889" s="9">
        <f t="shared" si="326"/>
        <v>3.7931025291272176E-5</v>
      </c>
      <c r="T1889" s="2" t="s">
        <v>33</v>
      </c>
      <c r="U1889" s="2" t="s">
        <v>31</v>
      </c>
      <c r="V1889" s="2" t="s">
        <v>6101</v>
      </c>
      <c r="W1889" s="2" t="s">
        <v>627</v>
      </c>
      <c r="X1889" s="2">
        <v>55</v>
      </c>
      <c r="Y1889" s="2">
        <v>75</v>
      </c>
      <c r="Z1889" s="2">
        <f t="shared" si="331"/>
        <v>20</v>
      </c>
    </row>
    <row r="1890" spans="1:26" x14ac:dyDescent="0.25">
      <c r="A1890" s="2" t="s">
        <v>5063</v>
      </c>
      <c r="B1890" s="2">
        <v>202281889</v>
      </c>
      <c r="C1890" s="3">
        <v>44872</v>
      </c>
      <c r="D1890" s="2" t="s">
        <v>614</v>
      </c>
      <c r="E1890" s="2" t="s">
        <v>29</v>
      </c>
      <c r="F1890" s="2" t="s">
        <v>5064</v>
      </c>
      <c r="G1890" s="10">
        <f t="shared" si="327"/>
        <v>3.8521044760524977E-4</v>
      </c>
      <c r="H1890" s="12">
        <v>85</v>
      </c>
      <c r="I1890" s="7">
        <v>72.569999999999993</v>
      </c>
      <c r="J1890" s="7">
        <v>12.430000000000007</v>
      </c>
      <c r="K1890" s="7">
        <f t="shared" si="330"/>
        <v>4.9720000000000031</v>
      </c>
      <c r="L1890" s="12">
        <f t="shared" si="328"/>
        <v>7.4580000000000037</v>
      </c>
      <c r="M1890" s="8">
        <v>0.14623529411764713</v>
      </c>
      <c r="N1890" s="8">
        <f t="shared" si="329"/>
        <v>0.10276973956180246</v>
      </c>
      <c r="O1890" s="7">
        <f t="shared" si="323"/>
        <v>7.4580000000000037</v>
      </c>
      <c r="P1890" s="8">
        <v>0.14623529411764713</v>
      </c>
      <c r="Q1890" s="8">
        <f t="shared" si="324"/>
        <v>5.8382944489139144</v>
      </c>
      <c r="R1890" s="8">
        <f t="shared" si="325"/>
        <v>0.85376470588235287</v>
      </c>
      <c r="S1890" s="9">
        <f t="shared" si="326"/>
        <v>1.981019514161822E-4</v>
      </c>
      <c r="T1890" s="2" t="s">
        <v>33</v>
      </c>
      <c r="U1890" s="2" t="s">
        <v>31</v>
      </c>
      <c r="V1890" s="2" t="s">
        <v>6101</v>
      </c>
      <c r="W1890" s="2" t="s">
        <v>37</v>
      </c>
      <c r="X1890" s="2">
        <v>55</v>
      </c>
      <c r="Y1890" s="2">
        <v>75</v>
      </c>
      <c r="Z1890" s="2">
        <f t="shared" si="331"/>
        <v>20</v>
      </c>
    </row>
    <row r="1891" spans="1:26" x14ac:dyDescent="0.25">
      <c r="A1891" s="2" t="s">
        <v>5065</v>
      </c>
      <c r="B1891" s="2">
        <v>202281890</v>
      </c>
      <c r="C1891" s="3">
        <v>44872</v>
      </c>
      <c r="D1891" s="2" t="s">
        <v>851</v>
      </c>
      <c r="E1891" s="2" t="s">
        <v>29</v>
      </c>
      <c r="F1891" s="2" t="s">
        <v>5066</v>
      </c>
      <c r="G1891" s="10">
        <f t="shared" si="327"/>
        <v>2.4925381903869104E-4</v>
      </c>
      <c r="H1891" s="12">
        <v>55</v>
      </c>
      <c r="I1891" s="7">
        <v>26.020000000000003</v>
      </c>
      <c r="J1891" s="7">
        <v>28.979999999999997</v>
      </c>
      <c r="K1891" s="7">
        <f t="shared" si="330"/>
        <v>11.591999999999999</v>
      </c>
      <c r="L1891" s="12">
        <f t="shared" si="328"/>
        <v>17.387999999999998</v>
      </c>
      <c r="M1891" s="8">
        <v>0.52690909090909088</v>
      </c>
      <c r="N1891" s="8">
        <f t="shared" si="329"/>
        <v>0.66825518831667929</v>
      </c>
      <c r="O1891" s="7">
        <f t="shared" si="323"/>
        <v>17.387999999999998</v>
      </c>
      <c r="P1891" s="8">
        <v>0.52690909090909088</v>
      </c>
      <c r="Q1891" s="8">
        <f t="shared" si="324"/>
        <v>0.89786059351276759</v>
      </c>
      <c r="R1891" s="8">
        <f t="shared" si="325"/>
        <v>0.47309090909090917</v>
      </c>
      <c r="S1891" s="9">
        <f t="shared" si="326"/>
        <v>4.6186601384078487E-4</v>
      </c>
      <c r="T1891" s="2" t="s">
        <v>33</v>
      </c>
      <c r="U1891" s="2" t="s">
        <v>31</v>
      </c>
      <c r="V1891" s="2" t="s">
        <v>6101</v>
      </c>
      <c r="W1891" s="2" t="s">
        <v>627</v>
      </c>
      <c r="X1891" s="2">
        <v>55</v>
      </c>
      <c r="Y1891" s="2">
        <v>75</v>
      </c>
      <c r="Z1891" s="2">
        <f t="shared" si="331"/>
        <v>20</v>
      </c>
    </row>
    <row r="1892" spans="1:26" x14ac:dyDescent="0.25">
      <c r="A1892" s="2" t="s">
        <v>5067</v>
      </c>
      <c r="B1892" s="2">
        <v>202281891</v>
      </c>
      <c r="C1892" s="3">
        <v>44872</v>
      </c>
      <c r="D1892" s="2" t="s">
        <v>1060</v>
      </c>
      <c r="E1892" s="2" t="s">
        <v>47</v>
      </c>
      <c r="F1892" s="2" t="s">
        <v>5068</v>
      </c>
      <c r="G1892" s="10">
        <f t="shared" si="327"/>
        <v>9.9701527615476417E-4</v>
      </c>
      <c r="H1892" s="7">
        <v>220</v>
      </c>
      <c r="I1892" s="7">
        <v>125</v>
      </c>
      <c r="J1892" s="7">
        <v>95</v>
      </c>
      <c r="K1892" s="7">
        <f t="shared" si="330"/>
        <v>38</v>
      </c>
      <c r="L1892" s="12">
        <f t="shared" si="328"/>
        <v>57</v>
      </c>
      <c r="M1892" s="8">
        <v>0.43181818181818182</v>
      </c>
      <c r="N1892" s="8">
        <f t="shared" si="329"/>
        <v>0.45600000000000002</v>
      </c>
      <c r="O1892" s="7">
        <f t="shared" si="323"/>
        <v>57</v>
      </c>
      <c r="P1892" s="8">
        <v>0.43181818181818182</v>
      </c>
      <c r="Q1892" s="8">
        <f t="shared" si="324"/>
        <v>1.3157894736842106</v>
      </c>
      <c r="R1892" s="8">
        <f t="shared" si="325"/>
        <v>0.56818181818181823</v>
      </c>
      <c r="S1892" s="9">
        <f t="shared" si="326"/>
        <v>1.514053530533974E-3</v>
      </c>
      <c r="T1892" s="2" t="s">
        <v>19</v>
      </c>
      <c r="U1892" s="2" t="s">
        <v>6087</v>
      </c>
      <c r="V1892" s="2" t="s">
        <v>6101</v>
      </c>
      <c r="W1892" s="2" t="s">
        <v>37</v>
      </c>
      <c r="X1892" s="2">
        <v>55</v>
      </c>
      <c r="Y1892" s="2">
        <v>75</v>
      </c>
      <c r="Z1892" s="2">
        <f t="shared" si="331"/>
        <v>20</v>
      </c>
    </row>
    <row r="1893" spans="1:26" x14ac:dyDescent="0.25">
      <c r="A1893" s="2" t="s">
        <v>5069</v>
      </c>
      <c r="B1893" s="2">
        <v>202281892</v>
      </c>
      <c r="C1893" s="3">
        <v>44872</v>
      </c>
      <c r="D1893" s="2" t="s">
        <v>216</v>
      </c>
      <c r="E1893" s="2" t="s">
        <v>14</v>
      </c>
      <c r="F1893" s="2" t="s">
        <v>5070</v>
      </c>
      <c r="G1893" s="10">
        <f t="shared" si="327"/>
        <v>4.5318876188852913E-5</v>
      </c>
      <c r="H1893" s="7">
        <v>10</v>
      </c>
      <c r="I1893" s="7">
        <v>6</v>
      </c>
      <c r="J1893" s="7">
        <v>4</v>
      </c>
      <c r="K1893" s="7">
        <f t="shared" si="330"/>
        <v>1.6</v>
      </c>
      <c r="L1893" s="12">
        <f t="shared" si="328"/>
        <v>2.4</v>
      </c>
      <c r="M1893" s="8">
        <v>0.4</v>
      </c>
      <c r="N1893" s="8">
        <f t="shared" si="329"/>
        <v>0.39999999999999997</v>
      </c>
      <c r="O1893" s="7">
        <f t="shared" si="323"/>
        <v>2.4</v>
      </c>
      <c r="P1893" s="8">
        <v>0.4</v>
      </c>
      <c r="Q1893" s="8">
        <f t="shared" si="324"/>
        <v>1.5</v>
      </c>
      <c r="R1893" s="8">
        <f t="shared" si="325"/>
        <v>0.6</v>
      </c>
      <c r="S1893" s="9">
        <f t="shared" si="326"/>
        <v>6.3749622338272593E-5</v>
      </c>
      <c r="T1893" s="2" t="s">
        <v>6152</v>
      </c>
      <c r="U1893" s="2" t="s">
        <v>15</v>
      </c>
      <c r="V1893" s="2" t="s">
        <v>6101</v>
      </c>
      <c r="W1893" s="2" t="s">
        <v>37</v>
      </c>
      <c r="X1893" s="2">
        <v>55</v>
      </c>
      <c r="Y1893" s="2">
        <v>75</v>
      </c>
      <c r="Z1893" s="2">
        <f t="shared" si="331"/>
        <v>20</v>
      </c>
    </row>
    <row r="1894" spans="1:26" x14ac:dyDescent="0.25">
      <c r="A1894" s="2" t="s">
        <v>5071</v>
      </c>
      <c r="B1894" s="2">
        <v>202281893</v>
      </c>
      <c r="C1894" s="3">
        <v>44872</v>
      </c>
      <c r="D1894" s="2" t="s">
        <v>1107</v>
      </c>
      <c r="E1894" s="2" t="s">
        <v>24</v>
      </c>
      <c r="F1894" s="2" t="s">
        <v>5072</v>
      </c>
      <c r="G1894" s="10">
        <f t="shared" si="327"/>
        <v>4.5318876188852914E-4</v>
      </c>
      <c r="H1894" s="7">
        <v>100</v>
      </c>
      <c r="I1894" s="7">
        <v>20</v>
      </c>
      <c r="J1894" s="7">
        <v>80</v>
      </c>
      <c r="K1894" s="7">
        <f t="shared" si="330"/>
        <v>32</v>
      </c>
      <c r="L1894" s="12">
        <f t="shared" si="328"/>
        <v>48</v>
      </c>
      <c r="M1894" s="8">
        <v>0.8</v>
      </c>
      <c r="N1894" s="8">
        <f t="shared" si="329"/>
        <v>2.4</v>
      </c>
      <c r="O1894" s="7">
        <f t="shared" si="323"/>
        <v>48</v>
      </c>
      <c r="P1894" s="8">
        <v>0.8</v>
      </c>
      <c r="Q1894" s="8">
        <f t="shared" si="324"/>
        <v>0.25</v>
      </c>
      <c r="R1894" s="8">
        <f t="shared" si="325"/>
        <v>0.2</v>
      </c>
      <c r="S1894" s="9">
        <f t="shared" si="326"/>
        <v>1.2749924467654519E-3</v>
      </c>
      <c r="T1894" s="2" t="s">
        <v>53</v>
      </c>
      <c r="U1894" s="2" t="s">
        <v>26</v>
      </c>
      <c r="V1894" s="2" t="s">
        <v>6101</v>
      </c>
      <c r="W1894" s="2" t="s">
        <v>37</v>
      </c>
      <c r="X1894" s="2">
        <v>55</v>
      </c>
      <c r="Y1894" s="2">
        <v>75</v>
      </c>
      <c r="Z1894" s="2">
        <f t="shared" si="331"/>
        <v>20</v>
      </c>
    </row>
    <row r="1895" spans="1:26" x14ac:dyDescent="0.25">
      <c r="A1895" s="2" t="s">
        <v>5073</v>
      </c>
      <c r="B1895" s="2">
        <v>202281894</v>
      </c>
      <c r="C1895" s="3">
        <v>44872</v>
      </c>
      <c r="D1895" s="2" t="s">
        <v>836</v>
      </c>
      <c r="E1895" s="2" t="s">
        <v>47</v>
      </c>
      <c r="F1895" s="2" t="s">
        <v>5074</v>
      </c>
      <c r="G1895" s="10">
        <f t="shared" si="327"/>
        <v>2.5605165046701898E-3</v>
      </c>
      <c r="H1895" s="7">
        <v>565</v>
      </c>
      <c r="I1895" s="7">
        <v>479</v>
      </c>
      <c r="J1895" s="7">
        <v>86</v>
      </c>
      <c r="K1895" s="7">
        <f t="shared" si="330"/>
        <v>34.4</v>
      </c>
      <c r="L1895" s="12">
        <f t="shared" si="328"/>
        <v>51.6</v>
      </c>
      <c r="M1895" s="8">
        <v>0.15221238938053097</v>
      </c>
      <c r="N1895" s="8">
        <f t="shared" si="329"/>
        <v>0.10772442588726514</v>
      </c>
      <c r="O1895" s="7">
        <f t="shared" si="323"/>
        <v>51.6</v>
      </c>
      <c r="P1895" s="8">
        <v>0.15221238938053097</v>
      </c>
      <c r="Q1895" s="8">
        <f t="shared" si="324"/>
        <v>5.5697674418604652</v>
      </c>
      <c r="R1895" s="8">
        <f t="shared" si="325"/>
        <v>0.84778761061946906</v>
      </c>
      <c r="S1895" s="9">
        <f t="shared" si="326"/>
        <v>1.3706168802728607E-3</v>
      </c>
      <c r="T1895" s="2" t="s">
        <v>19</v>
      </c>
      <c r="U1895" s="2" t="s">
        <v>6087</v>
      </c>
      <c r="V1895" s="2" t="s">
        <v>6101</v>
      </c>
      <c r="W1895" s="2" t="s">
        <v>329</v>
      </c>
      <c r="X1895" s="2">
        <v>55</v>
      </c>
      <c r="Y1895" s="2">
        <v>75</v>
      </c>
      <c r="Z1895" s="2">
        <f t="shared" si="331"/>
        <v>20</v>
      </c>
    </row>
    <row r="1896" spans="1:26" x14ac:dyDescent="0.25">
      <c r="A1896" s="2" t="s">
        <v>5075</v>
      </c>
      <c r="B1896" s="2">
        <v>202281895</v>
      </c>
      <c r="C1896" s="3">
        <v>44872</v>
      </c>
      <c r="D1896" s="2" t="s">
        <v>1072</v>
      </c>
      <c r="E1896" s="2" t="s">
        <v>29</v>
      </c>
      <c r="F1896" s="2" t="s">
        <v>5076</v>
      </c>
      <c r="G1896" s="10">
        <f t="shared" si="327"/>
        <v>3.9880611046190566E-4</v>
      </c>
      <c r="H1896" s="12">
        <v>88</v>
      </c>
      <c r="I1896" s="7">
        <v>48.9</v>
      </c>
      <c r="J1896" s="7">
        <v>39.1</v>
      </c>
      <c r="K1896" s="7">
        <f t="shared" si="330"/>
        <v>15.64</v>
      </c>
      <c r="L1896" s="12">
        <f t="shared" si="328"/>
        <v>23.46</v>
      </c>
      <c r="M1896" s="8">
        <v>0.44431818181818183</v>
      </c>
      <c r="N1896" s="8">
        <f t="shared" si="329"/>
        <v>0.47975460122699387</v>
      </c>
      <c r="O1896" s="7">
        <f t="shared" si="323"/>
        <v>23.46</v>
      </c>
      <c r="P1896" s="8">
        <v>0.44431818181818183</v>
      </c>
      <c r="Q1896" s="8">
        <f t="shared" si="324"/>
        <v>1.2506393861892582</v>
      </c>
      <c r="R1896" s="8">
        <f t="shared" si="325"/>
        <v>0.55568181818181817</v>
      </c>
      <c r="S1896" s="9">
        <f t="shared" si="326"/>
        <v>6.2315255835661461E-4</v>
      </c>
      <c r="T1896" s="2" t="s">
        <v>99</v>
      </c>
      <c r="U1896" s="2" t="s">
        <v>31</v>
      </c>
      <c r="V1896" s="2" t="s">
        <v>6101</v>
      </c>
      <c r="W1896" s="2" t="s">
        <v>627</v>
      </c>
      <c r="X1896" s="2">
        <v>55</v>
      </c>
      <c r="Y1896" s="2">
        <v>75</v>
      </c>
      <c r="Z1896" s="2">
        <f t="shared" si="331"/>
        <v>20</v>
      </c>
    </row>
    <row r="1897" spans="1:26" x14ac:dyDescent="0.25">
      <c r="A1897" s="2" t="s">
        <v>5077</v>
      </c>
      <c r="B1897" s="2">
        <v>202281896</v>
      </c>
      <c r="C1897" s="3">
        <v>44872</v>
      </c>
      <c r="D1897" s="2" t="s">
        <v>1072</v>
      </c>
      <c r="E1897" s="2" t="s">
        <v>29</v>
      </c>
      <c r="F1897" s="2" t="s">
        <v>5078</v>
      </c>
      <c r="G1897" s="10">
        <f t="shared" si="327"/>
        <v>3.9880611046190566E-4</v>
      </c>
      <c r="H1897" s="12">
        <v>88</v>
      </c>
      <c r="I1897" s="7">
        <v>48.9</v>
      </c>
      <c r="J1897" s="7">
        <v>39.1</v>
      </c>
      <c r="K1897" s="7">
        <f t="shared" si="330"/>
        <v>15.64</v>
      </c>
      <c r="L1897" s="12">
        <f t="shared" si="328"/>
        <v>23.46</v>
      </c>
      <c r="M1897" s="8">
        <v>0.44431818181818183</v>
      </c>
      <c r="N1897" s="8">
        <f t="shared" si="329"/>
        <v>0.47975460122699387</v>
      </c>
      <c r="O1897" s="7">
        <f t="shared" si="323"/>
        <v>23.46</v>
      </c>
      <c r="P1897" s="8">
        <v>0.44431818181818183</v>
      </c>
      <c r="Q1897" s="8">
        <f t="shared" si="324"/>
        <v>1.2506393861892582</v>
      </c>
      <c r="R1897" s="8">
        <f t="shared" si="325"/>
        <v>0.55568181818181817</v>
      </c>
      <c r="S1897" s="9">
        <f t="shared" si="326"/>
        <v>6.2315255835661461E-4</v>
      </c>
      <c r="T1897" s="2" t="s">
        <v>99</v>
      </c>
      <c r="U1897" s="2" t="s">
        <v>31</v>
      </c>
      <c r="V1897" s="2" t="s">
        <v>6101</v>
      </c>
      <c r="W1897" s="2" t="s">
        <v>627</v>
      </c>
      <c r="X1897" s="2">
        <v>55</v>
      </c>
      <c r="Y1897" s="2">
        <v>75</v>
      </c>
      <c r="Z1897" s="2">
        <f t="shared" si="331"/>
        <v>20</v>
      </c>
    </row>
    <row r="1898" spans="1:26" x14ac:dyDescent="0.25">
      <c r="A1898" s="2" t="s">
        <v>5079</v>
      </c>
      <c r="B1898" s="2">
        <v>202281897</v>
      </c>
      <c r="C1898" s="3">
        <v>44872</v>
      </c>
      <c r="D1898" s="2" t="s">
        <v>1108</v>
      </c>
      <c r="E1898" s="2" t="s">
        <v>29</v>
      </c>
      <c r="F1898" s="2" t="s">
        <v>5080</v>
      </c>
      <c r="G1898" s="10">
        <f t="shared" si="327"/>
        <v>3.0816835808419982E-4</v>
      </c>
      <c r="H1898" s="12">
        <v>68</v>
      </c>
      <c r="I1898" s="7">
        <v>12</v>
      </c>
      <c r="J1898" s="7">
        <v>56</v>
      </c>
      <c r="K1898" s="7">
        <f t="shared" si="330"/>
        <v>22.400000000000002</v>
      </c>
      <c r="L1898" s="12">
        <f t="shared" si="328"/>
        <v>33.599999999999994</v>
      </c>
      <c r="M1898" s="8">
        <v>0.82352941176470584</v>
      </c>
      <c r="N1898" s="8">
        <f t="shared" si="329"/>
        <v>2.7999999999999994</v>
      </c>
      <c r="O1898" s="7">
        <f t="shared" si="323"/>
        <v>33.599999999999994</v>
      </c>
      <c r="P1898" s="8">
        <v>0.82352941176470584</v>
      </c>
      <c r="Q1898" s="8">
        <f t="shared" si="324"/>
        <v>0.21428571428571427</v>
      </c>
      <c r="R1898" s="8">
        <f t="shared" si="325"/>
        <v>0.17647058823529413</v>
      </c>
      <c r="S1898" s="9">
        <f t="shared" si="326"/>
        <v>8.924947127358163E-4</v>
      </c>
      <c r="T1898" s="2" t="s">
        <v>426</v>
      </c>
      <c r="U1898" s="2" t="s">
        <v>31</v>
      </c>
      <c r="V1898" s="2" t="s">
        <v>6101</v>
      </c>
      <c r="W1898" s="2" t="s">
        <v>16</v>
      </c>
      <c r="X1898" s="2">
        <v>55</v>
      </c>
      <c r="Y1898" s="2">
        <v>75</v>
      </c>
      <c r="Z1898" s="2">
        <f t="shared" si="331"/>
        <v>20</v>
      </c>
    </row>
    <row r="1899" spans="1:26" x14ac:dyDescent="0.25">
      <c r="A1899" s="2" t="s">
        <v>5081</v>
      </c>
      <c r="B1899" s="2">
        <v>202281898</v>
      </c>
      <c r="C1899" s="3">
        <v>44872</v>
      </c>
      <c r="D1899" s="2" t="s">
        <v>1109</v>
      </c>
      <c r="E1899" s="2" t="s">
        <v>14</v>
      </c>
      <c r="F1899" s="2" t="s">
        <v>5082</v>
      </c>
      <c r="G1899" s="10">
        <f t="shared" si="327"/>
        <v>4.5318876188852913E-5</v>
      </c>
      <c r="H1899" s="7">
        <v>10</v>
      </c>
      <c r="I1899" s="7">
        <v>5</v>
      </c>
      <c r="J1899" s="7">
        <v>5</v>
      </c>
      <c r="K1899" s="7">
        <f t="shared" si="330"/>
        <v>2</v>
      </c>
      <c r="L1899" s="12">
        <f t="shared" si="328"/>
        <v>3</v>
      </c>
      <c r="M1899" s="8">
        <v>0.5</v>
      </c>
      <c r="N1899" s="8">
        <f t="shared" si="329"/>
        <v>0.6</v>
      </c>
      <c r="O1899" s="7">
        <f t="shared" si="323"/>
        <v>3</v>
      </c>
      <c r="P1899" s="8">
        <v>0.5</v>
      </c>
      <c r="Q1899" s="8">
        <f t="shared" si="324"/>
        <v>1</v>
      </c>
      <c r="R1899" s="8">
        <f t="shared" si="325"/>
        <v>0.5</v>
      </c>
      <c r="S1899" s="9">
        <f t="shared" si="326"/>
        <v>7.9687027922840741E-5</v>
      </c>
      <c r="T1899" s="2" t="s">
        <v>6152</v>
      </c>
      <c r="U1899" s="2" t="s">
        <v>15</v>
      </c>
      <c r="V1899" s="2" t="s">
        <v>6101</v>
      </c>
      <c r="W1899" s="2" t="s">
        <v>329</v>
      </c>
      <c r="X1899" s="2">
        <v>55</v>
      </c>
      <c r="Y1899" s="2">
        <v>75</v>
      </c>
      <c r="Z1899" s="2">
        <f t="shared" si="331"/>
        <v>20</v>
      </c>
    </row>
    <row r="1900" spans="1:26" x14ac:dyDescent="0.25">
      <c r="A1900" s="2" t="s">
        <v>5083</v>
      </c>
      <c r="B1900" s="2">
        <v>202281899</v>
      </c>
      <c r="C1900" s="3">
        <v>44872</v>
      </c>
      <c r="D1900" s="2" t="s">
        <v>1110</v>
      </c>
      <c r="E1900" s="2" t="s">
        <v>47</v>
      </c>
      <c r="F1900" s="2" t="s">
        <v>5084</v>
      </c>
      <c r="G1900" s="10">
        <f t="shared" si="327"/>
        <v>5.8914539045508787E-4</v>
      </c>
      <c r="H1900" s="7">
        <v>130</v>
      </c>
      <c r="I1900" s="7">
        <v>5</v>
      </c>
      <c r="J1900" s="7">
        <v>125</v>
      </c>
      <c r="K1900" s="7">
        <f t="shared" si="330"/>
        <v>50</v>
      </c>
      <c r="L1900" s="12">
        <f t="shared" si="328"/>
        <v>75</v>
      </c>
      <c r="M1900" s="8">
        <v>0.96153846153846156</v>
      </c>
      <c r="N1900" s="8">
        <f t="shared" si="329"/>
        <v>15</v>
      </c>
      <c r="O1900" s="7">
        <f t="shared" si="323"/>
        <v>75</v>
      </c>
      <c r="P1900" s="8">
        <v>0.96153846153846156</v>
      </c>
      <c r="Q1900" s="8">
        <f t="shared" si="324"/>
        <v>0.04</v>
      </c>
      <c r="R1900" s="8">
        <f t="shared" si="325"/>
        <v>3.8461538461538464E-2</v>
      </c>
      <c r="S1900" s="9">
        <f t="shared" si="326"/>
        <v>1.9921756980710186E-3</v>
      </c>
      <c r="T1900" s="2" t="s">
        <v>19</v>
      </c>
      <c r="U1900" s="2" t="s">
        <v>6087</v>
      </c>
      <c r="V1900" s="2" t="s">
        <v>6101</v>
      </c>
      <c r="W1900" s="2" t="s">
        <v>16</v>
      </c>
      <c r="X1900" s="2">
        <v>55</v>
      </c>
      <c r="Y1900" s="2">
        <v>75</v>
      </c>
      <c r="Z1900" s="2">
        <f t="shared" si="331"/>
        <v>20</v>
      </c>
    </row>
    <row r="1901" spans="1:26" x14ac:dyDescent="0.25">
      <c r="A1901" s="2" t="s">
        <v>5085</v>
      </c>
      <c r="B1901" s="2">
        <v>202281900</v>
      </c>
      <c r="C1901" s="3">
        <v>44872</v>
      </c>
      <c r="D1901" s="2" t="s">
        <v>1111</v>
      </c>
      <c r="E1901" s="2" t="s">
        <v>21</v>
      </c>
      <c r="F1901" s="2" t="s">
        <v>5086</v>
      </c>
      <c r="G1901" s="10">
        <f t="shared" si="327"/>
        <v>2.7191325713311752E-4</v>
      </c>
      <c r="H1901" s="7">
        <v>60</v>
      </c>
      <c r="I1901" s="7">
        <v>30</v>
      </c>
      <c r="J1901" s="7">
        <v>30</v>
      </c>
      <c r="K1901" s="7">
        <f t="shared" si="330"/>
        <v>12</v>
      </c>
      <c r="L1901" s="12">
        <f t="shared" si="328"/>
        <v>18</v>
      </c>
      <c r="M1901" s="8">
        <v>0.5</v>
      </c>
      <c r="N1901" s="8">
        <f t="shared" si="329"/>
        <v>0.6</v>
      </c>
      <c r="O1901" s="7">
        <f t="shared" si="323"/>
        <v>18</v>
      </c>
      <c r="P1901" s="8">
        <v>0.5</v>
      </c>
      <c r="Q1901" s="8">
        <f t="shared" si="324"/>
        <v>1</v>
      </c>
      <c r="R1901" s="8">
        <f t="shared" si="325"/>
        <v>0.5</v>
      </c>
      <c r="S1901" s="9">
        <f t="shared" si="326"/>
        <v>4.7812216753704445E-4</v>
      </c>
      <c r="T1901" s="2" t="s">
        <v>6150</v>
      </c>
      <c r="U1901" s="2" t="s">
        <v>22</v>
      </c>
      <c r="V1901" s="2" t="s">
        <v>6101</v>
      </c>
      <c r="W1901" s="2" t="s">
        <v>16</v>
      </c>
      <c r="X1901" s="2">
        <v>55</v>
      </c>
      <c r="Y1901" s="2">
        <v>75</v>
      </c>
      <c r="Z1901" s="2">
        <f t="shared" si="331"/>
        <v>20</v>
      </c>
    </row>
    <row r="1902" spans="1:26" x14ac:dyDescent="0.25">
      <c r="A1902" s="2" t="s">
        <v>5087</v>
      </c>
      <c r="B1902" s="2">
        <v>202281901</v>
      </c>
      <c r="C1902" s="3">
        <v>44872</v>
      </c>
      <c r="D1902" s="2" t="s">
        <v>1112</v>
      </c>
      <c r="E1902" s="2" t="s">
        <v>29</v>
      </c>
      <c r="F1902" s="2" t="s">
        <v>5088</v>
      </c>
      <c r="G1902" s="10">
        <f t="shared" si="327"/>
        <v>7.251020190216466E-5</v>
      </c>
      <c r="H1902" s="12">
        <v>16</v>
      </c>
      <c r="I1902" s="7">
        <v>13.875</v>
      </c>
      <c r="J1902" s="7">
        <v>2.125</v>
      </c>
      <c r="K1902" s="7">
        <f t="shared" si="330"/>
        <v>0.85000000000000009</v>
      </c>
      <c r="L1902" s="12">
        <f t="shared" si="328"/>
        <v>1.2749999999999999</v>
      </c>
      <c r="M1902" s="8">
        <v>0.1328125</v>
      </c>
      <c r="N1902" s="8">
        <f t="shared" si="329"/>
        <v>9.1891891891891883E-2</v>
      </c>
      <c r="O1902" s="7">
        <f t="shared" si="323"/>
        <v>1.2749999999999999</v>
      </c>
      <c r="P1902" s="8">
        <v>0.1328125</v>
      </c>
      <c r="Q1902" s="8">
        <f t="shared" si="324"/>
        <v>6.5294117647058822</v>
      </c>
      <c r="R1902" s="8">
        <f t="shared" si="325"/>
        <v>0.8671875</v>
      </c>
      <c r="S1902" s="9">
        <f t="shared" si="326"/>
        <v>3.3866986867207315E-5</v>
      </c>
      <c r="T1902" s="2" t="s">
        <v>30</v>
      </c>
      <c r="U1902" s="2" t="s">
        <v>31</v>
      </c>
      <c r="V1902" s="2" t="s">
        <v>6101</v>
      </c>
      <c r="W1902" s="2" t="s">
        <v>329</v>
      </c>
      <c r="X1902" s="2">
        <v>55</v>
      </c>
      <c r="Y1902" s="2">
        <v>75</v>
      </c>
      <c r="Z1902" s="2">
        <f t="shared" si="331"/>
        <v>20</v>
      </c>
    </row>
    <row r="1903" spans="1:26" x14ac:dyDescent="0.25">
      <c r="A1903" s="2" t="s">
        <v>5089</v>
      </c>
      <c r="B1903" s="2">
        <v>202281902</v>
      </c>
      <c r="C1903" s="3">
        <v>44872</v>
      </c>
      <c r="D1903" s="2" t="s">
        <v>1113</v>
      </c>
      <c r="E1903" s="2" t="s">
        <v>24</v>
      </c>
      <c r="F1903" s="2" t="s">
        <v>5090</v>
      </c>
      <c r="G1903" s="10">
        <f t="shared" si="327"/>
        <v>1.8127550475541165E-4</v>
      </c>
      <c r="H1903" s="7">
        <v>40</v>
      </c>
      <c r="I1903" s="7">
        <v>20</v>
      </c>
      <c r="J1903" s="7">
        <v>20</v>
      </c>
      <c r="K1903" s="7">
        <f t="shared" si="330"/>
        <v>8</v>
      </c>
      <c r="L1903" s="12">
        <f t="shared" si="328"/>
        <v>12</v>
      </c>
      <c r="M1903" s="8">
        <v>0.5</v>
      </c>
      <c r="N1903" s="8">
        <f t="shared" si="329"/>
        <v>0.6</v>
      </c>
      <c r="O1903" s="7">
        <f t="shared" si="323"/>
        <v>12</v>
      </c>
      <c r="P1903" s="8">
        <v>0.5</v>
      </c>
      <c r="Q1903" s="8">
        <f t="shared" si="324"/>
        <v>1</v>
      </c>
      <c r="R1903" s="8">
        <f t="shared" si="325"/>
        <v>0.5</v>
      </c>
      <c r="S1903" s="9">
        <f t="shared" si="326"/>
        <v>3.1874811169136296E-4</v>
      </c>
      <c r="T1903" s="2" t="s">
        <v>6150</v>
      </c>
      <c r="U1903" s="2" t="s">
        <v>26</v>
      </c>
      <c r="V1903" s="2" t="s">
        <v>6101</v>
      </c>
      <c r="W1903" s="2" t="s">
        <v>16</v>
      </c>
      <c r="X1903" s="2">
        <v>55</v>
      </c>
      <c r="Y1903" s="2">
        <v>75</v>
      </c>
      <c r="Z1903" s="2">
        <f t="shared" si="331"/>
        <v>20</v>
      </c>
    </row>
    <row r="1904" spans="1:26" x14ac:dyDescent="0.25">
      <c r="A1904" s="2" t="s">
        <v>5091</v>
      </c>
      <c r="B1904" s="2">
        <v>202281903</v>
      </c>
      <c r="C1904" s="3">
        <v>44872</v>
      </c>
      <c r="D1904" s="2" t="s">
        <v>1114</v>
      </c>
      <c r="E1904" s="2" t="s">
        <v>24</v>
      </c>
      <c r="F1904" s="2" t="s">
        <v>5092</v>
      </c>
      <c r="G1904" s="10">
        <f t="shared" si="327"/>
        <v>6.7978314283279376E-4</v>
      </c>
      <c r="H1904" s="7">
        <v>150</v>
      </c>
      <c r="I1904" s="7">
        <v>120</v>
      </c>
      <c r="J1904" s="7">
        <v>30</v>
      </c>
      <c r="K1904" s="7">
        <f t="shared" si="330"/>
        <v>12</v>
      </c>
      <c r="L1904" s="12">
        <f t="shared" si="328"/>
        <v>18</v>
      </c>
      <c r="M1904" s="8">
        <v>0.2</v>
      </c>
      <c r="N1904" s="8">
        <f t="shared" si="329"/>
        <v>0.15</v>
      </c>
      <c r="O1904" s="7">
        <f t="shared" si="323"/>
        <v>18</v>
      </c>
      <c r="P1904" s="8">
        <v>0.2</v>
      </c>
      <c r="Q1904" s="8">
        <f t="shared" si="324"/>
        <v>4</v>
      </c>
      <c r="R1904" s="8">
        <f t="shared" si="325"/>
        <v>0.8</v>
      </c>
      <c r="S1904" s="9">
        <f t="shared" si="326"/>
        <v>4.7812216753704445E-4</v>
      </c>
      <c r="T1904" s="2" t="s">
        <v>25</v>
      </c>
      <c r="U1904" s="2" t="s">
        <v>26</v>
      </c>
      <c r="V1904" s="2" t="s">
        <v>6101</v>
      </c>
      <c r="W1904" s="2" t="s">
        <v>627</v>
      </c>
      <c r="X1904" s="2">
        <v>55</v>
      </c>
      <c r="Y1904" s="2">
        <v>75</v>
      </c>
      <c r="Z1904" s="2">
        <f t="shared" si="331"/>
        <v>20</v>
      </c>
    </row>
    <row r="1905" spans="1:26" x14ac:dyDescent="0.25">
      <c r="A1905" s="2" t="s">
        <v>5093</v>
      </c>
      <c r="B1905" s="2">
        <v>202281904</v>
      </c>
      <c r="C1905" s="3">
        <v>44872</v>
      </c>
      <c r="D1905" s="2" t="s">
        <v>109</v>
      </c>
      <c r="E1905" s="2" t="s">
        <v>21</v>
      </c>
      <c r="F1905" s="2" t="s">
        <v>5094</v>
      </c>
      <c r="G1905" s="10">
        <f t="shared" si="327"/>
        <v>4.5318876188852913E-5</v>
      </c>
      <c r="H1905" s="7">
        <v>10</v>
      </c>
      <c r="I1905" s="7">
        <v>0</v>
      </c>
      <c r="J1905" s="7">
        <v>10</v>
      </c>
      <c r="K1905" s="7">
        <f t="shared" si="330"/>
        <v>4</v>
      </c>
      <c r="L1905" s="12">
        <f t="shared" si="328"/>
        <v>6</v>
      </c>
      <c r="M1905" s="8">
        <v>1</v>
      </c>
      <c r="N1905" s="8" t="e">
        <f t="shared" si="329"/>
        <v>#DIV/0!</v>
      </c>
      <c r="O1905" s="7">
        <f t="shared" si="323"/>
        <v>6</v>
      </c>
      <c r="P1905" s="8">
        <v>1</v>
      </c>
      <c r="Q1905" s="8">
        <f t="shared" si="324"/>
        <v>0</v>
      </c>
      <c r="R1905" s="8">
        <f t="shared" si="325"/>
        <v>0</v>
      </c>
      <c r="S1905" s="9">
        <f t="shared" si="326"/>
        <v>1.5937405584568148E-4</v>
      </c>
      <c r="T1905" s="2" t="s">
        <v>6150</v>
      </c>
      <c r="U1905" s="2" t="s">
        <v>22</v>
      </c>
      <c r="V1905" s="2" t="s">
        <v>6101</v>
      </c>
      <c r="W1905" s="2" t="s">
        <v>627</v>
      </c>
      <c r="X1905" s="2">
        <v>55</v>
      </c>
      <c r="Y1905" s="2">
        <v>75</v>
      </c>
      <c r="Z1905" s="2">
        <f t="shared" si="331"/>
        <v>20</v>
      </c>
    </row>
    <row r="1906" spans="1:26" x14ac:dyDescent="0.25">
      <c r="A1906" s="2" t="s">
        <v>5095</v>
      </c>
      <c r="B1906" s="2">
        <v>202281905</v>
      </c>
      <c r="C1906" s="3">
        <v>44872</v>
      </c>
      <c r="D1906" s="2" t="s">
        <v>1115</v>
      </c>
      <c r="E1906" s="2" t="s">
        <v>29</v>
      </c>
      <c r="F1906" s="2" t="s">
        <v>5096</v>
      </c>
      <c r="G1906" s="10">
        <f t="shared" si="327"/>
        <v>3.1723213332197041E-4</v>
      </c>
      <c r="H1906" s="12">
        <v>70</v>
      </c>
      <c r="I1906" s="7">
        <v>53.07</v>
      </c>
      <c r="J1906" s="7">
        <v>16.93</v>
      </c>
      <c r="K1906" s="7">
        <f t="shared" si="330"/>
        <v>6.7720000000000002</v>
      </c>
      <c r="L1906" s="12">
        <f t="shared" si="328"/>
        <v>10.157999999999999</v>
      </c>
      <c r="M1906" s="8">
        <v>0.24185714285714285</v>
      </c>
      <c r="N1906" s="8">
        <f t="shared" si="329"/>
        <v>0.19140757490107405</v>
      </c>
      <c r="O1906" s="7">
        <f t="shared" si="323"/>
        <v>10.157999999999999</v>
      </c>
      <c r="P1906" s="8">
        <v>0.24185714285714285</v>
      </c>
      <c r="Q1906" s="8">
        <f t="shared" si="324"/>
        <v>3.134672179562906</v>
      </c>
      <c r="R1906" s="8">
        <f t="shared" si="325"/>
        <v>0.75814285714285712</v>
      </c>
      <c r="S1906" s="9">
        <f t="shared" si="326"/>
        <v>2.6982027654673873E-4</v>
      </c>
      <c r="T1906" s="2" t="s">
        <v>33</v>
      </c>
      <c r="U1906" s="2" t="s">
        <v>31</v>
      </c>
      <c r="V1906" s="2" t="s">
        <v>6101</v>
      </c>
      <c r="W1906" s="2" t="s">
        <v>16</v>
      </c>
      <c r="X1906" s="2">
        <v>55</v>
      </c>
      <c r="Y1906" s="2">
        <v>75</v>
      </c>
      <c r="Z1906" s="2">
        <f t="shared" si="331"/>
        <v>20</v>
      </c>
    </row>
    <row r="1907" spans="1:26" x14ac:dyDescent="0.25">
      <c r="A1907" s="2" t="s">
        <v>5097</v>
      </c>
      <c r="B1907" s="2">
        <v>202281906</v>
      </c>
      <c r="C1907" s="3">
        <v>44872</v>
      </c>
      <c r="D1907" s="2" t="s">
        <v>979</v>
      </c>
      <c r="E1907" s="2" t="s">
        <v>29</v>
      </c>
      <c r="F1907" s="2" t="s">
        <v>5098</v>
      </c>
      <c r="G1907" s="10">
        <f t="shared" si="327"/>
        <v>6.9791069330833494E-4</v>
      </c>
      <c r="H1907" s="12">
        <v>154</v>
      </c>
      <c r="I1907" s="7">
        <v>141</v>
      </c>
      <c r="J1907" s="7">
        <v>13</v>
      </c>
      <c r="K1907" s="7">
        <f t="shared" si="330"/>
        <v>5.2</v>
      </c>
      <c r="L1907" s="12">
        <f t="shared" si="328"/>
        <v>7.8</v>
      </c>
      <c r="M1907" s="8">
        <v>8.4415584415584416E-2</v>
      </c>
      <c r="N1907" s="8">
        <f t="shared" si="329"/>
        <v>5.5319148936170209E-2</v>
      </c>
      <c r="O1907" s="7">
        <f t="shared" si="323"/>
        <v>7.8</v>
      </c>
      <c r="P1907" s="8">
        <v>8.4415584415584416E-2</v>
      </c>
      <c r="Q1907" s="8">
        <f t="shared" si="324"/>
        <v>10.846153846153847</v>
      </c>
      <c r="R1907" s="8">
        <f t="shared" si="325"/>
        <v>0.91558441558441561</v>
      </c>
      <c r="S1907" s="9">
        <f t="shared" si="326"/>
        <v>2.0718627259938593E-4</v>
      </c>
      <c r="T1907" s="2" t="s">
        <v>30</v>
      </c>
      <c r="U1907" s="2" t="s">
        <v>31</v>
      </c>
      <c r="V1907" s="2" t="s">
        <v>6101</v>
      </c>
      <c r="W1907" s="2" t="s">
        <v>627</v>
      </c>
      <c r="X1907" s="2">
        <v>55</v>
      </c>
      <c r="Y1907" s="2">
        <v>75</v>
      </c>
      <c r="Z1907" s="2">
        <f t="shared" si="331"/>
        <v>20</v>
      </c>
    </row>
    <row r="1908" spans="1:26" x14ac:dyDescent="0.25">
      <c r="A1908" s="2" t="s">
        <v>5099</v>
      </c>
      <c r="B1908" s="2">
        <v>202281907</v>
      </c>
      <c r="C1908" s="3">
        <v>44872</v>
      </c>
      <c r="D1908" s="2" t="s">
        <v>1116</v>
      </c>
      <c r="E1908" s="2" t="s">
        <v>14</v>
      </c>
      <c r="F1908" s="2" t="s">
        <v>5100</v>
      </c>
      <c r="G1908" s="10">
        <f t="shared" si="327"/>
        <v>1.3595662856655876E-4</v>
      </c>
      <c r="H1908" s="7">
        <v>30</v>
      </c>
      <c r="I1908" s="7">
        <v>8</v>
      </c>
      <c r="J1908" s="7">
        <v>22</v>
      </c>
      <c r="K1908" s="7">
        <f t="shared" si="330"/>
        <v>8.8000000000000007</v>
      </c>
      <c r="L1908" s="12">
        <f t="shared" si="328"/>
        <v>13.2</v>
      </c>
      <c r="M1908" s="8">
        <v>0.73333333333333328</v>
      </c>
      <c r="N1908" s="8">
        <f t="shared" si="329"/>
        <v>1.65</v>
      </c>
      <c r="O1908" s="7">
        <f t="shared" si="323"/>
        <v>13.2</v>
      </c>
      <c r="P1908" s="8">
        <v>0.73333333333333328</v>
      </c>
      <c r="Q1908" s="8">
        <f t="shared" si="324"/>
        <v>0.36363636363636365</v>
      </c>
      <c r="R1908" s="8">
        <f t="shared" si="325"/>
        <v>0.26666666666666666</v>
      </c>
      <c r="S1908" s="9">
        <f t="shared" si="326"/>
        <v>3.5062292286049926E-4</v>
      </c>
      <c r="T1908" s="2" t="s">
        <v>6152</v>
      </c>
      <c r="U1908" s="2" t="s">
        <v>15</v>
      </c>
      <c r="V1908" s="2" t="s">
        <v>6101</v>
      </c>
      <c r="W1908" s="2" t="s">
        <v>16</v>
      </c>
      <c r="X1908" s="2">
        <v>55</v>
      </c>
      <c r="Y1908" s="2">
        <v>75</v>
      </c>
      <c r="Z1908" s="2">
        <f t="shared" si="331"/>
        <v>20</v>
      </c>
    </row>
    <row r="1909" spans="1:26" x14ac:dyDescent="0.25">
      <c r="A1909" s="2" t="s">
        <v>5101</v>
      </c>
      <c r="B1909" s="2">
        <v>202281908</v>
      </c>
      <c r="C1909" s="3">
        <v>44872</v>
      </c>
      <c r="D1909" s="2" t="s">
        <v>650</v>
      </c>
      <c r="E1909" s="2" t="s">
        <v>14</v>
      </c>
      <c r="F1909" s="2" t="s">
        <v>5102</v>
      </c>
      <c r="G1909" s="10">
        <f t="shared" si="327"/>
        <v>6.7978314283279379E-5</v>
      </c>
      <c r="H1909" s="7">
        <v>15</v>
      </c>
      <c r="I1909" s="7">
        <v>8</v>
      </c>
      <c r="J1909" s="7">
        <v>7</v>
      </c>
      <c r="K1909" s="7">
        <f t="shared" si="330"/>
        <v>2.8000000000000003</v>
      </c>
      <c r="L1909" s="12">
        <f t="shared" si="328"/>
        <v>4.1999999999999993</v>
      </c>
      <c r="M1909" s="8">
        <v>0.46666666666666667</v>
      </c>
      <c r="N1909" s="8">
        <f t="shared" si="329"/>
        <v>0.52499999999999991</v>
      </c>
      <c r="O1909" s="7">
        <f t="shared" si="323"/>
        <v>4.1999999999999993</v>
      </c>
      <c r="P1909" s="8">
        <v>0.46666666666666667</v>
      </c>
      <c r="Q1909" s="8">
        <f t="shared" si="324"/>
        <v>1.1428571428571428</v>
      </c>
      <c r="R1909" s="8">
        <f t="shared" si="325"/>
        <v>0.53333333333333333</v>
      </c>
      <c r="S1909" s="9">
        <f t="shared" si="326"/>
        <v>1.1156183909197704E-4</v>
      </c>
      <c r="T1909" s="2" t="s">
        <v>19</v>
      </c>
      <c r="U1909" s="2" t="s">
        <v>15</v>
      </c>
      <c r="V1909" s="2" t="s">
        <v>6101</v>
      </c>
      <c r="W1909" s="2" t="s">
        <v>16</v>
      </c>
      <c r="X1909" s="2">
        <v>55</v>
      </c>
      <c r="Y1909" s="2">
        <v>75</v>
      </c>
      <c r="Z1909" s="2">
        <f t="shared" si="331"/>
        <v>20</v>
      </c>
    </row>
    <row r="1910" spans="1:26" x14ac:dyDescent="0.25">
      <c r="A1910" s="2" t="s">
        <v>5103</v>
      </c>
      <c r="B1910" s="2">
        <v>202281909</v>
      </c>
      <c r="C1910" s="3">
        <v>44873</v>
      </c>
      <c r="D1910" s="2" t="s">
        <v>943</v>
      </c>
      <c r="E1910" s="2" t="s">
        <v>47</v>
      </c>
      <c r="F1910" s="2" t="s">
        <v>5104</v>
      </c>
      <c r="G1910" s="10">
        <f t="shared" si="327"/>
        <v>9.5169639996591122E-4</v>
      </c>
      <c r="H1910" s="7">
        <v>210</v>
      </c>
      <c r="I1910" s="7">
        <v>125</v>
      </c>
      <c r="J1910" s="7">
        <v>85</v>
      </c>
      <c r="K1910" s="7">
        <f t="shared" si="330"/>
        <v>34</v>
      </c>
      <c r="L1910" s="12">
        <f t="shared" si="328"/>
        <v>51</v>
      </c>
      <c r="M1910" s="8">
        <v>0.40476190476190477</v>
      </c>
      <c r="N1910" s="8">
        <f t="shared" si="329"/>
        <v>0.40799999999999997</v>
      </c>
      <c r="O1910" s="7">
        <f t="shared" si="323"/>
        <v>51</v>
      </c>
      <c r="P1910" s="8">
        <v>0.40476190476190477</v>
      </c>
      <c r="Q1910" s="8">
        <f t="shared" si="324"/>
        <v>1.4705882352941178</v>
      </c>
      <c r="R1910" s="8">
        <f t="shared" si="325"/>
        <v>0.59523809523809523</v>
      </c>
      <c r="S1910" s="9">
        <f t="shared" si="326"/>
        <v>1.3546794746882925E-3</v>
      </c>
      <c r="T1910" s="2" t="s">
        <v>19</v>
      </c>
      <c r="U1910" s="2" t="s">
        <v>6087</v>
      </c>
      <c r="V1910" s="2" t="s">
        <v>6101</v>
      </c>
      <c r="W1910" s="2" t="s">
        <v>627</v>
      </c>
      <c r="X1910" s="2">
        <v>46</v>
      </c>
      <c r="Y1910" s="2">
        <v>57</v>
      </c>
      <c r="Z1910" s="2">
        <f t="shared" si="331"/>
        <v>11</v>
      </c>
    </row>
    <row r="1911" spans="1:26" x14ac:dyDescent="0.25">
      <c r="A1911" s="2" t="s">
        <v>5105</v>
      </c>
      <c r="B1911" s="2">
        <v>202281910</v>
      </c>
      <c r="C1911" s="3">
        <v>44873</v>
      </c>
      <c r="D1911" s="2" t="s">
        <v>766</v>
      </c>
      <c r="E1911" s="2" t="s">
        <v>29</v>
      </c>
      <c r="F1911" s="2" t="s">
        <v>5106</v>
      </c>
      <c r="G1911" s="10">
        <f t="shared" si="327"/>
        <v>3.8521044760524977E-4</v>
      </c>
      <c r="H1911" s="12">
        <v>85</v>
      </c>
      <c r="I1911" s="7">
        <v>35.07</v>
      </c>
      <c r="J1911" s="7">
        <v>49.93</v>
      </c>
      <c r="K1911" s="7">
        <f t="shared" si="330"/>
        <v>19.972000000000001</v>
      </c>
      <c r="L1911" s="12">
        <f t="shared" si="328"/>
        <v>29.957999999999998</v>
      </c>
      <c r="M1911" s="8">
        <v>0.5874117647058823</v>
      </c>
      <c r="N1911" s="8">
        <f t="shared" si="329"/>
        <v>0.85423438836612486</v>
      </c>
      <c r="O1911" s="7">
        <f t="shared" si="323"/>
        <v>29.957999999999998</v>
      </c>
      <c r="P1911" s="8">
        <v>0.5874117647058823</v>
      </c>
      <c r="Q1911" s="8">
        <f t="shared" si="324"/>
        <v>0.7023833366713399</v>
      </c>
      <c r="R1911" s="8">
        <f t="shared" si="325"/>
        <v>0.41258823529411764</v>
      </c>
      <c r="S1911" s="9">
        <f t="shared" si="326"/>
        <v>7.9575466083748768E-4</v>
      </c>
      <c r="T1911" s="2" t="s">
        <v>33</v>
      </c>
      <c r="U1911" s="2" t="s">
        <v>31</v>
      </c>
      <c r="V1911" s="2" t="s">
        <v>6101</v>
      </c>
      <c r="W1911" s="2" t="s">
        <v>627</v>
      </c>
      <c r="X1911" s="2">
        <v>46</v>
      </c>
      <c r="Y1911" s="2">
        <v>57</v>
      </c>
      <c r="Z1911" s="2">
        <f t="shared" ref="Z1911:Z1934" si="332">Y1911-X1911</f>
        <v>11</v>
      </c>
    </row>
    <row r="1912" spans="1:26" x14ac:dyDescent="0.25">
      <c r="A1912" s="2" t="s">
        <v>5107</v>
      </c>
      <c r="B1912" s="2">
        <v>202281911</v>
      </c>
      <c r="C1912" s="3">
        <v>44873</v>
      </c>
      <c r="D1912" s="2" t="s">
        <v>1117</v>
      </c>
      <c r="E1912" s="2" t="s">
        <v>29</v>
      </c>
      <c r="F1912" s="2" t="s">
        <v>5108</v>
      </c>
      <c r="G1912" s="10">
        <f t="shared" si="327"/>
        <v>7.0697446854610553E-4</v>
      </c>
      <c r="H1912" s="12">
        <v>156</v>
      </c>
      <c r="I1912" s="7">
        <v>134.25</v>
      </c>
      <c r="J1912" s="7">
        <v>21.75</v>
      </c>
      <c r="K1912" s="7">
        <f t="shared" si="330"/>
        <v>8.7000000000000011</v>
      </c>
      <c r="L1912" s="12">
        <f t="shared" si="328"/>
        <v>13.049999999999999</v>
      </c>
      <c r="M1912" s="8">
        <v>0.13942307692307693</v>
      </c>
      <c r="N1912" s="8">
        <f t="shared" si="329"/>
        <v>9.720670391061452E-2</v>
      </c>
      <c r="O1912" s="7">
        <f t="shared" si="323"/>
        <v>13.049999999999999</v>
      </c>
      <c r="P1912" s="8">
        <v>0.13942307692307693</v>
      </c>
      <c r="Q1912" s="8">
        <f t="shared" si="324"/>
        <v>6.1724137931034484</v>
      </c>
      <c r="R1912" s="8">
        <f t="shared" si="325"/>
        <v>0.86057692307692313</v>
      </c>
      <c r="S1912" s="9">
        <f t="shared" si="326"/>
        <v>3.466385714643572E-4</v>
      </c>
      <c r="T1912" s="2" t="s">
        <v>56</v>
      </c>
      <c r="U1912" s="2" t="s">
        <v>31</v>
      </c>
      <c r="V1912" s="2" t="s">
        <v>6101</v>
      </c>
      <c r="W1912" s="2" t="s">
        <v>16</v>
      </c>
      <c r="X1912" s="2">
        <v>46</v>
      </c>
      <c r="Y1912" s="2">
        <v>57</v>
      </c>
      <c r="Z1912" s="2">
        <f t="shared" si="332"/>
        <v>11</v>
      </c>
    </row>
    <row r="1913" spans="1:26" x14ac:dyDescent="0.25">
      <c r="A1913" s="2" t="s">
        <v>5109</v>
      </c>
      <c r="B1913" s="2">
        <v>202281912</v>
      </c>
      <c r="C1913" s="3">
        <v>44873</v>
      </c>
      <c r="D1913" s="2" t="s">
        <v>1118</v>
      </c>
      <c r="E1913" s="2" t="s">
        <v>14</v>
      </c>
      <c r="F1913" s="2" t="s">
        <v>5110</v>
      </c>
      <c r="G1913" s="10">
        <f t="shared" si="327"/>
        <v>4.5318876188852913E-5</v>
      </c>
      <c r="H1913" s="7">
        <v>10</v>
      </c>
      <c r="I1913" s="7">
        <v>2</v>
      </c>
      <c r="J1913" s="7">
        <v>8</v>
      </c>
      <c r="K1913" s="7">
        <f t="shared" si="330"/>
        <v>3.2</v>
      </c>
      <c r="L1913" s="12">
        <f t="shared" si="328"/>
        <v>4.8</v>
      </c>
      <c r="M1913" s="8">
        <v>0.8</v>
      </c>
      <c r="N1913" s="8">
        <f t="shared" si="329"/>
        <v>2.4</v>
      </c>
      <c r="O1913" s="7">
        <f t="shared" si="323"/>
        <v>4.8</v>
      </c>
      <c r="P1913" s="8">
        <v>0.8</v>
      </c>
      <c r="Q1913" s="8">
        <f t="shared" si="324"/>
        <v>0.25</v>
      </c>
      <c r="R1913" s="8">
        <f t="shared" si="325"/>
        <v>0.2</v>
      </c>
      <c r="S1913" s="9">
        <f t="shared" si="326"/>
        <v>1.2749924467654519E-4</v>
      </c>
      <c r="T1913" s="2" t="s">
        <v>6152</v>
      </c>
      <c r="U1913" s="2" t="s">
        <v>15</v>
      </c>
      <c r="V1913" s="2" t="s">
        <v>6101</v>
      </c>
      <c r="W1913" s="2" t="s">
        <v>329</v>
      </c>
      <c r="X1913" s="2">
        <v>46</v>
      </c>
      <c r="Y1913" s="2">
        <v>57</v>
      </c>
      <c r="Z1913" s="2">
        <f t="shared" si="332"/>
        <v>11</v>
      </c>
    </row>
    <row r="1914" spans="1:26" x14ac:dyDescent="0.25">
      <c r="A1914" s="2" t="s">
        <v>5111</v>
      </c>
      <c r="B1914" s="2">
        <v>202281913</v>
      </c>
      <c r="C1914" s="3">
        <v>44873</v>
      </c>
      <c r="D1914" s="2" t="s">
        <v>942</v>
      </c>
      <c r="E1914" s="2" t="s">
        <v>24</v>
      </c>
      <c r="F1914" s="2" t="s">
        <v>5112</v>
      </c>
      <c r="G1914" s="10">
        <f t="shared" si="327"/>
        <v>3.1723213332197041E-4</v>
      </c>
      <c r="H1914" s="7">
        <v>70</v>
      </c>
      <c r="I1914" s="7">
        <v>15</v>
      </c>
      <c r="J1914" s="7">
        <v>55</v>
      </c>
      <c r="K1914" s="7">
        <f t="shared" si="330"/>
        <v>22</v>
      </c>
      <c r="L1914" s="12">
        <f t="shared" si="328"/>
        <v>33</v>
      </c>
      <c r="M1914" s="8">
        <v>0.7857142857142857</v>
      </c>
      <c r="N1914" s="8">
        <f t="shared" si="329"/>
        <v>2.2000000000000002</v>
      </c>
      <c r="O1914" s="7">
        <f t="shared" si="323"/>
        <v>33</v>
      </c>
      <c r="P1914" s="8">
        <v>0.7857142857142857</v>
      </c>
      <c r="Q1914" s="8">
        <f t="shared" si="324"/>
        <v>0.27272727272727271</v>
      </c>
      <c r="R1914" s="8">
        <f t="shared" si="325"/>
        <v>0.21428571428571427</v>
      </c>
      <c r="S1914" s="9">
        <f t="shared" si="326"/>
        <v>8.7655730715124815E-4</v>
      </c>
      <c r="T1914" s="2" t="s">
        <v>25</v>
      </c>
      <c r="U1914" s="2" t="s">
        <v>26</v>
      </c>
      <c r="V1914" s="2" t="s">
        <v>6101</v>
      </c>
      <c r="W1914" s="2" t="s">
        <v>329</v>
      </c>
      <c r="X1914" s="2">
        <v>46</v>
      </c>
      <c r="Y1914" s="2">
        <v>57</v>
      </c>
      <c r="Z1914" s="2">
        <f t="shared" si="332"/>
        <v>11</v>
      </c>
    </row>
    <row r="1915" spans="1:26" x14ac:dyDescent="0.25">
      <c r="A1915" s="2" t="s">
        <v>5113</v>
      </c>
      <c r="B1915" s="2">
        <v>202281914</v>
      </c>
      <c r="C1915" s="3">
        <v>44873</v>
      </c>
      <c r="D1915" s="2" t="s">
        <v>764</v>
      </c>
      <c r="E1915" s="2" t="s">
        <v>29</v>
      </c>
      <c r="F1915" s="2" t="s">
        <v>5114</v>
      </c>
      <c r="G1915" s="10">
        <f t="shared" si="327"/>
        <v>2.5378570665757634E-4</v>
      </c>
      <c r="H1915" s="12">
        <v>56</v>
      </c>
      <c r="I1915" s="7">
        <v>23.4</v>
      </c>
      <c r="J1915" s="7">
        <v>32.6</v>
      </c>
      <c r="K1915" s="7">
        <f t="shared" si="330"/>
        <v>13.040000000000001</v>
      </c>
      <c r="L1915" s="12">
        <f t="shared" si="328"/>
        <v>19.560000000000002</v>
      </c>
      <c r="M1915" s="8">
        <v>0.58214285714285718</v>
      </c>
      <c r="N1915" s="8">
        <f t="shared" si="329"/>
        <v>0.83589743589743604</v>
      </c>
      <c r="O1915" s="7">
        <f t="shared" si="323"/>
        <v>19.560000000000002</v>
      </c>
      <c r="P1915" s="8">
        <v>0.58214285714285718</v>
      </c>
      <c r="Q1915" s="8">
        <f t="shared" si="324"/>
        <v>0.71779141104294475</v>
      </c>
      <c r="R1915" s="8">
        <f t="shared" si="325"/>
        <v>0.41785714285714282</v>
      </c>
      <c r="S1915" s="9">
        <f t="shared" si="326"/>
        <v>5.195594220569217E-4</v>
      </c>
      <c r="T1915" s="2" t="s">
        <v>30</v>
      </c>
      <c r="U1915" s="2" t="s">
        <v>31</v>
      </c>
      <c r="V1915" s="2" t="s">
        <v>6101</v>
      </c>
      <c r="W1915" s="2" t="s">
        <v>329</v>
      </c>
      <c r="X1915" s="2">
        <v>46</v>
      </c>
      <c r="Y1915" s="2">
        <v>57</v>
      </c>
      <c r="Z1915" s="2">
        <f t="shared" si="332"/>
        <v>11</v>
      </c>
    </row>
    <row r="1916" spans="1:26" x14ac:dyDescent="0.25">
      <c r="A1916" s="2" t="s">
        <v>5115</v>
      </c>
      <c r="B1916" s="2">
        <v>202281915</v>
      </c>
      <c r="C1916" s="3">
        <v>44873</v>
      </c>
      <c r="D1916" s="2" t="s">
        <v>919</v>
      </c>
      <c r="E1916" s="2" t="s">
        <v>29</v>
      </c>
      <c r="F1916" s="2" t="s">
        <v>5116</v>
      </c>
      <c r="G1916" s="10">
        <f t="shared" si="327"/>
        <v>4.4412498665075855E-4</v>
      </c>
      <c r="H1916" s="12">
        <v>98</v>
      </c>
      <c r="I1916" s="7">
        <v>86.46</v>
      </c>
      <c r="J1916" s="7">
        <v>11.540000000000006</v>
      </c>
      <c r="K1916" s="7">
        <f t="shared" si="330"/>
        <v>4.6160000000000023</v>
      </c>
      <c r="L1916" s="12">
        <f t="shared" si="328"/>
        <v>6.9240000000000039</v>
      </c>
      <c r="M1916" s="8">
        <v>0.11775510204081639</v>
      </c>
      <c r="N1916" s="8">
        <f t="shared" si="329"/>
        <v>8.0083275503122886E-2</v>
      </c>
      <c r="O1916" s="7">
        <f t="shared" si="323"/>
        <v>6.9240000000000039</v>
      </c>
      <c r="P1916" s="8">
        <v>0.11775510204081639</v>
      </c>
      <c r="Q1916" s="8">
        <f t="shared" si="324"/>
        <v>7.4922010398613468</v>
      </c>
      <c r="R1916" s="8">
        <f t="shared" si="325"/>
        <v>0.88224489795918359</v>
      </c>
      <c r="S1916" s="9">
        <f t="shared" si="326"/>
        <v>1.8391766044591654E-4</v>
      </c>
      <c r="T1916" s="2" t="s">
        <v>33</v>
      </c>
      <c r="U1916" s="2" t="s">
        <v>31</v>
      </c>
      <c r="V1916" s="2" t="s">
        <v>6101</v>
      </c>
      <c r="W1916" s="2" t="s">
        <v>627</v>
      </c>
      <c r="X1916" s="2">
        <v>46</v>
      </c>
      <c r="Y1916" s="2">
        <v>57</v>
      </c>
      <c r="Z1916" s="2">
        <f t="shared" si="332"/>
        <v>11</v>
      </c>
    </row>
    <row r="1917" spans="1:26" x14ac:dyDescent="0.25">
      <c r="A1917" s="2" t="s">
        <v>5117</v>
      </c>
      <c r="B1917" s="2">
        <v>202281916</v>
      </c>
      <c r="C1917" s="3">
        <v>44873</v>
      </c>
      <c r="D1917" s="2" t="s">
        <v>1119</v>
      </c>
      <c r="E1917" s="2" t="s">
        <v>29</v>
      </c>
      <c r="F1917" s="2" t="s">
        <v>5118</v>
      </c>
      <c r="G1917" s="10">
        <f t="shared" si="327"/>
        <v>3.5348723427305277E-4</v>
      </c>
      <c r="H1917" s="12">
        <v>78</v>
      </c>
      <c r="I1917" s="7">
        <v>66</v>
      </c>
      <c r="J1917" s="7">
        <v>12</v>
      </c>
      <c r="K1917" s="7">
        <f t="shared" si="330"/>
        <v>4.8000000000000007</v>
      </c>
      <c r="L1917" s="12">
        <f t="shared" si="328"/>
        <v>7.1999999999999993</v>
      </c>
      <c r="M1917" s="8">
        <v>0.15384615384615385</v>
      </c>
      <c r="N1917" s="8">
        <f t="shared" si="329"/>
        <v>0.10909090909090909</v>
      </c>
      <c r="O1917" s="7">
        <f t="shared" si="323"/>
        <v>7.1999999999999993</v>
      </c>
      <c r="P1917" s="8">
        <v>0.15384615384615385</v>
      </c>
      <c r="Q1917" s="8">
        <f t="shared" si="324"/>
        <v>5.5</v>
      </c>
      <c r="R1917" s="8">
        <f t="shared" si="325"/>
        <v>0.84615384615384615</v>
      </c>
      <c r="S1917" s="9">
        <f t="shared" si="326"/>
        <v>1.9124886701481778E-4</v>
      </c>
      <c r="T1917" s="2" t="s">
        <v>30</v>
      </c>
      <c r="U1917" s="2" t="s">
        <v>31</v>
      </c>
      <c r="V1917" s="2" t="s">
        <v>6101</v>
      </c>
      <c r="W1917" s="2" t="s">
        <v>627</v>
      </c>
      <c r="X1917" s="2">
        <v>46</v>
      </c>
      <c r="Y1917" s="2">
        <v>57</v>
      </c>
      <c r="Z1917" s="2">
        <f t="shared" si="332"/>
        <v>11</v>
      </c>
    </row>
    <row r="1918" spans="1:26" x14ac:dyDescent="0.25">
      <c r="A1918" s="2" t="s">
        <v>5119</v>
      </c>
      <c r="B1918" s="2">
        <v>202281917</v>
      </c>
      <c r="C1918" s="3">
        <v>44873</v>
      </c>
      <c r="D1918" s="2" t="s">
        <v>1120</v>
      </c>
      <c r="E1918" s="2" t="s">
        <v>29</v>
      </c>
      <c r="F1918" s="2" t="s">
        <v>5120</v>
      </c>
      <c r="G1918" s="10">
        <f t="shared" si="327"/>
        <v>8.882499733015171E-4</v>
      </c>
      <c r="H1918" s="12">
        <v>196</v>
      </c>
      <c r="I1918" s="7">
        <v>180</v>
      </c>
      <c r="J1918" s="7">
        <v>16</v>
      </c>
      <c r="K1918" s="7">
        <f t="shared" si="330"/>
        <v>6.4</v>
      </c>
      <c r="L1918" s="12">
        <f t="shared" si="328"/>
        <v>9.6</v>
      </c>
      <c r="M1918" s="8">
        <v>8.1632653061224483E-2</v>
      </c>
      <c r="N1918" s="8">
        <f t="shared" si="329"/>
        <v>5.333333333333333E-2</v>
      </c>
      <c r="O1918" s="7">
        <f t="shared" si="323"/>
        <v>9.6</v>
      </c>
      <c r="P1918" s="8">
        <v>8.1632653061224483E-2</v>
      </c>
      <c r="Q1918" s="8">
        <f t="shared" si="324"/>
        <v>11.25</v>
      </c>
      <c r="R1918" s="8">
        <f t="shared" si="325"/>
        <v>0.91836734693877553</v>
      </c>
      <c r="S1918" s="9">
        <f t="shared" si="326"/>
        <v>2.5499848935309037E-4</v>
      </c>
      <c r="T1918" s="2" t="s">
        <v>30</v>
      </c>
      <c r="U1918" s="2" t="s">
        <v>31</v>
      </c>
      <c r="V1918" s="2" t="s">
        <v>6101</v>
      </c>
      <c r="W1918" s="2" t="s">
        <v>627</v>
      </c>
      <c r="X1918" s="2">
        <v>46</v>
      </c>
      <c r="Y1918" s="2">
        <v>57</v>
      </c>
      <c r="Z1918" s="2">
        <f t="shared" si="332"/>
        <v>11</v>
      </c>
    </row>
    <row r="1919" spans="1:26" x14ac:dyDescent="0.25">
      <c r="A1919" s="2" t="s">
        <v>5121</v>
      </c>
      <c r="B1919" s="2">
        <v>202281918</v>
      </c>
      <c r="C1919" s="3">
        <v>44873</v>
      </c>
      <c r="D1919" s="2" t="s">
        <v>1121</v>
      </c>
      <c r="E1919" s="2" t="s">
        <v>24</v>
      </c>
      <c r="F1919" s="2" t="s">
        <v>5122</v>
      </c>
      <c r="G1919" s="10">
        <f t="shared" si="327"/>
        <v>1.8127550475541165E-4</v>
      </c>
      <c r="H1919" s="7">
        <v>40</v>
      </c>
      <c r="I1919" s="7">
        <v>20</v>
      </c>
      <c r="J1919" s="7">
        <v>20</v>
      </c>
      <c r="K1919" s="7">
        <f t="shared" si="330"/>
        <v>8</v>
      </c>
      <c r="L1919" s="12">
        <f t="shared" si="328"/>
        <v>12</v>
      </c>
      <c r="M1919" s="8">
        <v>0.5</v>
      </c>
      <c r="N1919" s="8">
        <f t="shared" si="329"/>
        <v>0.6</v>
      </c>
      <c r="O1919" s="7">
        <f t="shared" si="323"/>
        <v>12</v>
      </c>
      <c r="P1919" s="8">
        <v>0.5</v>
      </c>
      <c r="Q1919" s="8">
        <f t="shared" si="324"/>
        <v>1</v>
      </c>
      <c r="R1919" s="8">
        <f t="shared" si="325"/>
        <v>0.5</v>
      </c>
      <c r="S1919" s="9">
        <f t="shared" si="326"/>
        <v>3.1874811169136296E-4</v>
      </c>
      <c r="T1919" s="2" t="s">
        <v>573</v>
      </c>
      <c r="U1919" s="2" t="s">
        <v>26</v>
      </c>
      <c r="V1919" s="2" t="s">
        <v>6101</v>
      </c>
      <c r="W1919" s="2" t="s">
        <v>627</v>
      </c>
      <c r="X1919" s="2">
        <v>46</v>
      </c>
      <c r="Y1919" s="2">
        <v>57</v>
      </c>
      <c r="Z1919" s="2">
        <f t="shared" si="332"/>
        <v>11</v>
      </c>
    </row>
    <row r="1920" spans="1:26" x14ac:dyDescent="0.25">
      <c r="A1920" s="2" t="s">
        <v>5123</v>
      </c>
      <c r="B1920" s="2">
        <v>202281919</v>
      </c>
      <c r="C1920" s="3">
        <v>44873</v>
      </c>
      <c r="D1920" s="2" t="s">
        <v>1042</v>
      </c>
      <c r="E1920" s="2" t="s">
        <v>29</v>
      </c>
      <c r="F1920" s="2" t="s">
        <v>5124</v>
      </c>
      <c r="G1920" s="10">
        <f t="shared" si="327"/>
        <v>1.2236096570990287E-4</v>
      </c>
      <c r="H1920" s="12">
        <v>27</v>
      </c>
      <c r="I1920" s="7">
        <v>22.75</v>
      </c>
      <c r="J1920" s="7">
        <v>4.25</v>
      </c>
      <c r="K1920" s="7">
        <f t="shared" si="330"/>
        <v>1.7000000000000002</v>
      </c>
      <c r="L1920" s="12">
        <f t="shared" si="328"/>
        <v>2.5499999999999998</v>
      </c>
      <c r="M1920" s="8">
        <v>0.15740740740740741</v>
      </c>
      <c r="N1920" s="8">
        <f t="shared" si="329"/>
        <v>0.11208791208791208</v>
      </c>
      <c r="O1920" s="7">
        <f t="shared" si="323"/>
        <v>2.5499999999999998</v>
      </c>
      <c r="P1920" s="8">
        <v>0.15740740740740741</v>
      </c>
      <c r="Q1920" s="8">
        <f t="shared" si="324"/>
        <v>5.3529411764705879</v>
      </c>
      <c r="R1920" s="8">
        <f t="shared" si="325"/>
        <v>0.84259259259259256</v>
      </c>
      <c r="S1920" s="9">
        <f t="shared" si="326"/>
        <v>6.773397373441463E-5</v>
      </c>
      <c r="T1920" s="2" t="s">
        <v>56</v>
      </c>
      <c r="U1920" s="2" t="s">
        <v>31</v>
      </c>
      <c r="V1920" s="2" t="s">
        <v>6101</v>
      </c>
      <c r="W1920" s="2" t="s">
        <v>627</v>
      </c>
      <c r="X1920" s="2">
        <v>46</v>
      </c>
      <c r="Y1920" s="2">
        <v>57</v>
      </c>
      <c r="Z1920" s="2">
        <f t="shared" si="332"/>
        <v>11</v>
      </c>
    </row>
    <row r="1921" spans="1:26" x14ac:dyDescent="0.25">
      <c r="A1921" s="2" t="s">
        <v>5125</v>
      </c>
      <c r="B1921" s="2">
        <v>202281920</v>
      </c>
      <c r="C1921" s="3">
        <v>44873</v>
      </c>
      <c r="D1921" s="2" t="s">
        <v>1122</v>
      </c>
      <c r="E1921" s="2" t="s">
        <v>14</v>
      </c>
      <c r="F1921" s="2" t="s">
        <v>5126</v>
      </c>
      <c r="G1921" s="10">
        <f t="shared" si="327"/>
        <v>1.1329719047213228E-4</v>
      </c>
      <c r="H1921" s="7">
        <v>25</v>
      </c>
      <c r="I1921" s="7">
        <v>22</v>
      </c>
      <c r="J1921" s="7">
        <v>3</v>
      </c>
      <c r="K1921" s="7">
        <f t="shared" si="330"/>
        <v>1.2000000000000002</v>
      </c>
      <c r="L1921" s="12">
        <f t="shared" si="328"/>
        <v>1.7999999999999998</v>
      </c>
      <c r="M1921" s="8">
        <v>0.12</v>
      </c>
      <c r="N1921" s="8">
        <f t="shared" si="329"/>
        <v>8.1818181818181804E-2</v>
      </c>
      <c r="O1921" s="7">
        <f t="shared" si="323"/>
        <v>1.7999999999999998</v>
      </c>
      <c r="P1921" s="8">
        <v>0.12</v>
      </c>
      <c r="Q1921" s="8">
        <f t="shared" si="324"/>
        <v>7.333333333333333</v>
      </c>
      <c r="R1921" s="8">
        <f t="shared" si="325"/>
        <v>0.88</v>
      </c>
      <c r="S1921" s="9">
        <f t="shared" si="326"/>
        <v>4.7812216753704445E-5</v>
      </c>
      <c r="T1921" s="2" t="s">
        <v>573</v>
      </c>
      <c r="U1921" s="2" t="s">
        <v>15</v>
      </c>
      <c r="V1921" s="2" t="s">
        <v>6101</v>
      </c>
      <c r="W1921" s="2" t="s">
        <v>16</v>
      </c>
      <c r="X1921" s="2">
        <v>46</v>
      </c>
      <c r="Y1921" s="2">
        <v>57</v>
      </c>
      <c r="Z1921" s="2">
        <f t="shared" si="332"/>
        <v>11</v>
      </c>
    </row>
    <row r="1922" spans="1:26" x14ac:dyDescent="0.25">
      <c r="A1922" s="2" t="s">
        <v>5127</v>
      </c>
      <c r="B1922" s="2">
        <v>202281921</v>
      </c>
      <c r="C1922" s="3">
        <v>44873</v>
      </c>
      <c r="D1922" s="2" t="s">
        <v>1123</v>
      </c>
      <c r="E1922" s="2" t="s">
        <v>29</v>
      </c>
      <c r="F1922" s="2" t="s">
        <v>5128</v>
      </c>
      <c r="G1922" s="10">
        <f t="shared" si="327"/>
        <v>5.7101783997954669E-4</v>
      </c>
      <c r="H1922" s="12">
        <v>126</v>
      </c>
      <c r="I1922" s="7">
        <v>102</v>
      </c>
      <c r="J1922" s="7">
        <v>24</v>
      </c>
      <c r="K1922" s="7">
        <f t="shared" si="330"/>
        <v>9.6000000000000014</v>
      </c>
      <c r="L1922" s="12">
        <f t="shared" si="328"/>
        <v>14.399999999999999</v>
      </c>
      <c r="M1922" s="8">
        <v>0.19047619047619047</v>
      </c>
      <c r="N1922" s="8">
        <f t="shared" si="329"/>
        <v>0.14117647058823529</v>
      </c>
      <c r="O1922" s="7">
        <f t="shared" ref="O1922:O1985" si="333">J1922-K1922</f>
        <v>14.399999999999999</v>
      </c>
      <c r="P1922" s="8">
        <v>0.19047619047619047</v>
      </c>
      <c r="Q1922" s="8">
        <f t="shared" ref="Q1922:Q1985" si="334">I1922/J1922</f>
        <v>4.25</v>
      </c>
      <c r="R1922" s="8">
        <f t="shared" ref="R1922:R1985" si="335">I1922/H1922</f>
        <v>0.80952380952380953</v>
      </c>
      <c r="S1922" s="9">
        <f t="shared" ref="S1922:S1985" si="336">J1922/SUM($J$2:$J$2400)</f>
        <v>3.8249773402963556E-4</v>
      </c>
      <c r="T1922" s="2" t="s">
        <v>33</v>
      </c>
      <c r="U1922" s="2" t="s">
        <v>31</v>
      </c>
      <c r="V1922" s="2" t="s">
        <v>6101</v>
      </c>
      <c r="W1922" s="2" t="s">
        <v>16</v>
      </c>
      <c r="X1922" s="2">
        <v>46</v>
      </c>
      <c r="Y1922" s="2">
        <v>57</v>
      </c>
      <c r="Z1922" s="2">
        <f t="shared" si="332"/>
        <v>11</v>
      </c>
    </row>
    <row r="1923" spans="1:26" x14ac:dyDescent="0.25">
      <c r="A1923" s="2" t="s">
        <v>5129</v>
      </c>
      <c r="B1923" s="2">
        <v>202281922</v>
      </c>
      <c r="C1923" s="3">
        <v>44873</v>
      </c>
      <c r="D1923" s="2" t="s">
        <v>1124</v>
      </c>
      <c r="E1923" s="2" t="s">
        <v>24</v>
      </c>
      <c r="F1923" s="2" t="s">
        <v>5130</v>
      </c>
      <c r="G1923" s="10">
        <f t="shared" ref="G1923:G1986" si="337">H1923/SUM($H$2:$H$2400)</f>
        <v>1.8127550475541165E-4</v>
      </c>
      <c r="H1923" s="7">
        <v>40</v>
      </c>
      <c r="I1923" s="7">
        <v>20</v>
      </c>
      <c r="J1923" s="7">
        <v>20</v>
      </c>
      <c r="K1923" s="7">
        <f t="shared" si="330"/>
        <v>8</v>
      </c>
      <c r="L1923" s="12">
        <f t="shared" ref="L1923:L1986" si="338">J1923-K1923</f>
        <v>12</v>
      </c>
      <c r="M1923" s="8">
        <v>0.5</v>
      </c>
      <c r="N1923" s="8">
        <f t="shared" ref="N1923:N1986" si="339">L1923/I1923</f>
        <v>0.6</v>
      </c>
      <c r="O1923" s="7">
        <f t="shared" si="333"/>
        <v>12</v>
      </c>
      <c r="P1923" s="8">
        <v>0.5</v>
      </c>
      <c r="Q1923" s="8">
        <f t="shared" si="334"/>
        <v>1</v>
      </c>
      <c r="R1923" s="8">
        <f t="shared" si="335"/>
        <v>0.5</v>
      </c>
      <c r="S1923" s="9">
        <f t="shared" si="336"/>
        <v>3.1874811169136296E-4</v>
      </c>
      <c r="T1923" s="2" t="s">
        <v>285</v>
      </c>
      <c r="U1923" s="2" t="s">
        <v>26</v>
      </c>
      <c r="V1923" s="2" t="s">
        <v>6101</v>
      </c>
      <c r="W1923" s="2" t="s">
        <v>16</v>
      </c>
      <c r="X1923" s="2">
        <v>46</v>
      </c>
      <c r="Y1923" s="2">
        <v>57</v>
      </c>
      <c r="Z1923" s="2">
        <f t="shared" si="332"/>
        <v>11</v>
      </c>
    </row>
    <row r="1924" spans="1:26" x14ac:dyDescent="0.25">
      <c r="A1924" s="2" t="s">
        <v>5131</v>
      </c>
      <c r="B1924" s="2">
        <v>202281923</v>
      </c>
      <c r="C1924" s="3">
        <v>44873</v>
      </c>
      <c r="D1924" s="2" t="s">
        <v>1125</v>
      </c>
      <c r="E1924" s="2" t="s">
        <v>29</v>
      </c>
      <c r="F1924" s="2" t="s">
        <v>5132</v>
      </c>
      <c r="G1924" s="10">
        <f t="shared" si="337"/>
        <v>6.7978314283279376E-4</v>
      </c>
      <c r="H1924" s="12">
        <v>150</v>
      </c>
      <c r="I1924" s="7">
        <v>128.22</v>
      </c>
      <c r="J1924" s="7">
        <v>21.78</v>
      </c>
      <c r="K1924" s="7">
        <f t="shared" ref="K1924:K1987" si="340">J1924*0.4</f>
        <v>8.7120000000000015</v>
      </c>
      <c r="L1924" s="12">
        <f t="shared" si="338"/>
        <v>13.068</v>
      </c>
      <c r="M1924" s="8">
        <v>0.1452</v>
      </c>
      <c r="N1924" s="8">
        <f t="shared" si="339"/>
        <v>0.10191857744501638</v>
      </c>
      <c r="O1924" s="7">
        <f t="shared" si="333"/>
        <v>13.068</v>
      </c>
      <c r="P1924" s="8">
        <v>0.1452</v>
      </c>
      <c r="Q1924" s="8">
        <f t="shared" si="334"/>
        <v>5.887052341597796</v>
      </c>
      <c r="R1924" s="8">
        <f t="shared" si="335"/>
        <v>0.8548</v>
      </c>
      <c r="S1924" s="9">
        <f t="shared" si="336"/>
        <v>3.4711669363189429E-4</v>
      </c>
      <c r="T1924" s="2" t="s">
        <v>33</v>
      </c>
      <c r="U1924" s="2" t="s">
        <v>31</v>
      </c>
      <c r="V1924" s="2" t="s">
        <v>6101</v>
      </c>
      <c r="W1924" s="2" t="s">
        <v>329</v>
      </c>
      <c r="X1924" s="2">
        <v>46</v>
      </c>
      <c r="Y1924" s="2">
        <v>57</v>
      </c>
      <c r="Z1924" s="2">
        <f t="shared" si="332"/>
        <v>11</v>
      </c>
    </row>
    <row r="1925" spans="1:26" x14ac:dyDescent="0.25">
      <c r="A1925" s="2" t="s">
        <v>5133</v>
      </c>
      <c r="B1925" s="2">
        <v>202281924</v>
      </c>
      <c r="C1925" s="3">
        <v>44873</v>
      </c>
      <c r="D1925" s="2" t="s">
        <v>1126</v>
      </c>
      <c r="E1925" s="2" t="s">
        <v>29</v>
      </c>
      <c r="F1925" s="2" t="s">
        <v>5134</v>
      </c>
      <c r="G1925" s="10">
        <f t="shared" si="337"/>
        <v>5.4382651426623503E-4</v>
      </c>
      <c r="H1925" s="12">
        <v>120</v>
      </c>
      <c r="I1925" s="7">
        <v>70</v>
      </c>
      <c r="J1925" s="7">
        <v>50</v>
      </c>
      <c r="K1925" s="7">
        <f t="shared" si="340"/>
        <v>20</v>
      </c>
      <c r="L1925" s="12">
        <f t="shared" si="338"/>
        <v>30</v>
      </c>
      <c r="M1925" s="8">
        <v>0.41666666666666669</v>
      </c>
      <c r="N1925" s="8">
        <f t="shared" si="339"/>
        <v>0.42857142857142855</v>
      </c>
      <c r="O1925" s="7">
        <f t="shared" si="333"/>
        <v>30</v>
      </c>
      <c r="P1925" s="8">
        <v>0.41666666666666669</v>
      </c>
      <c r="Q1925" s="8">
        <f t="shared" si="334"/>
        <v>1.4</v>
      </c>
      <c r="R1925" s="8">
        <f t="shared" si="335"/>
        <v>0.58333333333333337</v>
      </c>
      <c r="S1925" s="9">
        <f t="shared" si="336"/>
        <v>7.9687027922840741E-4</v>
      </c>
      <c r="T1925" s="2" t="s">
        <v>33</v>
      </c>
      <c r="U1925" s="2" t="s">
        <v>31</v>
      </c>
      <c r="V1925" s="2" t="s">
        <v>6101</v>
      </c>
      <c r="W1925" s="2" t="s">
        <v>329</v>
      </c>
      <c r="X1925" s="2">
        <v>46</v>
      </c>
      <c r="Y1925" s="2">
        <v>57</v>
      </c>
      <c r="Z1925" s="2">
        <f t="shared" si="332"/>
        <v>11</v>
      </c>
    </row>
    <row r="1926" spans="1:26" x14ac:dyDescent="0.25">
      <c r="A1926" s="2" t="s">
        <v>5135</v>
      </c>
      <c r="B1926" s="2">
        <v>202281925</v>
      </c>
      <c r="C1926" s="3">
        <v>44873</v>
      </c>
      <c r="D1926" s="2" t="s">
        <v>1127</v>
      </c>
      <c r="E1926" s="2" t="s">
        <v>14</v>
      </c>
      <c r="F1926" s="2" t="s">
        <v>5136</v>
      </c>
      <c r="G1926" s="10">
        <f t="shared" si="337"/>
        <v>2.0393494284983812E-4</v>
      </c>
      <c r="H1926" s="7">
        <v>45</v>
      </c>
      <c r="I1926" s="7">
        <v>25</v>
      </c>
      <c r="J1926" s="7">
        <v>20</v>
      </c>
      <c r="K1926" s="7">
        <f t="shared" si="340"/>
        <v>8</v>
      </c>
      <c r="L1926" s="12">
        <f t="shared" si="338"/>
        <v>12</v>
      </c>
      <c r="M1926" s="8">
        <v>0.44444444444444442</v>
      </c>
      <c r="N1926" s="8">
        <f t="shared" si="339"/>
        <v>0.48</v>
      </c>
      <c r="O1926" s="7">
        <f t="shared" si="333"/>
        <v>12</v>
      </c>
      <c r="P1926" s="8">
        <v>0.44444444444444442</v>
      </c>
      <c r="Q1926" s="8">
        <f t="shared" si="334"/>
        <v>1.25</v>
      </c>
      <c r="R1926" s="8">
        <f t="shared" si="335"/>
        <v>0.55555555555555558</v>
      </c>
      <c r="S1926" s="9">
        <f t="shared" si="336"/>
        <v>3.1874811169136296E-4</v>
      </c>
      <c r="T1926" s="2" t="s">
        <v>6153</v>
      </c>
      <c r="U1926" s="2" t="s">
        <v>15</v>
      </c>
      <c r="V1926" s="2" t="s">
        <v>6101</v>
      </c>
      <c r="W1926" s="2" t="s">
        <v>627</v>
      </c>
      <c r="X1926" s="2">
        <v>46</v>
      </c>
      <c r="Y1926" s="2">
        <v>57</v>
      </c>
      <c r="Z1926" s="2">
        <f t="shared" si="332"/>
        <v>11</v>
      </c>
    </row>
    <row r="1927" spans="1:26" x14ac:dyDescent="0.25">
      <c r="A1927" s="2" t="s">
        <v>5137</v>
      </c>
      <c r="B1927" s="2">
        <v>202281926</v>
      </c>
      <c r="C1927" s="3">
        <v>44873</v>
      </c>
      <c r="D1927" s="2" t="s">
        <v>1128</v>
      </c>
      <c r="E1927" s="2" t="s">
        <v>47</v>
      </c>
      <c r="F1927" s="2" t="s">
        <v>5138</v>
      </c>
      <c r="G1927" s="10">
        <f t="shared" si="337"/>
        <v>4.5318876188852914E-4</v>
      </c>
      <c r="H1927" s="7">
        <v>100</v>
      </c>
      <c r="I1927" s="7">
        <v>50</v>
      </c>
      <c r="J1927" s="7">
        <v>50</v>
      </c>
      <c r="K1927" s="7">
        <f t="shared" si="340"/>
        <v>20</v>
      </c>
      <c r="L1927" s="12">
        <f t="shared" si="338"/>
        <v>30</v>
      </c>
      <c r="M1927" s="8">
        <v>0.5</v>
      </c>
      <c r="N1927" s="8">
        <f t="shared" si="339"/>
        <v>0.6</v>
      </c>
      <c r="O1927" s="7">
        <f t="shared" si="333"/>
        <v>30</v>
      </c>
      <c r="P1927" s="8">
        <v>0.5</v>
      </c>
      <c r="Q1927" s="8">
        <f t="shared" si="334"/>
        <v>1</v>
      </c>
      <c r="R1927" s="8">
        <f t="shared" si="335"/>
        <v>0.5</v>
      </c>
      <c r="S1927" s="9">
        <f t="shared" si="336"/>
        <v>7.9687027922840741E-4</v>
      </c>
      <c r="T1927" s="2" t="s">
        <v>19</v>
      </c>
      <c r="U1927" s="2" t="s">
        <v>6087</v>
      </c>
      <c r="V1927" s="2" t="s">
        <v>6101</v>
      </c>
      <c r="W1927" s="2" t="s">
        <v>627</v>
      </c>
      <c r="X1927" s="2">
        <v>46</v>
      </c>
      <c r="Y1927" s="2">
        <v>57</v>
      </c>
      <c r="Z1927" s="2">
        <f t="shared" si="332"/>
        <v>11</v>
      </c>
    </row>
    <row r="1928" spans="1:26" x14ac:dyDescent="0.25">
      <c r="A1928" s="2" t="s">
        <v>5139</v>
      </c>
      <c r="B1928" s="2">
        <v>202281927</v>
      </c>
      <c r="C1928" s="3">
        <v>44873</v>
      </c>
      <c r="D1928" s="2" t="s">
        <v>1050</v>
      </c>
      <c r="E1928" s="2" t="s">
        <v>14</v>
      </c>
      <c r="F1928" s="2" t="s">
        <v>5140</v>
      </c>
      <c r="G1928" s="10">
        <f t="shared" si="337"/>
        <v>5.891453904550879E-5</v>
      </c>
      <c r="H1928" s="7">
        <v>13</v>
      </c>
      <c r="I1928" s="7">
        <v>5</v>
      </c>
      <c r="J1928" s="7">
        <v>8</v>
      </c>
      <c r="K1928" s="7">
        <f t="shared" si="340"/>
        <v>3.2</v>
      </c>
      <c r="L1928" s="12">
        <f t="shared" si="338"/>
        <v>4.8</v>
      </c>
      <c r="M1928" s="8">
        <v>0.61538461538461542</v>
      </c>
      <c r="N1928" s="8">
        <f t="shared" si="339"/>
        <v>0.96</v>
      </c>
      <c r="O1928" s="7">
        <f t="shared" si="333"/>
        <v>4.8</v>
      </c>
      <c r="P1928" s="8">
        <v>0.61538461538461542</v>
      </c>
      <c r="Q1928" s="8">
        <f t="shared" si="334"/>
        <v>0.625</v>
      </c>
      <c r="R1928" s="8">
        <f t="shared" si="335"/>
        <v>0.38461538461538464</v>
      </c>
      <c r="S1928" s="9">
        <f t="shared" si="336"/>
        <v>1.2749924467654519E-4</v>
      </c>
      <c r="T1928" s="2" t="s">
        <v>6152</v>
      </c>
      <c r="U1928" s="2" t="s">
        <v>15</v>
      </c>
      <c r="V1928" s="2" t="s">
        <v>6101</v>
      </c>
      <c r="W1928" s="2" t="s">
        <v>627</v>
      </c>
      <c r="X1928" s="2">
        <v>46</v>
      </c>
      <c r="Y1928" s="2">
        <v>57</v>
      </c>
      <c r="Z1928" s="2">
        <f t="shared" si="332"/>
        <v>11</v>
      </c>
    </row>
    <row r="1929" spans="1:26" x14ac:dyDescent="0.25">
      <c r="A1929" s="2" t="s">
        <v>5141</v>
      </c>
      <c r="B1929" s="2">
        <v>202281928</v>
      </c>
      <c r="C1929" s="3">
        <v>44873</v>
      </c>
      <c r="D1929" s="2" t="s">
        <v>1119</v>
      </c>
      <c r="E1929" s="2" t="s">
        <v>29</v>
      </c>
      <c r="F1929" s="2" t="s">
        <v>5142</v>
      </c>
      <c r="G1929" s="10">
        <f t="shared" si="337"/>
        <v>3.4442345903528218E-4</v>
      </c>
      <c r="H1929" s="12">
        <v>76</v>
      </c>
      <c r="I1929" s="7">
        <v>68.600000000000009</v>
      </c>
      <c r="J1929" s="7">
        <v>7.3999999999999915</v>
      </c>
      <c r="K1929" s="7">
        <f t="shared" si="340"/>
        <v>2.9599999999999969</v>
      </c>
      <c r="L1929" s="12">
        <f t="shared" si="338"/>
        <v>4.4399999999999942</v>
      </c>
      <c r="M1929" s="8">
        <v>9.7368421052631465E-2</v>
      </c>
      <c r="N1929" s="8">
        <f t="shared" si="339"/>
        <v>6.4723032069970751E-2</v>
      </c>
      <c r="O1929" s="7">
        <f t="shared" si="333"/>
        <v>4.4399999999999942</v>
      </c>
      <c r="P1929" s="8">
        <v>9.7368421052631465E-2</v>
      </c>
      <c r="Q1929" s="8">
        <f t="shared" si="334"/>
        <v>9.2702702702702826</v>
      </c>
      <c r="R1929" s="8">
        <f t="shared" si="335"/>
        <v>0.90263157894736856</v>
      </c>
      <c r="S1929" s="9">
        <f t="shared" si="336"/>
        <v>1.1793680132580416E-4</v>
      </c>
      <c r="T1929" s="2" t="s">
        <v>30</v>
      </c>
      <c r="U1929" s="2" t="s">
        <v>31</v>
      </c>
      <c r="V1929" s="2" t="s">
        <v>6101</v>
      </c>
      <c r="W1929" s="2" t="s">
        <v>16</v>
      </c>
      <c r="X1929" s="2">
        <v>46</v>
      </c>
      <c r="Y1929" s="2">
        <v>57</v>
      </c>
      <c r="Z1929" s="2">
        <f t="shared" si="332"/>
        <v>11</v>
      </c>
    </row>
    <row r="1930" spans="1:26" x14ac:dyDescent="0.25">
      <c r="A1930" s="2" t="s">
        <v>5143</v>
      </c>
      <c r="B1930" s="2">
        <v>202281929</v>
      </c>
      <c r="C1930" s="3">
        <v>44873</v>
      </c>
      <c r="D1930" s="2" t="s">
        <v>1119</v>
      </c>
      <c r="E1930" s="2" t="s">
        <v>29</v>
      </c>
      <c r="F1930" s="2" t="s">
        <v>5144</v>
      </c>
      <c r="G1930" s="10">
        <f t="shared" si="337"/>
        <v>3.4442345903528218E-4</v>
      </c>
      <c r="H1930" s="12">
        <v>76</v>
      </c>
      <c r="I1930" s="7">
        <v>68.600000000000009</v>
      </c>
      <c r="J1930" s="7">
        <v>7.3999999999999915</v>
      </c>
      <c r="K1930" s="7">
        <f t="shared" si="340"/>
        <v>2.9599999999999969</v>
      </c>
      <c r="L1930" s="12">
        <f t="shared" si="338"/>
        <v>4.4399999999999942</v>
      </c>
      <c r="M1930" s="8">
        <v>9.7368421052631465E-2</v>
      </c>
      <c r="N1930" s="8">
        <f t="shared" si="339"/>
        <v>6.4723032069970751E-2</v>
      </c>
      <c r="O1930" s="7">
        <f t="shared" si="333"/>
        <v>4.4399999999999942</v>
      </c>
      <c r="P1930" s="8">
        <v>9.7368421052631465E-2</v>
      </c>
      <c r="Q1930" s="8">
        <f t="shared" si="334"/>
        <v>9.2702702702702826</v>
      </c>
      <c r="R1930" s="8">
        <f t="shared" si="335"/>
        <v>0.90263157894736856</v>
      </c>
      <c r="S1930" s="9">
        <f t="shared" si="336"/>
        <v>1.1793680132580416E-4</v>
      </c>
      <c r="T1930" s="2" t="s">
        <v>30</v>
      </c>
      <c r="U1930" s="2" t="s">
        <v>31</v>
      </c>
      <c r="V1930" s="2" t="s">
        <v>6101</v>
      </c>
      <c r="W1930" s="2" t="s">
        <v>329</v>
      </c>
      <c r="X1930" s="2">
        <v>46</v>
      </c>
      <c r="Y1930" s="2">
        <v>57</v>
      </c>
      <c r="Z1930" s="2">
        <f t="shared" si="332"/>
        <v>11</v>
      </c>
    </row>
    <row r="1931" spans="1:26" x14ac:dyDescent="0.25">
      <c r="A1931" s="2" t="s">
        <v>5145</v>
      </c>
      <c r="B1931" s="2">
        <v>202281930</v>
      </c>
      <c r="C1931" s="3">
        <v>44873</v>
      </c>
      <c r="D1931" s="2" t="s">
        <v>1129</v>
      </c>
      <c r="E1931" s="2" t="s">
        <v>24</v>
      </c>
      <c r="F1931" s="2" t="s">
        <v>5146</v>
      </c>
      <c r="G1931" s="10">
        <f t="shared" si="337"/>
        <v>3.625510095108233E-4</v>
      </c>
      <c r="H1931" s="7">
        <v>80</v>
      </c>
      <c r="I1931" s="7">
        <v>45</v>
      </c>
      <c r="J1931" s="7">
        <v>35</v>
      </c>
      <c r="K1931" s="7">
        <f t="shared" si="340"/>
        <v>14</v>
      </c>
      <c r="L1931" s="12">
        <f t="shared" si="338"/>
        <v>21</v>
      </c>
      <c r="M1931" s="8">
        <v>0.4375</v>
      </c>
      <c r="N1931" s="8">
        <f t="shared" si="339"/>
        <v>0.46666666666666667</v>
      </c>
      <c r="O1931" s="7">
        <f t="shared" si="333"/>
        <v>21</v>
      </c>
      <c r="P1931" s="8">
        <v>0.4375</v>
      </c>
      <c r="Q1931" s="8">
        <f t="shared" si="334"/>
        <v>1.2857142857142858</v>
      </c>
      <c r="R1931" s="8">
        <f t="shared" si="335"/>
        <v>0.5625</v>
      </c>
      <c r="S1931" s="9">
        <f t="shared" si="336"/>
        <v>5.5780919545988519E-4</v>
      </c>
      <c r="T1931" s="2" t="s">
        <v>25</v>
      </c>
      <c r="U1931" s="2" t="s">
        <v>26</v>
      </c>
      <c r="V1931" s="2" t="s">
        <v>6101</v>
      </c>
      <c r="W1931" s="2" t="s">
        <v>329</v>
      </c>
      <c r="X1931" s="2">
        <v>46</v>
      </c>
      <c r="Y1931" s="2">
        <v>57</v>
      </c>
      <c r="Z1931" s="2">
        <f t="shared" si="332"/>
        <v>11</v>
      </c>
    </row>
    <row r="1932" spans="1:26" x14ac:dyDescent="0.25">
      <c r="A1932" s="2" t="s">
        <v>5147</v>
      </c>
      <c r="B1932" s="2">
        <v>202281931</v>
      </c>
      <c r="C1932" s="3">
        <v>44873</v>
      </c>
      <c r="D1932" s="2" t="s">
        <v>886</v>
      </c>
      <c r="E1932" s="2" t="s">
        <v>14</v>
      </c>
      <c r="F1932" s="2" t="s">
        <v>5148</v>
      </c>
      <c r="G1932" s="10">
        <f t="shared" si="337"/>
        <v>4.5318876188852913E-5</v>
      </c>
      <c r="H1932" s="7">
        <v>10</v>
      </c>
      <c r="I1932" s="7">
        <v>3</v>
      </c>
      <c r="J1932" s="7">
        <v>7</v>
      </c>
      <c r="K1932" s="7">
        <f t="shared" si="340"/>
        <v>2.8000000000000003</v>
      </c>
      <c r="L1932" s="12">
        <f t="shared" si="338"/>
        <v>4.1999999999999993</v>
      </c>
      <c r="M1932" s="8">
        <v>0.7</v>
      </c>
      <c r="N1932" s="8">
        <f t="shared" si="339"/>
        <v>1.3999999999999997</v>
      </c>
      <c r="O1932" s="7">
        <f t="shared" si="333"/>
        <v>4.1999999999999993</v>
      </c>
      <c r="P1932" s="8">
        <v>0.7</v>
      </c>
      <c r="Q1932" s="8">
        <f t="shared" si="334"/>
        <v>0.42857142857142855</v>
      </c>
      <c r="R1932" s="8">
        <f t="shared" si="335"/>
        <v>0.3</v>
      </c>
      <c r="S1932" s="9">
        <f t="shared" si="336"/>
        <v>1.1156183909197704E-4</v>
      </c>
      <c r="T1932" s="2" t="s">
        <v>6152</v>
      </c>
      <c r="U1932" s="2" t="s">
        <v>15</v>
      </c>
      <c r="V1932" s="2" t="s">
        <v>6101</v>
      </c>
      <c r="W1932" s="2" t="s">
        <v>16</v>
      </c>
      <c r="X1932" s="2">
        <v>46</v>
      </c>
      <c r="Y1932" s="2">
        <v>57</v>
      </c>
      <c r="Z1932" s="2">
        <f t="shared" si="332"/>
        <v>11</v>
      </c>
    </row>
    <row r="1933" spans="1:26" x14ac:dyDescent="0.25">
      <c r="A1933" s="2" t="s">
        <v>5149</v>
      </c>
      <c r="B1933" s="2">
        <v>202281932</v>
      </c>
      <c r="C1933" s="3">
        <v>44873</v>
      </c>
      <c r="D1933" s="2" t="s">
        <v>1122</v>
      </c>
      <c r="E1933" s="2" t="s">
        <v>14</v>
      </c>
      <c r="F1933" s="2" t="s">
        <v>5150</v>
      </c>
      <c r="G1933" s="10">
        <f t="shared" si="337"/>
        <v>1.1329719047213228E-4</v>
      </c>
      <c r="H1933" s="7">
        <v>25</v>
      </c>
      <c r="I1933" s="7">
        <v>22</v>
      </c>
      <c r="J1933" s="7">
        <v>3</v>
      </c>
      <c r="K1933" s="7">
        <f t="shared" si="340"/>
        <v>1.2000000000000002</v>
      </c>
      <c r="L1933" s="12">
        <f t="shared" si="338"/>
        <v>1.7999999999999998</v>
      </c>
      <c r="M1933" s="8">
        <v>0.12</v>
      </c>
      <c r="N1933" s="8">
        <f t="shared" si="339"/>
        <v>8.1818181818181804E-2</v>
      </c>
      <c r="O1933" s="7">
        <f t="shared" si="333"/>
        <v>1.7999999999999998</v>
      </c>
      <c r="P1933" s="8">
        <v>0.12</v>
      </c>
      <c r="Q1933" s="8">
        <f t="shared" si="334"/>
        <v>7.333333333333333</v>
      </c>
      <c r="R1933" s="8">
        <f t="shared" si="335"/>
        <v>0.88</v>
      </c>
      <c r="S1933" s="9">
        <f t="shared" si="336"/>
        <v>4.7812216753704445E-5</v>
      </c>
      <c r="T1933" s="2" t="s">
        <v>19</v>
      </c>
      <c r="U1933" s="2" t="s">
        <v>15</v>
      </c>
      <c r="V1933" s="2" t="s">
        <v>6101</v>
      </c>
      <c r="W1933" s="2" t="s">
        <v>329</v>
      </c>
      <c r="X1933" s="2">
        <v>46</v>
      </c>
      <c r="Y1933" s="2">
        <v>57</v>
      </c>
      <c r="Z1933" s="2">
        <f t="shared" si="332"/>
        <v>11</v>
      </c>
    </row>
    <row r="1934" spans="1:26" x14ac:dyDescent="0.25">
      <c r="A1934" s="2" t="s">
        <v>5151</v>
      </c>
      <c r="B1934" s="2">
        <v>202281933</v>
      </c>
      <c r="C1934" s="3">
        <v>44874</v>
      </c>
      <c r="D1934" s="2" t="s">
        <v>764</v>
      </c>
      <c r="E1934" s="2" t="s">
        <v>29</v>
      </c>
      <c r="F1934" s="2" t="s">
        <v>5152</v>
      </c>
      <c r="G1934" s="10">
        <f t="shared" si="337"/>
        <v>2.5378570665757634E-4</v>
      </c>
      <c r="H1934" s="12">
        <v>56</v>
      </c>
      <c r="I1934" s="7">
        <v>39</v>
      </c>
      <c r="J1934" s="7">
        <v>17</v>
      </c>
      <c r="K1934" s="7">
        <f t="shared" si="340"/>
        <v>6.8000000000000007</v>
      </c>
      <c r="L1934" s="12">
        <f t="shared" si="338"/>
        <v>10.199999999999999</v>
      </c>
      <c r="M1934" s="8">
        <v>0.30357142857142855</v>
      </c>
      <c r="N1934" s="8">
        <f t="shared" si="339"/>
        <v>0.2615384615384615</v>
      </c>
      <c r="O1934" s="7">
        <f t="shared" si="333"/>
        <v>10.199999999999999</v>
      </c>
      <c r="P1934" s="8">
        <v>0.30357142857142855</v>
      </c>
      <c r="Q1934" s="8">
        <f t="shared" si="334"/>
        <v>2.2941176470588234</v>
      </c>
      <c r="R1934" s="8">
        <f t="shared" si="335"/>
        <v>0.6964285714285714</v>
      </c>
      <c r="S1934" s="9">
        <f t="shared" si="336"/>
        <v>2.7093589493765852E-4</v>
      </c>
      <c r="T1934" s="2" t="s">
        <v>30</v>
      </c>
      <c r="U1934" s="2" t="s">
        <v>31</v>
      </c>
      <c r="V1934" s="2" t="s">
        <v>6101</v>
      </c>
      <c r="W1934" s="2" t="s">
        <v>627</v>
      </c>
      <c r="X1934" s="2">
        <v>39</v>
      </c>
      <c r="Y1934" s="2">
        <v>54</v>
      </c>
      <c r="Z1934" s="2">
        <f t="shared" si="332"/>
        <v>15</v>
      </c>
    </row>
    <row r="1935" spans="1:26" x14ac:dyDescent="0.25">
      <c r="A1935" s="2" t="s">
        <v>5153</v>
      </c>
      <c r="B1935" s="2">
        <v>202281934</v>
      </c>
      <c r="C1935" s="3">
        <v>44874</v>
      </c>
      <c r="D1935" s="2" t="s">
        <v>1130</v>
      </c>
      <c r="E1935" s="2" t="s">
        <v>24</v>
      </c>
      <c r="F1935" s="2" t="s">
        <v>5154</v>
      </c>
      <c r="G1935" s="10">
        <f t="shared" si="337"/>
        <v>5.4382651426623503E-4</v>
      </c>
      <c r="H1935" s="7">
        <v>120</v>
      </c>
      <c r="I1935" s="7">
        <v>50</v>
      </c>
      <c r="J1935" s="7">
        <v>70</v>
      </c>
      <c r="K1935" s="7">
        <f t="shared" si="340"/>
        <v>28</v>
      </c>
      <c r="L1935" s="12">
        <f t="shared" si="338"/>
        <v>42</v>
      </c>
      <c r="M1935" s="8">
        <v>0.58333333333333337</v>
      </c>
      <c r="N1935" s="8">
        <f t="shared" si="339"/>
        <v>0.84</v>
      </c>
      <c r="O1935" s="7">
        <f t="shared" si="333"/>
        <v>42</v>
      </c>
      <c r="P1935" s="8">
        <v>0.58333333333333337</v>
      </c>
      <c r="Q1935" s="8">
        <f t="shared" si="334"/>
        <v>0.7142857142857143</v>
      </c>
      <c r="R1935" s="8">
        <f t="shared" si="335"/>
        <v>0.41666666666666669</v>
      </c>
      <c r="S1935" s="9">
        <f t="shared" si="336"/>
        <v>1.1156183909197704E-3</v>
      </c>
      <c r="T1935" s="2" t="s">
        <v>19</v>
      </c>
      <c r="U1935" s="2" t="s">
        <v>26</v>
      </c>
      <c r="V1935" s="2" t="s">
        <v>6101</v>
      </c>
      <c r="W1935" s="2" t="s">
        <v>627</v>
      </c>
      <c r="X1935" s="2">
        <v>39</v>
      </c>
      <c r="Y1935" s="2">
        <v>54</v>
      </c>
      <c r="Z1935" s="2">
        <f t="shared" ref="Z1935:Z1948" si="341">Y1935-X1935</f>
        <v>15</v>
      </c>
    </row>
    <row r="1936" spans="1:26" x14ac:dyDescent="0.25">
      <c r="A1936" s="2" t="s">
        <v>5155</v>
      </c>
      <c r="B1936" s="2">
        <v>202281935</v>
      </c>
      <c r="C1936" s="3">
        <v>44874</v>
      </c>
      <c r="D1936" s="2" t="s">
        <v>1131</v>
      </c>
      <c r="E1936" s="2" t="s">
        <v>21</v>
      </c>
      <c r="F1936" s="2" t="s">
        <v>5156</v>
      </c>
      <c r="G1936" s="10">
        <f t="shared" si="337"/>
        <v>9.0637752377705825E-5</v>
      </c>
      <c r="H1936" s="7">
        <v>20</v>
      </c>
      <c r="I1936" s="7">
        <v>0</v>
      </c>
      <c r="J1936" s="7">
        <v>20</v>
      </c>
      <c r="K1936" s="7">
        <f t="shared" si="340"/>
        <v>8</v>
      </c>
      <c r="L1936" s="12">
        <f t="shared" si="338"/>
        <v>12</v>
      </c>
      <c r="M1936" s="8">
        <v>1</v>
      </c>
      <c r="N1936" s="8" t="e">
        <f t="shared" si="339"/>
        <v>#DIV/0!</v>
      </c>
      <c r="O1936" s="7">
        <f t="shared" si="333"/>
        <v>12</v>
      </c>
      <c r="P1936" s="8">
        <v>1</v>
      </c>
      <c r="Q1936" s="8">
        <f t="shared" si="334"/>
        <v>0</v>
      </c>
      <c r="R1936" s="8">
        <f t="shared" si="335"/>
        <v>0</v>
      </c>
      <c r="S1936" s="9">
        <f t="shared" si="336"/>
        <v>3.1874811169136296E-4</v>
      </c>
      <c r="T1936" s="2" t="s">
        <v>6150</v>
      </c>
      <c r="U1936" s="2" t="s">
        <v>22</v>
      </c>
      <c r="V1936" s="2" t="s">
        <v>6101</v>
      </c>
      <c r="W1936" s="2" t="s">
        <v>16</v>
      </c>
      <c r="X1936" s="2">
        <v>39</v>
      </c>
      <c r="Y1936" s="2">
        <v>54</v>
      </c>
      <c r="Z1936" s="2">
        <f t="shared" si="341"/>
        <v>15</v>
      </c>
    </row>
    <row r="1937" spans="1:26" x14ac:dyDescent="0.25">
      <c r="A1937" s="2" t="s">
        <v>5157</v>
      </c>
      <c r="B1937" s="2">
        <v>202281936</v>
      </c>
      <c r="C1937" s="3">
        <v>44874</v>
      </c>
      <c r="D1937" s="2" t="s">
        <v>867</v>
      </c>
      <c r="E1937" s="2" t="s">
        <v>29</v>
      </c>
      <c r="F1937" s="2" t="s">
        <v>5158</v>
      </c>
      <c r="G1937" s="10">
        <f t="shared" si="337"/>
        <v>3.5801912189193801E-4</v>
      </c>
      <c r="H1937" s="12">
        <v>79</v>
      </c>
      <c r="I1937" s="7">
        <v>66.600000000000009</v>
      </c>
      <c r="J1937" s="7">
        <v>12.399999999999991</v>
      </c>
      <c r="K1937" s="7">
        <f t="shared" si="340"/>
        <v>4.9599999999999973</v>
      </c>
      <c r="L1937" s="12">
        <f t="shared" si="338"/>
        <v>7.4399999999999942</v>
      </c>
      <c r="M1937" s="8">
        <v>0.15696202531645559</v>
      </c>
      <c r="N1937" s="8">
        <f t="shared" si="339"/>
        <v>0.11171171171171161</v>
      </c>
      <c r="O1937" s="7">
        <f t="shared" si="333"/>
        <v>7.4399999999999942</v>
      </c>
      <c r="P1937" s="8">
        <v>0.15696202531645559</v>
      </c>
      <c r="Q1937" s="8">
        <f t="shared" si="334"/>
        <v>5.3709677419354884</v>
      </c>
      <c r="R1937" s="8">
        <f t="shared" si="335"/>
        <v>0.84303797468354447</v>
      </c>
      <c r="S1937" s="9">
        <f t="shared" si="336"/>
        <v>1.9762382924864489E-4</v>
      </c>
      <c r="T1937" s="2" t="s">
        <v>30</v>
      </c>
      <c r="U1937" s="2" t="s">
        <v>31</v>
      </c>
      <c r="V1937" s="2" t="s">
        <v>6101</v>
      </c>
      <c r="W1937" s="2" t="s">
        <v>329</v>
      </c>
      <c r="X1937" s="2">
        <v>39</v>
      </c>
      <c r="Y1937" s="2">
        <v>54</v>
      </c>
      <c r="Z1937" s="2">
        <f t="shared" si="341"/>
        <v>15</v>
      </c>
    </row>
    <row r="1938" spans="1:26" x14ac:dyDescent="0.25">
      <c r="A1938" s="2" t="s">
        <v>5159</v>
      </c>
      <c r="B1938" s="2">
        <v>202281937</v>
      </c>
      <c r="C1938" s="3">
        <v>44874</v>
      </c>
      <c r="D1938" s="2" t="s">
        <v>867</v>
      </c>
      <c r="E1938" s="2" t="s">
        <v>29</v>
      </c>
      <c r="F1938" s="2" t="s">
        <v>5160</v>
      </c>
      <c r="G1938" s="10">
        <f t="shared" si="337"/>
        <v>3.625510095108233E-4</v>
      </c>
      <c r="H1938" s="12">
        <v>80</v>
      </c>
      <c r="I1938" s="7">
        <v>47</v>
      </c>
      <c r="J1938" s="7">
        <v>33</v>
      </c>
      <c r="K1938" s="7">
        <f t="shared" si="340"/>
        <v>13.200000000000001</v>
      </c>
      <c r="L1938" s="12">
        <f t="shared" si="338"/>
        <v>19.799999999999997</v>
      </c>
      <c r="M1938" s="8">
        <v>0.41249999999999998</v>
      </c>
      <c r="N1938" s="8">
        <f t="shared" si="339"/>
        <v>0.42127659574468079</v>
      </c>
      <c r="O1938" s="7">
        <f t="shared" si="333"/>
        <v>19.799999999999997</v>
      </c>
      <c r="P1938" s="8">
        <v>0.41249999999999998</v>
      </c>
      <c r="Q1938" s="8">
        <f t="shared" si="334"/>
        <v>1.4242424242424243</v>
      </c>
      <c r="R1938" s="8">
        <f t="shared" si="335"/>
        <v>0.58750000000000002</v>
      </c>
      <c r="S1938" s="9">
        <f t="shared" si="336"/>
        <v>5.2593438429074889E-4</v>
      </c>
      <c r="T1938" s="2" t="s">
        <v>30</v>
      </c>
      <c r="U1938" s="2" t="s">
        <v>31</v>
      </c>
      <c r="V1938" s="2" t="s">
        <v>6101</v>
      </c>
      <c r="W1938" s="2" t="s">
        <v>16</v>
      </c>
      <c r="X1938" s="2">
        <v>39</v>
      </c>
      <c r="Y1938" s="2">
        <v>54</v>
      </c>
      <c r="Z1938" s="2">
        <f t="shared" si="341"/>
        <v>15</v>
      </c>
    </row>
    <row r="1939" spans="1:26" x14ac:dyDescent="0.25">
      <c r="A1939" s="2" t="s">
        <v>5161</v>
      </c>
      <c r="B1939" s="2">
        <v>202281938</v>
      </c>
      <c r="C1939" s="3">
        <v>44874</v>
      </c>
      <c r="D1939" s="2" t="s">
        <v>851</v>
      </c>
      <c r="E1939" s="2" t="s">
        <v>29</v>
      </c>
      <c r="F1939" s="2" t="s">
        <v>5162</v>
      </c>
      <c r="G1939" s="10">
        <f t="shared" si="337"/>
        <v>2.8550891998977335E-4</v>
      </c>
      <c r="H1939" s="12">
        <v>63</v>
      </c>
      <c r="I1939" s="7">
        <v>56.52</v>
      </c>
      <c r="J1939" s="7">
        <v>6.4799999999999969</v>
      </c>
      <c r="K1939" s="7">
        <f t="shared" si="340"/>
        <v>2.5919999999999987</v>
      </c>
      <c r="L1939" s="12">
        <f t="shared" si="338"/>
        <v>3.8879999999999981</v>
      </c>
      <c r="M1939" s="8">
        <v>0.10285714285714281</v>
      </c>
      <c r="N1939" s="8">
        <f t="shared" si="339"/>
        <v>6.8789808917197409E-2</v>
      </c>
      <c r="O1939" s="7">
        <f t="shared" si="333"/>
        <v>3.8879999999999981</v>
      </c>
      <c r="P1939" s="8">
        <v>0.10285714285714281</v>
      </c>
      <c r="Q1939" s="8">
        <f t="shared" si="334"/>
        <v>8.7222222222222268</v>
      </c>
      <c r="R1939" s="8">
        <f t="shared" si="335"/>
        <v>0.89714285714285724</v>
      </c>
      <c r="S1939" s="9">
        <f t="shared" si="336"/>
        <v>1.0327438818800155E-4</v>
      </c>
      <c r="T1939" s="2" t="s">
        <v>33</v>
      </c>
      <c r="U1939" s="2" t="s">
        <v>31</v>
      </c>
      <c r="V1939" s="2" t="s">
        <v>6101</v>
      </c>
      <c r="W1939" s="2" t="s">
        <v>329</v>
      </c>
      <c r="X1939" s="2">
        <v>39</v>
      </c>
      <c r="Y1939" s="2">
        <v>54</v>
      </c>
      <c r="Z1939" s="2">
        <f t="shared" si="341"/>
        <v>15</v>
      </c>
    </row>
    <row r="1940" spans="1:26" x14ac:dyDescent="0.25">
      <c r="A1940" s="2" t="s">
        <v>5163</v>
      </c>
      <c r="B1940" s="2">
        <v>202281939</v>
      </c>
      <c r="C1940" s="3">
        <v>44874</v>
      </c>
      <c r="D1940" s="2" t="s">
        <v>702</v>
      </c>
      <c r="E1940" s="2" t="s">
        <v>29</v>
      </c>
      <c r="F1940" s="2" t="s">
        <v>5164</v>
      </c>
      <c r="G1940" s="10">
        <f t="shared" si="337"/>
        <v>1.1329719047213228E-4</v>
      </c>
      <c r="H1940" s="12">
        <v>25</v>
      </c>
      <c r="I1940" s="7">
        <v>22.62</v>
      </c>
      <c r="J1940" s="7">
        <v>2.379999999999999</v>
      </c>
      <c r="K1940" s="7">
        <f t="shared" si="340"/>
        <v>0.95199999999999962</v>
      </c>
      <c r="L1940" s="12">
        <f t="shared" si="338"/>
        <v>1.4279999999999995</v>
      </c>
      <c r="M1940" s="8">
        <v>9.5199999999999965E-2</v>
      </c>
      <c r="N1940" s="8">
        <f t="shared" si="339"/>
        <v>6.3129973474801038E-2</v>
      </c>
      <c r="O1940" s="7">
        <f t="shared" si="333"/>
        <v>1.4279999999999995</v>
      </c>
      <c r="P1940" s="8">
        <v>9.5199999999999965E-2</v>
      </c>
      <c r="Q1940" s="8">
        <f t="shared" si="334"/>
        <v>9.5042016806722724</v>
      </c>
      <c r="R1940" s="8">
        <f t="shared" si="335"/>
        <v>0.90480000000000005</v>
      </c>
      <c r="S1940" s="9">
        <f t="shared" si="336"/>
        <v>3.7931025291272176E-5</v>
      </c>
      <c r="T1940" s="2" t="s">
        <v>33</v>
      </c>
      <c r="U1940" s="2" t="s">
        <v>31</v>
      </c>
      <c r="V1940" s="2" t="s">
        <v>6101</v>
      </c>
      <c r="W1940" s="2" t="s">
        <v>627</v>
      </c>
      <c r="X1940" s="2">
        <v>39</v>
      </c>
      <c r="Y1940" s="2">
        <v>54</v>
      </c>
      <c r="Z1940" s="2">
        <f t="shared" si="341"/>
        <v>15</v>
      </c>
    </row>
    <row r="1941" spans="1:26" x14ac:dyDescent="0.25">
      <c r="A1941" s="2" t="s">
        <v>5165</v>
      </c>
      <c r="B1941" s="2">
        <v>202281940</v>
      </c>
      <c r="C1941" s="3">
        <v>44874</v>
      </c>
      <c r="D1941" s="2" t="s">
        <v>1132</v>
      </c>
      <c r="E1941" s="2" t="s">
        <v>24</v>
      </c>
      <c r="F1941" s="2" t="s">
        <v>5166</v>
      </c>
      <c r="G1941" s="10">
        <f t="shared" si="337"/>
        <v>4.3052932379410272E-4</v>
      </c>
      <c r="H1941" s="7">
        <v>95</v>
      </c>
      <c r="I1941" s="7">
        <v>45</v>
      </c>
      <c r="J1941" s="7">
        <v>50</v>
      </c>
      <c r="K1941" s="7">
        <f t="shared" si="340"/>
        <v>20</v>
      </c>
      <c r="L1941" s="12">
        <f t="shared" si="338"/>
        <v>30</v>
      </c>
      <c r="M1941" s="8">
        <v>0.52631578947368418</v>
      </c>
      <c r="N1941" s="8">
        <f t="shared" si="339"/>
        <v>0.66666666666666663</v>
      </c>
      <c r="O1941" s="7">
        <f t="shared" si="333"/>
        <v>30</v>
      </c>
      <c r="P1941" s="8">
        <v>0.52631578947368418</v>
      </c>
      <c r="Q1941" s="8">
        <f t="shared" si="334"/>
        <v>0.9</v>
      </c>
      <c r="R1941" s="8">
        <f t="shared" si="335"/>
        <v>0.47368421052631576</v>
      </c>
      <c r="S1941" s="9">
        <f t="shared" si="336"/>
        <v>7.9687027922840741E-4</v>
      </c>
      <c r="T1941" s="2" t="s">
        <v>25</v>
      </c>
      <c r="U1941" s="2" t="s">
        <v>26</v>
      </c>
      <c r="V1941" s="2" t="s">
        <v>6101</v>
      </c>
      <c r="W1941" s="2" t="s">
        <v>329</v>
      </c>
      <c r="X1941" s="2">
        <v>39</v>
      </c>
      <c r="Y1941" s="2">
        <v>54</v>
      </c>
      <c r="Z1941" s="2">
        <f t="shared" si="341"/>
        <v>15</v>
      </c>
    </row>
    <row r="1942" spans="1:26" x14ac:dyDescent="0.25">
      <c r="A1942" s="2" t="s">
        <v>5167</v>
      </c>
      <c r="B1942" s="2">
        <v>202281941</v>
      </c>
      <c r="C1942" s="3">
        <v>44874</v>
      </c>
      <c r="D1942" s="2" t="s">
        <v>947</v>
      </c>
      <c r="E1942" s="2" t="s">
        <v>29</v>
      </c>
      <c r="F1942" s="2" t="s">
        <v>5168</v>
      </c>
      <c r="G1942" s="10">
        <f t="shared" si="337"/>
        <v>5.4382651426623503E-4</v>
      </c>
      <c r="H1942" s="12">
        <v>120</v>
      </c>
      <c r="I1942" s="7">
        <v>111</v>
      </c>
      <c r="J1942" s="7">
        <v>9</v>
      </c>
      <c r="K1942" s="7">
        <f t="shared" si="340"/>
        <v>3.6</v>
      </c>
      <c r="L1942" s="12">
        <f t="shared" si="338"/>
        <v>5.4</v>
      </c>
      <c r="M1942" s="8">
        <v>7.4999999999999997E-2</v>
      </c>
      <c r="N1942" s="8">
        <f t="shared" si="339"/>
        <v>4.8648648648648651E-2</v>
      </c>
      <c r="O1942" s="7">
        <f t="shared" si="333"/>
        <v>5.4</v>
      </c>
      <c r="P1942" s="8">
        <v>7.4999999999999997E-2</v>
      </c>
      <c r="Q1942" s="8">
        <f t="shared" si="334"/>
        <v>12.333333333333334</v>
      </c>
      <c r="R1942" s="8">
        <f t="shared" si="335"/>
        <v>0.92500000000000004</v>
      </c>
      <c r="S1942" s="9">
        <f t="shared" si="336"/>
        <v>1.4343665026111333E-4</v>
      </c>
      <c r="T1942" s="2" t="s">
        <v>33</v>
      </c>
      <c r="U1942" s="2" t="s">
        <v>31</v>
      </c>
      <c r="V1942" s="2" t="s">
        <v>6101</v>
      </c>
      <c r="W1942" s="2" t="s">
        <v>627</v>
      </c>
      <c r="X1942" s="2">
        <v>39</v>
      </c>
      <c r="Y1942" s="2">
        <v>54</v>
      </c>
      <c r="Z1942" s="2">
        <f t="shared" si="341"/>
        <v>15</v>
      </c>
    </row>
    <row r="1943" spans="1:26" x14ac:dyDescent="0.25">
      <c r="A1943" s="2" t="s">
        <v>5169</v>
      </c>
      <c r="B1943" s="2">
        <v>202281942</v>
      </c>
      <c r="C1943" s="3">
        <v>44874</v>
      </c>
      <c r="D1943" s="2" t="s">
        <v>1024</v>
      </c>
      <c r="E1943" s="2" t="s">
        <v>21</v>
      </c>
      <c r="F1943" s="2" t="s">
        <v>5170</v>
      </c>
      <c r="G1943" s="10">
        <f t="shared" si="337"/>
        <v>9.0637752377705825E-5</v>
      </c>
      <c r="H1943" s="7">
        <v>20</v>
      </c>
      <c r="I1943" s="7">
        <v>0</v>
      </c>
      <c r="J1943" s="7">
        <v>20</v>
      </c>
      <c r="K1943" s="7">
        <f t="shared" si="340"/>
        <v>8</v>
      </c>
      <c r="L1943" s="12">
        <f t="shared" si="338"/>
        <v>12</v>
      </c>
      <c r="M1943" s="8">
        <v>1</v>
      </c>
      <c r="N1943" s="8" t="e">
        <f t="shared" si="339"/>
        <v>#DIV/0!</v>
      </c>
      <c r="O1943" s="7">
        <f t="shared" si="333"/>
        <v>12</v>
      </c>
      <c r="P1943" s="8">
        <v>1</v>
      </c>
      <c r="Q1943" s="8">
        <f t="shared" si="334"/>
        <v>0</v>
      </c>
      <c r="R1943" s="8">
        <f t="shared" si="335"/>
        <v>0</v>
      </c>
      <c r="S1943" s="9">
        <f t="shared" si="336"/>
        <v>3.1874811169136296E-4</v>
      </c>
      <c r="T1943" s="2" t="s">
        <v>6150</v>
      </c>
      <c r="U1943" s="2" t="s">
        <v>22</v>
      </c>
      <c r="V1943" s="2" t="s">
        <v>6101</v>
      </c>
      <c r="W1943" s="2" t="s">
        <v>627</v>
      </c>
      <c r="X1943" s="2">
        <v>39</v>
      </c>
      <c r="Y1943" s="2">
        <v>54</v>
      </c>
      <c r="Z1943" s="2">
        <f t="shared" si="341"/>
        <v>15</v>
      </c>
    </row>
    <row r="1944" spans="1:26" x14ac:dyDescent="0.25">
      <c r="A1944" s="2" t="s">
        <v>5171</v>
      </c>
      <c r="B1944" s="2">
        <v>202281943</v>
      </c>
      <c r="C1944" s="3">
        <v>44874</v>
      </c>
      <c r="D1944" s="2" t="s">
        <v>1052</v>
      </c>
      <c r="E1944" s="2" t="s">
        <v>14</v>
      </c>
      <c r="F1944" s="2" t="s">
        <v>5172</v>
      </c>
      <c r="G1944" s="10">
        <f t="shared" si="337"/>
        <v>9.0637752377705825E-5</v>
      </c>
      <c r="H1944" s="7">
        <v>20</v>
      </c>
      <c r="I1944" s="7">
        <v>5</v>
      </c>
      <c r="J1944" s="7">
        <v>15</v>
      </c>
      <c r="K1944" s="7">
        <f t="shared" si="340"/>
        <v>6</v>
      </c>
      <c r="L1944" s="12">
        <f t="shared" si="338"/>
        <v>9</v>
      </c>
      <c r="M1944" s="8">
        <v>0.75</v>
      </c>
      <c r="N1944" s="8">
        <f t="shared" si="339"/>
        <v>1.8</v>
      </c>
      <c r="O1944" s="7">
        <f t="shared" si="333"/>
        <v>9</v>
      </c>
      <c r="P1944" s="8">
        <v>0.75</v>
      </c>
      <c r="Q1944" s="8">
        <f t="shared" si="334"/>
        <v>0.33333333333333331</v>
      </c>
      <c r="R1944" s="8">
        <f t="shared" si="335"/>
        <v>0.25</v>
      </c>
      <c r="S1944" s="9">
        <f t="shared" si="336"/>
        <v>2.3906108376852222E-4</v>
      </c>
      <c r="T1944" s="2" t="s">
        <v>6151</v>
      </c>
      <c r="U1944" s="2" t="s">
        <v>15</v>
      </c>
      <c r="V1944" s="2" t="s">
        <v>6101</v>
      </c>
      <c r="W1944" s="2" t="s">
        <v>627</v>
      </c>
      <c r="X1944" s="2">
        <v>39</v>
      </c>
      <c r="Y1944" s="2">
        <v>54</v>
      </c>
      <c r="Z1944" s="2">
        <f t="shared" si="341"/>
        <v>15</v>
      </c>
    </row>
    <row r="1945" spans="1:26" x14ac:dyDescent="0.25">
      <c r="A1945" s="2" t="s">
        <v>5173</v>
      </c>
      <c r="B1945" s="2">
        <v>202281944</v>
      </c>
      <c r="C1945" s="3">
        <v>44874</v>
      </c>
      <c r="D1945" s="2" t="s">
        <v>1133</v>
      </c>
      <c r="E1945" s="2" t="s">
        <v>24</v>
      </c>
      <c r="F1945" s="2" t="s">
        <v>5174</v>
      </c>
      <c r="G1945" s="10">
        <f t="shared" si="337"/>
        <v>4.5318876188852914E-4</v>
      </c>
      <c r="H1945" s="7">
        <v>100</v>
      </c>
      <c r="I1945" s="7">
        <v>60</v>
      </c>
      <c r="J1945" s="7">
        <v>40</v>
      </c>
      <c r="K1945" s="7">
        <f t="shared" si="340"/>
        <v>16</v>
      </c>
      <c r="L1945" s="12">
        <f t="shared" si="338"/>
        <v>24</v>
      </c>
      <c r="M1945" s="8">
        <v>0.4</v>
      </c>
      <c r="N1945" s="8">
        <f t="shared" si="339"/>
        <v>0.4</v>
      </c>
      <c r="O1945" s="7">
        <f t="shared" si="333"/>
        <v>24</v>
      </c>
      <c r="P1945" s="8">
        <v>0.4</v>
      </c>
      <c r="Q1945" s="8">
        <f t="shared" si="334"/>
        <v>1.5</v>
      </c>
      <c r="R1945" s="8">
        <f t="shared" si="335"/>
        <v>0.6</v>
      </c>
      <c r="S1945" s="9">
        <f t="shared" si="336"/>
        <v>6.3749622338272593E-4</v>
      </c>
      <c r="T1945" s="2" t="s">
        <v>25</v>
      </c>
      <c r="U1945" s="2" t="s">
        <v>26</v>
      </c>
      <c r="V1945" s="2" t="s">
        <v>6101</v>
      </c>
      <c r="W1945" s="2" t="s">
        <v>627</v>
      </c>
      <c r="X1945" s="2">
        <v>39</v>
      </c>
      <c r="Y1945" s="2">
        <v>54</v>
      </c>
      <c r="Z1945" s="2">
        <f t="shared" si="341"/>
        <v>15</v>
      </c>
    </row>
    <row r="1946" spans="1:26" x14ac:dyDescent="0.25">
      <c r="A1946" s="2" t="s">
        <v>5175</v>
      </c>
      <c r="B1946" s="2">
        <v>202281945</v>
      </c>
      <c r="C1946" s="3">
        <v>44874</v>
      </c>
      <c r="D1946" s="2" t="s">
        <v>1134</v>
      </c>
      <c r="E1946" s="2" t="s">
        <v>24</v>
      </c>
      <c r="F1946" s="2" t="s">
        <v>5176</v>
      </c>
      <c r="G1946" s="10">
        <f t="shared" si="337"/>
        <v>2.4925381903869104E-4</v>
      </c>
      <c r="H1946" s="7">
        <v>55</v>
      </c>
      <c r="I1946" s="7">
        <v>15</v>
      </c>
      <c r="J1946" s="7">
        <v>40</v>
      </c>
      <c r="K1946" s="7">
        <f t="shared" si="340"/>
        <v>16</v>
      </c>
      <c r="L1946" s="12">
        <f t="shared" si="338"/>
        <v>24</v>
      </c>
      <c r="M1946" s="8">
        <v>0.72727272727272729</v>
      </c>
      <c r="N1946" s="8">
        <f t="shared" si="339"/>
        <v>1.6</v>
      </c>
      <c r="O1946" s="7">
        <f t="shared" si="333"/>
        <v>24</v>
      </c>
      <c r="P1946" s="8">
        <v>0.72727272727272729</v>
      </c>
      <c r="Q1946" s="8">
        <f t="shared" si="334"/>
        <v>0.375</v>
      </c>
      <c r="R1946" s="8">
        <f t="shared" si="335"/>
        <v>0.27272727272727271</v>
      </c>
      <c r="S1946" s="9">
        <f t="shared" si="336"/>
        <v>6.3749622338272593E-4</v>
      </c>
      <c r="T1946" s="2" t="s">
        <v>25</v>
      </c>
      <c r="U1946" s="2" t="s">
        <v>26</v>
      </c>
      <c r="V1946" s="2" t="s">
        <v>6101</v>
      </c>
      <c r="W1946" s="2" t="s">
        <v>16</v>
      </c>
      <c r="X1946" s="2">
        <v>39</v>
      </c>
      <c r="Y1946" s="2">
        <v>54</v>
      </c>
      <c r="Z1946" s="2">
        <f t="shared" si="341"/>
        <v>15</v>
      </c>
    </row>
    <row r="1947" spans="1:26" x14ac:dyDescent="0.25">
      <c r="A1947" s="2" t="s">
        <v>5177</v>
      </c>
      <c r="B1947" s="2">
        <v>202281946</v>
      </c>
      <c r="C1947" s="3">
        <v>44874</v>
      </c>
      <c r="D1947" s="2" t="s">
        <v>1135</v>
      </c>
      <c r="E1947" s="2" t="s">
        <v>29</v>
      </c>
      <c r="F1947" s="2" t="s">
        <v>5178</v>
      </c>
      <c r="G1947" s="10">
        <f t="shared" si="337"/>
        <v>4.5318876188852913E-5</v>
      </c>
      <c r="H1947" s="12">
        <v>10</v>
      </c>
      <c r="I1947" s="7">
        <v>2</v>
      </c>
      <c r="J1947" s="7">
        <v>8</v>
      </c>
      <c r="K1947" s="7">
        <f t="shared" si="340"/>
        <v>3.2</v>
      </c>
      <c r="L1947" s="12">
        <f t="shared" si="338"/>
        <v>4.8</v>
      </c>
      <c r="M1947" s="8">
        <v>0.8</v>
      </c>
      <c r="N1947" s="8">
        <f t="shared" si="339"/>
        <v>2.4</v>
      </c>
      <c r="O1947" s="7">
        <f t="shared" si="333"/>
        <v>4.8</v>
      </c>
      <c r="P1947" s="8">
        <v>0.8</v>
      </c>
      <c r="Q1947" s="8">
        <f t="shared" si="334"/>
        <v>0.25</v>
      </c>
      <c r="R1947" s="8">
        <f t="shared" si="335"/>
        <v>0.2</v>
      </c>
      <c r="S1947" s="9">
        <f t="shared" si="336"/>
        <v>1.2749924467654519E-4</v>
      </c>
      <c r="T1947" s="2" t="s">
        <v>6152</v>
      </c>
      <c r="U1947" s="2" t="s">
        <v>31</v>
      </c>
      <c r="V1947" s="2" t="s">
        <v>6101</v>
      </c>
      <c r="W1947" s="2" t="s">
        <v>16</v>
      </c>
      <c r="X1947" s="2">
        <v>39</v>
      </c>
      <c r="Y1947" s="2">
        <v>54</v>
      </c>
      <c r="Z1947" s="2">
        <f t="shared" si="341"/>
        <v>15</v>
      </c>
    </row>
    <row r="1948" spans="1:26" x14ac:dyDescent="0.25">
      <c r="A1948" s="2" t="s">
        <v>5179</v>
      </c>
      <c r="B1948" s="2">
        <v>202281947</v>
      </c>
      <c r="C1948" s="3">
        <v>44875</v>
      </c>
      <c r="D1948" s="2" t="s">
        <v>913</v>
      </c>
      <c r="E1948" s="2" t="s">
        <v>29</v>
      </c>
      <c r="F1948" s="2" t="s">
        <v>5180</v>
      </c>
      <c r="G1948" s="10">
        <f t="shared" si="337"/>
        <v>2.4925381903869104E-4</v>
      </c>
      <c r="H1948" s="12">
        <v>55</v>
      </c>
      <c r="I1948" s="7">
        <v>46.25</v>
      </c>
      <c r="J1948" s="7">
        <v>8.75</v>
      </c>
      <c r="K1948" s="7">
        <f t="shared" si="340"/>
        <v>3.5</v>
      </c>
      <c r="L1948" s="12">
        <f t="shared" si="338"/>
        <v>5.25</v>
      </c>
      <c r="M1948" s="8">
        <v>0.15909090909090909</v>
      </c>
      <c r="N1948" s="8">
        <f t="shared" si="339"/>
        <v>0.11351351351351352</v>
      </c>
      <c r="O1948" s="7">
        <f t="shared" si="333"/>
        <v>5.25</v>
      </c>
      <c r="P1948" s="8">
        <v>0.15909090909090909</v>
      </c>
      <c r="Q1948" s="8">
        <f t="shared" si="334"/>
        <v>5.2857142857142856</v>
      </c>
      <c r="R1948" s="8">
        <f t="shared" si="335"/>
        <v>0.84090909090909094</v>
      </c>
      <c r="S1948" s="9">
        <f t="shared" si="336"/>
        <v>1.394522988649713E-4</v>
      </c>
      <c r="T1948" s="2" t="s">
        <v>30</v>
      </c>
      <c r="U1948" s="2" t="s">
        <v>31</v>
      </c>
      <c r="V1948" s="2" t="s">
        <v>6101</v>
      </c>
      <c r="W1948" s="2" t="s">
        <v>329</v>
      </c>
      <c r="X1948" s="2">
        <v>48</v>
      </c>
      <c r="Y1948" s="2">
        <v>66</v>
      </c>
      <c r="Z1948" s="2">
        <f t="shared" si="341"/>
        <v>18</v>
      </c>
    </row>
    <row r="1949" spans="1:26" x14ac:dyDescent="0.25">
      <c r="A1949" s="2" t="s">
        <v>5181</v>
      </c>
      <c r="B1949" s="2">
        <v>202281948</v>
      </c>
      <c r="C1949" s="3">
        <v>44875</v>
      </c>
      <c r="D1949" s="2" t="s">
        <v>238</v>
      </c>
      <c r="E1949" s="2" t="s">
        <v>14</v>
      </c>
      <c r="F1949" s="2" t="s">
        <v>5182</v>
      </c>
      <c r="G1949" s="10">
        <f t="shared" si="337"/>
        <v>5.4382651426623495E-5</v>
      </c>
      <c r="H1949" s="7">
        <v>12</v>
      </c>
      <c r="I1949" s="7">
        <v>5</v>
      </c>
      <c r="J1949" s="7">
        <v>7</v>
      </c>
      <c r="K1949" s="7">
        <f t="shared" si="340"/>
        <v>2.8000000000000003</v>
      </c>
      <c r="L1949" s="12">
        <f t="shared" si="338"/>
        <v>4.1999999999999993</v>
      </c>
      <c r="M1949" s="8">
        <v>0.58333333333333337</v>
      </c>
      <c r="N1949" s="8">
        <f t="shared" si="339"/>
        <v>0.83999999999999986</v>
      </c>
      <c r="O1949" s="7">
        <f t="shared" si="333"/>
        <v>4.1999999999999993</v>
      </c>
      <c r="P1949" s="8">
        <v>0.58333333333333337</v>
      </c>
      <c r="Q1949" s="8">
        <f t="shared" si="334"/>
        <v>0.7142857142857143</v>
      </c>
      <c r="R1949" s="8">
        <f t="shared" si="335"/>
        <v>0.41666666666666669</v>
      </c>
      <c r="S1949" s="9">
        <f t="shared" si="336"/>
        <v>1.1156183909197704E-4</v>
      </c>
      <c r="T1949" s="2" t="s">
        <v>19</v>
      </c>
      <c r="U1949" s="2" t="s">
        <v>15</v>
      </c>
      <c r="V1949" s="2" t="s">
        <v>6101</v>
      </c>
      <c r="W1949" s="2" t="s">
        <v>627</v>
      </c>
      <c r="X1949" s="2">
        <v>48</v>
      </c>
      <c r="Y1949" s="2">
        <v>66</v>
      </c>
      <c r="Z1949" s="2">
        <f t="shared" ref="Z1949:Z1965" si="342">Y1949-X1949</f>
        <v>18</v>
      </c>
    </row>
    <row r="1950" spans="1:26" x14ac:dyDescent="0.25">
      <c r="A1950" s="2" t="s">
        <v>5183</v>
      </c>
      <c r="B1950" s="2">
        <v>202281949</v>
      </c>
      <c r="C1950" s="3">
        <v>44875</v>
      </c>
      <c r="D1950" s="2" t="s">
        <v>785</v>
      </c>
      <c r="E1950" s="2" t="s">
        <v>29</v>
      </c>
      <c r="F1950" s="2" t="s">
        <v>5184</v>
      </c>
      <c r="G1950" s="10">
        <f t="shared" si="337"/>
        <v>9.516963999659112E-5</v>
      </c>
      <c r="H1950" s="12">
        <v>21</v>
      </c>
      <c r="I1950" s="7">
        <v>18.62</v>
      </c>
      <c r="J1950" s="7">
        <v>2.379999999999999</v>
      </c>
      <c r="K1950" s="7">
        <f t="shared" si="340"/>
        <v>0.95199999999999962</v>
      </c>
      <c r="L1950" s="12">
        <f t="shared" si="338"/>
        <v>1.4279999999999995</v>
      </c>
      <c r="M1950" s="8">
        <v>0.11333333333333329</v>
      </c>
      <c r="N1950" s="8">
        <f t="shared" si="339"/>
        <v>7.6691729323308241E-2</v>
      </c>
      <c r="O1950" s="7">
        <f t="shared" si="333"/>
        <v>1.4279999999999995</v>
      </c>
      <c r="P1950" s="8">
        <v>0.11333333333333329</v>
      </c>
      <c r="Q1950" s="8">
        <f t="shared" si="334"/>
        <v>7.8235294117647092</v>
      </c>
      <c r="R1950" s="8">
        <f t="shared" si="335"/>
        <v>0.88666666666666671</v>
      </c>
      <c r="S1950" s="9">
        <f t="shared" si="336"/>
        <v>3.7931025291272176E-5</v>
      </c>
      <c r="T1950" s="2" t="s">
        <v>33</v>
      </c>
      <c r="U1950" s="2" t="s">
        <v>31</v>
      </c>
      <c r="V1950" s="2" t="s">
        <v>6101</v>
      </c>
      <c r="W1950" s="2" t="s">
        <v>627</v>
      </c>
      <c r="X1950" s="2">
        <v>48</v>
      </c>
      <c r="Y1950" s="2">
        <v>66</v>
      </c>
      <c r="Z1950" s="2">
        <f t="shared" si="342"/>
        <v>18</v>
      </c>
    </row>
    <row r="1951" spans="1:26" x14ac:dyDescent="0.25">
      <c r="A1951" s="2" t="s">
        <v>5185</v>
      </c>
      <c r="B1951" s="2">
        <v>202281950</v>
      </c>
      <c r="C1951" s="3">
        <v>44875</v>
      </c>
      <c r="D1951" s="2" t="s">
        <v>694</v>
      </c>
      <c r="E1951" s="2" t="s">
        <v>29</v>
      </c>
      <c r="F1951" s="2" t="s">
        <v>5186</v>
      </c>
      <c r="G1951" s="10">
        <f t="shared" si="337"/>
        <v>2.0846683046872342E-4</v>
      </c>
      <c r="H1951" s="12">
        <v>46</v>
      </c>
      <c r="I1951" s="7">
        <v>38.85</v>
      </c>
      <c r="J1951" s="7">
        <v>7.1499999999999986</v>
      </c>
      <c r="K1951" s="7">
        <f t="shared" si="340"/>
        <v>2.8599999999999994</v>
      </c>
      <c r="L1951" s="12">
        <f t="shared" si="338"/>
        <v>4.2899999999999991</v>
      </c>
      <c r="M1951" s="8">
        <v>0.15543478260869562</v>
      </c>
      <c r="N1951" s="8">
        <f t="shared" si="339"/>
        <v>0.1104247104247104</v>
      </c>
      <c r="O1951" s="7">
        <f t="shared" si="333"/>
        <v>4.2899999999999991</v>
      </c>
      <c r="P1951" s="8">
        <v>0.15543478260869562</v>
      </c>
      <c r="Q1951" s="8">
        <f t="shared" si="334"/>
        <v>5.4335664335664351</v>
      </c>
      <c r="R1951" s="8">
        <f t="shared" si="335"/>
        <v>0.84456521739130441</v>
      </c>
      <c r="S1951" s="9">
        <f t="shared" si="336"/>
        <v>1.1395244992966224E-4</v>
      </c>
      <c r="T1951" s="2" t="s">
        <v>30</v>
      </c>
      <c r="U1951" s="2" t="s">
        <v>31</v>
      </c>
      <c r="V1951" s="2" t="s">
        <v>6101</v>
      </c>
      <c r="W1951" s="2" t="s">
        <v>627</v>
      </c>
      <c r="X1951" s="2">
        <v>48</v>
      </c>
      <c r="Y1951" s="2">
        <v>66</v>
      </c>
      <c r="Z1951" s="2">
        <f t="shared" si="342"/>
        <v>18</v>
      </c>
    </row>
    <row r="1952" spans="1:26" x14ac:dyDescent="0.25">
      <c r="A1952" s="2" t="s">
        <v>5187</v>
      </c>
      <c r="B1952" s="2">
        <v>202281951</v>
      </c>
      <c r="C1952" s="3">
        <v>44875</v>
      </c>
      <c r="D1952" s="2" t="s">
        <v>837</v>
      </c>
      <c r="E1952" s="2" t="s">
        <v>29</v>
      </c>
      <c r="F1952" s="2" t="s">
        <v>5188</v>
      </c>
      <c r="G1952" s="10">
        <f t="shared" si="337"/>
        <v>1.4048851618544403E-4</v>
      </c>
      <c r="H1952" s="12">
        <v>31</v>
      </c>
      <c r="I1952" s="7">
        <v>27.9</v>
      </c>
      <c r="J1952" s="7">
        <v>3.1000000000000014</v>
      </c>
      <c r="K1952" s="7">
        <f t="shared" si="340"/>
        <v>1.2400000000000007</v>
      </c>
      <c r="L1952" s="12">
        <f t="shared" si="338"/>
        <v>1.8600000000000008</v>
      </c>
      <c r="M1952" s="8">
        <v>0.10000000000000005</v>
      </c>
      <c r="N1952" s="8">
        <f t="shared" si="339"/>
        <v>6.6666666666666693E-2</v>
      </c>
      <c r="O1952" s="7">
        <f t="shared" si="333"/>
        <v>1.8600000000000008</v>
      </c>
      <c r="P1952" s="8">
        <v>0.10000000000000005</v>
      </c>
      <c r="Q1952" s="8">
        <f t="shared" si="334"/>
        <v>8.9999999999999947</v>
      </c>
      <c r="R1952" s="8">
        <f t="shared" si="335"/>
        <v>0.89999999999999991</v>
      </c>
      <c r="S1952" s="9">
        <f t="shared" si="336"/>
        <v>4.9405957312161284E-5</v>
      </c>
      <c r="T1952" s="2" t="s">
        <v>33</v>
      </c>
      <c r="U1952" s="2" t="s">
        <v>31</v>
      </c>
      <c r="V1952" s="2" t="s">
        <v>6101</v>
      </c>
      <c r="W1952" s="2" t="s">
        <v>627</v>
      </c>
      <c r="X1952" s="2">
        <v>48</v>
      </c>
      <c r="Y1952" s="2">
        <v>66</v>
      </c>
      <c r="Z1952" s="2">
        <f t="shared" si="342"/>
        <v>18</v>
      </c>
    </row>
    <row r="1953" spans="1:26" x14ac:dyDescent="0.25">
      <c r="A1953" s="2" t="s">
        <v>5189</v>
      </c>
      <c r="B1953" s="2">
        <v>202281952</v>
      </c>
      <c r="C1953" s="3">
        <v>44875</v>
      </c>
      <c r="D1953" s="2" t="s">
        <v>735</v>
      </c>
      <c r="E1953" s="2" t="s">
        <v>14</v>
      </c>
      <c r="F1953" s="2" t="s">
        <v>5190</v>
      </c>
      <c r="G1953" s="10">
        <f t="shared" si="337"/>
        <v>9.516963999659112E-5</v>
      </c>
      <c r="H1953" s="7">
        <v>21</v>
      </c>
      <c r="I1953" s="7">
        <v>1</v>
      </c>
      <c r="J1953" s="7">
        <v>20</v>
      </c>
      <c r="K1953" s="7">
        <f t="shared" si="340"/>
        <v>8</v>
      </c>
      <c r="L1953" s="12">
        <f t="shared" si="338"/>
        <v>12</v>
      </c>
      <c r="M1953" s="8">
        <v>0.95238095238095233</v>
      </c>
      <c r="N1953" s="8">
        <f t="shared" si="339"/>
        <v>12</v>
      </c>
      <c r="O1953" s="7">
        <f t="shared" si="333"/>
        <v>12</v>
      </c>
      <c r="P1953" s="8">
        <v>0.95238095238095233</v>
      </c>
      <c r="Q1953" s="8">
        <f t="shared" si="334"/>
        <v>0.05</v>
      </c>
      <c r="R1953" s="8">
        <f t="shared" si="335"/>
        <v>4.7619047619047616E-2</v>
      </c>
      <c r="S1953" s="9">
        <f t="shared" si="336"/>
        <v>3.1874811169136296E-4</v>
      </c>
      <c r="T1953" s="2" t="s">
        <v>19</v>
      </c>
      <c r="U1953" s="2" t="s">
        <v>15</v>
      </c>
      <c r="V1953" s="2" t="s">
        <v>6101</v>
      </c>
      <c r="W1953" s="2" t="s">
        <v>627</v>
      </c>
      <c r="X1953" s="2">
        <v>48</v>
      </c>
      <c r="Y1953" s="2">
        <v>66</v>
      </c>
      <c r="Z1953" s="2">
        <f t="shared" si="342"/>
        <v>18</v>
      </c>
    </row>
    <row r="1954" spans="1:26" x14ac:dyDescent="0.25">
      <c r="A1954" s="2" t="s">
        <v>5191</v>
      </c>
      <c r="B1954" s="2">
        <v>202281953</v>
      </c>
      <c r="C1954" s="3">
        <v>44875</v>
      </c>
      <c r="D1954" s="2" t="s">
        <v>1136</v>
      </c>
      <c r="E1954" s="2" t="s">
        <v>29</v>
      </c>
      <c r="F1954" s="2" t="s">
        <v>5192</v>
      </c>
      <c r="G1954" s="10">
        <f t="shared" si="337"/>
        <v>2.9004080760865864E-4</v>
      </c>
      <c r="H1954" s="12">
        <v>64</v>
      </c>
      <c r="I1954" s="7">
        <v>57.2</v>
      </c>
      <c r="J1954" s="7">
        <v>6.7999999999999972</v>
      </c>
      <c r="K1954" s="7">
        <f t="shared" si="340"/>
        <v>2.7199999999999989</v>
      </c>
      <c r="L1954" s="12">
        <f t="shared" si="338"/>
        <v>4.0799999999999983</v>
      </c>
      <c r="M1954" s="8">
        <v>0.10624999999999996</v>
      </c>
      <c r="N1954" s="8">
        <f t="shared" si="339"/>
        <v>7.1328671328671295E-2</v>
      </c>
      <c r="O1954" s="7">
        <f t="shared" si="333"/>
        <v>4.0799999999999983</v>
      </c>
      <c r="P1954" s="8">
        <v>0.10624999999999996</v>
      </c>
      <c r="Q1954" s="8">
        <f t="shared" si="334"/>
        <v>8.4117647058823568</v>
      </c>
      <c r="R1954" s="8">
        <f t="shared" si="335"/>
        <v>0.89375000000000004</v>
      </c>
      <c r="S1954" s="9">
        <f t="shared" si="336"/>
        <v>1.0837435797506336E-4</v>
      </c>
      <c r="T1954" s="2" t="s">
        <v>99</v>
      </c>
      <c r="U1954" s="2" t="s">
        <v>31</v>
      </c>
      <c r="V1954" s="2" t="s">
        <v>6101</v>
      </c>
      <c r="W1954" s="2" t="s">
        <v>329</v>
      </c>
      <c r="X1954" s="2">
        <v>48</v>
      </c>
      <c r="Y1954" s="2">
        <v>66</v>
      </c>
      <c r="Z1954" s="2">
        <f t="shared" si="342"/>
        <v>18</v>
      </c>
    </row>
    <row r="1955" spans="1:26" x14ac:dyDescent="0.25">
      <c r="A1955" s="2" t="s">
        <v>5193</v>
      </c>
      <c r="B1955" s="2">
        <v>202281954</v>
      </c>
      <c r="C1955" s="3">
        <v>44875</v>
      </c>
      <c r="D1955" s="2" t="s">
        <v>924</v>
      </c>
      <c r="E1955" s="2" t="s">
        <v>21</v>
      </c>
      <c r="F1955" s="2" t="s">
        <v>5194</v>
      </c>
      <c r="G1955" s="10">
        <f t="shared" si="337"/>
        <v>4.5318876188852913E-5</v>
      </c>
      <c r="H1955" s="7">
        <v>10</v>
      </c>
      <c r="I1955" s="7">
        <v>0</v>
      </c>
      <c r="J1955" s="7">
        <v>10</v>
      </c>
      <c r="K1955" s="7">
        <f t="shared" si="340"/>
        <v>4</v>
      </c>
      <c r="L1955" s="12">
        <f t="shared" si="338"/>
        <v>6</v>
      </c>
      <c r="M1955" s="8">
        <v>1</v>
      </c>
      <c r="N1955" s="8" t="e">
        <f t="shared" si="339"/>
        <v>#DIV/0!</v>
      </c>
      <c r="O1955" s="7">
        <f t="shared" si="333"/>
        <v>6</v>
      </c>
      <c r="P1955" s="8">
        <v>1</v>
      </c>
      <c r="Q1955" s="8">
        <f t="shared" si="334"/>
        <v>0</v>
      </c>
      <c r="R1955" s="8">
        <f t="shared" si="335"/>
        <v>0</v>
      </c>
      <c r="S1955" s="9">
        <f t="shared" si="336"/>
        <v>1.5937405584568148E-4</v>
      </c>
      <c r="T1955" s="2" t="s">
        <v>6150</v>
      </c>
      <c r="U1955" s="2" t="s">
        <v>22</v>
      </c>
      <c r="V1955" s="2" t="s">
        <v>6101</v>
      </c>
      <c r="W1955" s="2" t="s">
        <v>329</v>
      </c>
      <c r="X1955" s="2">
        <v>48</v>
      </c>
      <c r="Y1955" s="2">
        <v>66</v>
      </c>
      <c r="Z1955" s="2">
        <f t="shared" si="342"/>
        <v>18</v>
      </c>
    </row>
    <row r="1956" spans="1:26" x14ac:dyDescent="0.25">
      <c r="A1956" s="2" t="s">
        <v>5195</v>
      </c>
      <c r="B1956" s="2">
        <v>202281955</v>
      </c>
      <c r="C1956" s="3">
        <v>44875</v>
      </c>
      <c r="D1956" s="2" t="s">
        <v>692</v>
      </c>
      <c r="E1956" s="2" t="s">
        <v>29</v>
      </c>
      <c r="F1956" s="2" t="s">
        <v>5196</v>
      </c>
      <c r="G1956" s="10">
        <f t="shared" si="337"/>
        <v>5.4382651426623503E-4</v>
      </c>
      <c r="H1956" s="12">
        <v>120</v>
      </c>
      <c r="I1956" s="7">
        <v>50</v>
      </c>
      <c r="J1956" s="7">
        <v>70</v>
      </c>
      <c r="K1956" s="7">
        <f t="shared" si="340"/>
        <v>28</v>
      </c>
      <c r="L1956" s="12">
        <f t="shared" si="338"/>
        <v>42</v>
      </c>
      <c r="M1956" s="8">
        <v>0.58333333333333337</v>
      </c>
      <c r="N1956" s="8">
        <f t="shared" si="339"/>
        <v>0.84</v>
      </c>
      <c r="O1956" s="7">
        <f t="shared" si="333"/>
        <v>42</v>
      </c>
      <c r="P1956" s="8">
        <v>0.58333333333333337</v>
      </c>
      <c r="Q1956" s="8">
        <f t="shared" si="334"/>
        <v>0.7142857142857143</v>
      </c>
      <c r="R1956" s="8">
        <f t="shared" si="335"/>
        <v>0.41666666666666669</v>
      </c>
      <c r="S1956" s="9">
        <f t="shared" si="336"/>
        <v>1.1156183909197704E-3</v>
      </c>
      <c r="T1956" s="2" t="s">
        <v>33</v>
      </c>
      <c r="U1956" s="2" t="s">
        <v>31</v>
      </c>
      <c r="V1956" s="2" t="s">
        <v>6101</v>
      </c>
      <c r="W1956" s="2" t="s">
        <v>627</v>
      </c>
      <c r="X1956" s="2">
        <v>48</v>
      </c>
      <c r="Y1956" s="2">
        <v>66</v>
      </c>
      <c r="Z1956" s="2">
        <f t="shared" si="342"/>
        <v>18</v>
      </c>
    </row>
    <row r="1957" spans="1:26" x14ac:dyDescent="0.25">
      <c r="A1957" s="2" t="s">
        <v>5197</v>
      </c>
      <c r="B1957" s="2">
        <v>202281956</v>
      </c>
      <c r="C1957" s="3">
        <v>44875</v>
      </c>
      <c r="D1957" s="2" t="s">
        <v>1137</v>
      </c>
      <c r="E1957" s="2" t="s">
        <v>14</v>
      </c>
      <c r="F1957" s="2" t="s">
        <v>5198</v>
      </c>
      <c r="G1957" s="10">
        <f t="shared" si="337"/>
        <v>6.7978314283279379E-5</v>
      </c>
      <c r="H1957" s="7">
        <v>15</v>
      </c>
      <c r="I1957" s="7">
        <v>5</v>
      </c>
      <c r="J1957" s="7">
        <v>10</v>
      </c>
      <c r="K1957" s="7">
        <f t="shared" si="340"/>
        <v>4</v>
      </c>
      <c r="L1957" s="12">
        <f t="shared" si="338"/>
        <v>6</v>
      </c>
      <c r="M1957" s="8">
        <v>0.66666666666666663</v>
      </c>
      <c r="N1957" s="8">
        <f t="shared" si="339"/>
        <v>1.2</v>
      </c>
      <c r="O1957" s="7">
        <f t="shared" si="333"/>
        <v>6</v>
      </c>
      <c r="P1957" s="8">
        <v>0.66666666666666663</v>
      </c>
      <c r="Q1957" s="8">
        <f t="shared" si="334"/>
        <v>0.5</v>
      </c>
      <c r="R1957" s="8">
        <f t="shared" si="335"/>
        <v>0.33333333333333331</v>
      </c>
      <c r="S1957" s="9">
        <f t="shared" si="336"/>
        <v>1.5937405584568148E-4</v>
      </c>
      <c r="T1957" s="2" t="s">
        <v>6152</v>
      </c>
      <c r="U1957" s="2" t="s">
        <v>15</v>
      </c>
      <c r="V1957" s="2" t="s">
        <v>6101</v>
      </c>
      <c r="W1957" s="2" t="s">
        <v>329</v>
      </c>
      <c r="X1957" s="2">
        <v>48</v>
      </c>
      <c r="Y1957" s="2">
        <v>66</v>
      </c>
      <c r="Z1957" s="2">
        <f t="shared" si="342"/>
        <v>18</v>
      </c>
    </row>
    <row r="1958" spans="1:26" x14ac:dyDescent="0.25">
      <c r="A1958" s="2" t="s">
        <v>5199</v>
      </c>
      <c r="B1958" s="2">
        <v>202281957</v>
      </c>
      <c r="C1958" s="3">
        <v>44875</v>
      </c>
      <c r="D1958" s="2" t="s">
        <v>1138</v>
      </c>
      <c r="E1958" s="2" t="s">
        <v>24</v>
      </c>
      <c r="F1958" s="2" t="s">
        <v>5200</v>
      </c>
      <c r="G1958" s="10">
        <f t="shared" si="337"/>
        <v>1.8127550475541165E-4</v>
      </c>
      <c r="H1958" s="7">
        <v>40</v>
      </c>
      <c r="I1958" s="7">
        <v>0</v>
      </c>
      <c r="J1958" s="7">
        <v>40</v>
      </c>
      <c r="K1958" s="7">
        <f t="shared" si="340"/>
        <v>16</v>
      </c>
      <c r="L1958" s="12">
        <f t="shared" si="338"/>
        <v>24</v>
      </c>
      <c r="M1958" s="8">
        <v>1</v>
      </c>
      <c r="N1958" s="8" t="e">
        <f t="shared" si="339"/>
        <v>#DIV/0!</v>
      </c>
      <c r="O1958" s="7">
        <f t="shared" si="333"/>
        <v>24</v>
      </c>
      <c r="P1958" s="8">
        <v>1</v>
      </c>
      <c r="Q1958" s="8">
        <f t="shared" si="334"/>
        <v>0</v>
      </c>
      <c r="R1958" s="8">
        <f t="shared" si="335"/>
        <v>0</v>
      </c>
      <c r="S1958" s="9">
        <f t="shared" si="336"/>
        <v>6.3749622338272593E-4</v>
      </c>
      <c r="T1958" s="2" t="s">
        <v>6150</v>
      </c>
      <c r="U1958" s="2" t="s">
        <v>26</v>
      </c>
      <c r="V1958" s="2" t="s">
        <v>6101</v>
      </c>
      <c r="W1958" s="2" t="s">
        <v>627</v>
      </c>
      <c r="X1958" s="2">
        <v>48</v>
      </c>
      <c r="Y1958" s="2">
        <v>66</v>
      </c>
      <c r="Z1958" s="2">
        <f t="shared" si="342"/>
        <v>18</v>
      </c>
    </row>
    <row r="1959" spans="1:26" x14ac:dyDescent="0.25">
      <c r="A1959" s="2" t="s">
        <v>5201</v>
      </c>
      <c r="B1959" s="2">
        <v>202281958</v>
      </c>
      <c r="C1959" s="3">
        <v>44875</v>
      </c>
      <c r="D1959" s="2" t="s">
        <v>546</v>
      </c>
      <c r="E1959" s="2" t="s">
        <v>43</v>
      </c>
      <c r="F1959" s="2" t="s">
        <v>5202</v>
      </c>
      <c r="G1959" s="10">
        <f t="shared" si="337"/>
        <v>2.9457269522754396E-3</v>
      </c>
      <c r="H1959" s="7">
        <v>650</v>
      </c>
      <c r="I1959" s="7">
        <v>570</v>
      </c>
      <c r="J1959" s="7">
        <v>80</v>
      </c>
      <c r="K1959" s="7">
        <f t="shared" si="340"/>
        <v>32</v>
      </c>
      <c r="L1959" s="12">
        <f t="shared" si="338"/>
        <v>48</v>
      </c>
      <c r="M1959" s="8">
        <v>0.12307692307692308</v>
      </c>
      <c r="N1959" s="8">
        <f t="shared" si="339"/>
        <v>8.4210526315789472E-2</v>
      </c>
      <c r="O1959" s="7">
        <f t="shared" si="333"/>
        <v>48</v>
      </c>
      <c r="P1959" s="8">
        <v>0.12307692307692308</v>
      </c>
      <c r="Q1959" s="8">
        <f t="shared" si="334"/>
        <v>7.125</v>
      </c>
      <c r="R1959" s="8">
        <f t="shared" si="335"/>
        <v>0.87692307692307692</v>
      </c>
      <c r="S1959" s="9">
        <f t="shared" si="336"/>
        <v>1.2749924467654519E-3</v>
      </c>
      <c r="T1959" s="2" t="s">
        <v>19</v>
      </c>
      <c r="U1959" s="2" t="s">
        <v>44</v>
      </c>
      <c r="V1959" s="2" t="s">
        <v>6101</v>
      </c>
      <c r="W1959" s="2" t="s">
        <v>627</v>
      </c>
      <c r="X1959" s="2">
        <v>48</v>
      </c>
      <c r="Y1959" s="2">
        <v>66</v>
      </c>
      <c r="Z1959" s="2">
        <f t="shared" si="342"/>
        <v>18</v>
      </c>
    </row>
    <row r="1960" spans="1:26" x14ac:dyDescent="0.25">
      <c r="A1960" s="2" t="s">
        <v>5203</v>
      </c>
      <c r="B1960" s="2">
        <v>202281959</v>
      </c>
      <c r="C1960" s="3">
        <v>44875</v>
      </c>
      <c r="D1960" s="2" t="s">
        <v>1120</v>
      </c>
      <c r="E1960" s="2" t="s">
        <v>29</v>
      </c>
      <c r="F1960" s="2" t="s">
        <v>5204</v>
      </c>
      <c r="G1960" s="10">
        <f t="shared" si="337"/>
        <v>9.0637752377705828E-4</v>
      </c>
      <c r="H1960" s="12">
        <v>200</v>
      </c>
      <c r="I1960" s="7">
        <v>145</v>
      </c>
      <c r="J1960" s="7">
        <v>55</v>
      </c>
      <c r="K1960" s="7">
        <f t="shared" si="340"/>
        <v>22</v>
      </c>
      <c r="L1960" s="12">
        <f t="shared" si="338"/>
        <v>33</v>
      </c>
      <c r="M1960" s="8">
        <v>0.27500000000000002</v>
      </c>
      <c r="N1960" s="8">
        <f t="shared" si="339"/>
        <v>0.22758620689655173</v>
      </c>
      <c r="O1960" s="7">
        <f t="shared" si="333"/>
        <v>33</v>
      </c>
      <c r="P1960" s="8">
        <v>0.27500000000000002</v>
      </c>
      <c r="Q1960" s="8">
        <f t="shared" si="334"/>
        <v>2.6363636363636362</v>
      </c>
      <c r="R1960" s="8">
        <f t="shared" si="335"/>
        <v>0.72499999999999998</v>
      </c>
      <c r="S1960" s="9">
        <f t="shared" si="336"/>
        <v>8.7655730715124815E-4</v>
      </c>
      <c r="T1960" s="2" t="s">
        <v>30</v>
      </c>
      <c r="U1960" s="2" t="s">
        <v>31</v>
      </c>
      <c r="V1960" s="2" t="s">
        <v>6101</v>
      </c>
      <c r="W1960" s="2" t="s">
        <v>627</v>
      </c>
      <c r="X1960" s="2">
        <v>48</v>
      </c>
      <c r="Y1960" s="2">
        <v>66</v>
      </c>
      <c r="Z1960" s="2">
        <f t="shared" si="342"/>
        <v>18</v>
      </c>
    </row>
    <row r="1961" spans="1:26" x14ac:dyDescent="0.25">
      <c r="A1961" s="2" t="s">
        <v>5205</v>
      </c>
      <c r="B1961" s="2">
        <v>202281960</v>
      </c>
      <c r="C1961" s="3">
        <v>44875</v>
      </c>
      <c r="D1961" s="2" t="s">
        <v>109</v>
      </c>
      <c r="E1961" s="2" t="s">
        <v>21</v>
      </c>
      <c r="F1961" s="2" t="s">
        <v>5206</v>
      </c>
      <c r="G1961" s="10">
        <f t="shared" si="337"/>
        <v>2.2659438094426456E-5</v>
      </c>
      <c r="H1961" s="7">
        <v>5</v>
      </c>
      <c r="I1961" s="7">
        <v>0</v>
      </c>
      <c r="J1961" s="7">
        <v>5</v>
      </c>
      <c r="K1961" s="7">
        <f t="shared" si="340"/>
        <v>2</v>
      </c>
      <c r="L1961" s="12">
        <f t="shared" si="338"/>
        <v>3</v>
      </c>
      <c r="M1961" s="8">
        <v>1</v>
      </c>
      <c r="N1961" s="8" t="e">
        <f t="shared" si="339"/>
        <v>#DIV/0!</v>
      </c>
      <c r="O1961" s="7">
        <f t="shared" si="333"/>
        <v>3</v>
      </c>
      <c r="P1961" s="8">
        <v>1</v>
      </c>
      <c r="Q1961" s="8">
        <f t="shared" si="334"/>
        <v>0</v>
      </c>
      <c r="R1961" s="8">
        <f t="shared" si="335"/>
        <v>0</v>
      </c>
      <c r="S1961" s="9">
        <f t="shared" si="336"/>
        <v>7.9687027922840741E-5</v>
      </c>
      <c r="T1961" s="2" t="s">
        <v>6150</v>
      </c>
      <c r="U1961" s="2" t="s">
        <v>22</v>
      </c>
      <c r="V1961" s="2" t="s">
        <v>6101</v>
      </c>
      <c r="W1961" s="2" t="s">
        <v>627</v>
      </c>
      <c r="X1961" s="2">
        <v>48</v>
      </c>
      <c r="Y1961" s="2">
        <v>66</v>
      </c>
      <c r="Z1961" s="2">
        <f t="shared" si="342"/>
        <v>18</v>
      </c>
    </row>
    <row r="1962" spans="1:26" x14ac:dyDescent="0.25">
      <c r="A1962" s="2" t="s">
        <v>5207</v>
      </c>
      <c r="B1962" s="2">
        <v>202281961</v>
      </c>
      <c r="C1962" s="3">
        <v>44875</v>
      </c>
      <c r="D1962" s="2" t="s">
        <v>1139</v>
      </c>
      <c r="E1962" s="2" t="s">
        <v>29</v>
      </c>
      <c r="F1962" s="2" t="s">
        <v>5208</v>
      </c>
      <c r="G1962" s="10">
        <f t="shared" si="337"/>
        <v>4.7131631236407032E-4</v>
      </c>
      <c r="H1962" s="12">
        <v>104</v>
      </c>
      <c r="I1962" s="7">
        <v>95</v>
      </c>
      <c r="J1962" s="7">
        <v>9</v>
      </c>
      <c r="K1962" s="7">
        <f t="shared" si="340"/>
        <v>3.6</v>
      </c>
      <c r="L1962" s="12">
        <f t="shared" si="338"/>
        <v>5.4</v>
      </c>
      <c r="M1962" s="8">
        <v>8.6538461538461536E-2</v>
      </c>
      <c r="N1962" s="8">
        <f t="shared" si="339"/>
        <v>5.6842105263157895E-2</v>
      </c>
      <c r="O1962" s="7">
        <f t="shared" si="333"/>
        <v>5.4</v>
      </c>
      <c r="P1962" s="8">
        <v>8.6538461538461536E-2</v>
      </c>
      <c r="Q1962" s="8">
        <f t="shared" si="334"/>
        <v>10.555555555555555</v>
      </c>
      <c r="R1962" s="8">
        <f t="shared" si="335"/>
        <v>0.91346153846153844</v>
      </c>
      <c r="S1962" s="9">
        <f t="shared" si="336"/>
        <v>1.4343665026111333E-4</v>
      </c>
      <c r="T1962" s="2" t="s">
        <v>99</v>
      </c>
      <c r="U1962" s="2" t="s">
        <v>31</v>
      </c>
      <c r="V1962" s="2" t="s">
        <v>6101</v>
      </c>
      <c r="W1962" s="2" t="s">
        <v>16</v>
      </c>
      <c r="X1962" s="2">
        <v>48</v>
      </c>
      <c r="Y1962" s="2">
        <v>66</v>
      </c>
      <c r="Z1962" s="2">
        <f t="shared" si="342"/>
        <v>18</v>
      </c>
    </row>
    <row r="1963" spans="1:26" x14ac:dyDescent="0.25">
      <c r="A1963" s="2" t="s">
        <v>5209</v>
      </c>
      <c r="B1963" s="2">
        <v>202281962</v>
      </c>
      <c r="C1963" s="3">
        <v>44875</v>
      </c>
      <c r="D1963" s="2" t="s">
        <v>610</v>
      </c>
      <c r="E1963" s="2" t="s">
        <v>29</v>
      </c>
      <c r="F1963" s="2" t="s">
        <v>5210</v>
      </c>
      <c r="G1963" s="10">
        <f t="shared" si="337"/>
        <v>9.516963999659112E-5</v>
      </c>
      <c r="H1963" s="12">
        <v>21</v>
      </c>
      <c r="I1963" s="7">
        <v>18.62</v>
      </c>
      <c r="J1963" s="7">
        <v>2.379999999999999</v>
      </c>
      <c r="K1963" s="7">
        <f t="shared" si="340"/>
        <v>0.95199999999999962</v>
      </c>
      <c r="L1963" s="12">
        <f t="shared" si="338"/>
        <v>1.4279999999999995</v>
      </c>
      <c r="M1963" s="8">
        <v>0.11333333333333329</v>
      </c>
      <c r="N1963" s="8">
        <f t="shared" si="339"/>
        <v>7.6691729323308241E-2</v>
      </c>
      <c r="O1963" s="7">
        <f t="shared" si="333"/>
        <v>1.4279999999999995</v>
      </c>
      <c r="P1963" s="8">
        <v>0.11333333333333329</v>
      </c>
      <c r="Q1963" s="8">
        <f t="shared" si="334"/>
        <v>7.8235294117647092</v>
      </c>
      <c r="R1963" s="8">
        <f t="shared" si="335"/>
        <v>0.88666666666666671</v>
      </c>
      <c r="S1963" s="9">
        <f t="shared" si="336"/>
        <v>3.7931025291272176E-5</v>
      </c>
      <c r="T1963" s="2" t="s">
        <v>33</v>
      </c>
      <c r="U1963" s="2" t="s">
        <v>31</v>
      </c>
      <c r="V1963" s="2" t="s">
        <v>6101</v>
      </c>
      <c r="W1963" s="2" t="s">
        <v>627</v>
      </c>
      <c r="X1963" s="2">
        <v>48</v>
      </c>
      <c r="Y1963" s="2">
        <v>66</v>
      </c>
      <c r="Z1963" s="2">
        <f t="shared" si="342"/>
        <v>18</v>
      </c>
    </row>
    <row r="1964" spans="1:26" x14ac:dyDescent="0.25">
      <c r="A1964" s="2" t="s">
        <v>5211</v>
      </c>
      <c r="B1964" s="2">
        <v>202281963</v>
      </c>
      <c r="C1964" s="3">
        <v>44875</v>
      </c>
      <c r="D1964" s="2" t="s">
        <v>764</v>
      </c>
      <c r="E1964" s="2" t="s">
        <v>29</v>
      </c>
      <c r="F1964" s="2" t="s">
        <v>5212</v>
      </c>
      <c r="G1964" s="10">
        <f t="shared" si="337"/>
        <v>2.5378570665757634E-4</v>
      </c>
      <c r="H1964" s="12">
        <v>56</v>
      </c>
      <c r="I1964" s="7">
        <v>39.774999999999999</v>
      </c>
      <c r="J1964" s="7">
        <v>16.225000000000001</v>
      </c>
      <c r="K1964" s="7">
        <f t="shared" si="340"/>
        <v>6.4900000000000011</v>
      </c>
      <c r="L1964" s="12">
        <f t="shared" si="338"/>
        <v>9.7349999999999994</v>
      </c>
      <c r="M1964" s="8">
        <v>0.28973214285714288</v>
      </c>
      <c r="N1964" s="8">
        <f t="shared" si="339"/>
        <v>0.24475172847265869</v>
      </c>
      <c r="O1964" s="7">
        <f t="shared" si="333"/>
        <v>9.7349999999999994</v>
      </c>
      <c r="P1964" s="8">
        <v>0.28973214285714288</v>
      </c>
      <c r="Q1964" s="8">
        <f t="shared" si="334"/>
        <v>2.4514637904468408</v>
      </c>
      <c r="R1964" s="8">
        <f t="shared" si="335"/>
        <v>0.71026785714285712</v>
      </c>
      <c r="S1964" s="9">
        <f t="shared" si="336"/>
        <v>2.5858440560961823E-4</v>
      </c>
      <c r="T1964" s="2" t="s">
        <v>30</v>
      </c>
      <c r="U1964" s="2" t="s">
        <v>31</v>
      </c>
      <c r="V1964" s="2" t="s">
        <v>6101</v>
      </c>
      <c r="W1964" s="2" t="s">
        <v>627</v>
      </c>
      <c r="X1964" s="2">
        <v>48</v>
      </c>
      <c r="Y1964" s="2">
        <v>66</v>
      </c>
      <c r="Z1964" s="2">
        <f t="shared" si="342"/>
        <v>18</v>
      </c>
    </row>
    <row r="1965" spans="1:26" x14ac:dyDescent="0.25">
      <c r="A1965" s="2" t="s">
        <v>5213</v>
      </c>
      <c r="B1965" s="2">
        <v>202281964</v>
      </c>
      <c r="C1965" s="3">
        <v>44876</v>
      </c>
      <c r="D1965" s="2" t="s">
        <v>1140</v>
      </c>
      <c r="E1965" s="2" t="s">
        <v>14</v>
      </c>
      <c r="F1965" s="2" t="s">
        <v>5214</v>
      </c>
      <c r="G1965" s="10">
        <f t="shared" si="337"/>
        <v>4.5318876188852913E-5</v>
      </c>
      <c r="H1965" s="7">
        <v>10</v>
      </c>
      <c r="I1965" s="7">
        <v>6</v>
      </c>
      <c r="J1965" s="7">
        <v>4</v>
      </c>
      <c r="K1965" s="7">
        <f t="shared" si="340"/>
        <v>1.6</v>
      </c>
      <c r="L1965" s="12">
        <f t="shared" si="338"/>
        <v>2.4</v>
      </c>
      <c r="M1965" s="8">
        <v>0.4</v>
      </c>
      <c r="N1965" s="8">
        <f t="shared" si="339"/>
        <v>0.39999999999999997</v>
      </c>
      <c r="O1965" s="7">
        <f t="shared" si="333"/>
        <v>2.4</v>
      </c>
      <c r="P1965" s="8">
        <v>0.4</v>
      </c>
      <c r="Q1965" s="8">
        <f t="shared" si="334"/>
        <v>1.5</v>
      </c>
      <c r="R1965" s="8">
        <f t="shared" si="335"/>
        <v>0.6</v>
      </c>
      <c r="S1965" s="9">
        <f t="shared" si="336"/>
        <v>6.3749622338272593E-5</v>
      </c>
      <c r="T1965" s="2" t="s">
        <v>19</v>
      </c>
      <c r="U1965" s="2" t="s">
        <v>15</v>
      </c>
      <c r="V1965" s="2" t="s">
        <v>6101</v>
      </c>
      <c r="W1965" s="2" t="s">
        <v>627</v>
      </c>
      <c r="X1965" s="2">
        <v>59</v>
      </c>
      <c r="Y1965" s="2">
        <v>68</v>
      </c>
      <c r="Z1965" s="2">
        <f t="shared" si="342"/>
        <v>9</v>
      </c>
    </row>
    <row r="1966" spans="1:26" x14ac:dyDescent="0.25">
      <c r="A1966" s="2" t="s">
        <v>5215</v>
      </c>
      <c r="B1966" s="2">
        <v>202281965</v>
      </c>
      <c r="C1966" s="3">
        <v>44876</v>
      </c>
      <c r="D1966" s="2" t="s">
        <v>1141</v>
      </c>
      <c r="E1966" s="2" t="s">
        <v>14</v>
      </c>
      <c r="F1966" s="2" t="s">
        <v>5216</v>
      </c>
      <c r="G1966" s="10">
        <f t="shared" si="337"/>
        <v>4.5318876188852913E-5</v>
      </c>
      <c r="H1966" s="7">
        <v>10</v>
      </c>
      <c r="I1966" s="7">
        <v>2</v>
      </c>
      <c r="J1966" s="7">
        <v>8</v>
      </c>
      <c r="K1966" s="7">
        <f t="shared" si="340"/>
        <v>3.2</v>
      </c>
      <c r="L1966" s="12">
        <f t="shared" si="338"/>
        <v>4.8</v>
      </c>
      <c r="M1966" s="8">
        <v>0.8</v>
      </c>
      <c r="N1966" s="8">
        <f t="shared" si="339"/>
        <v>2.4</v>
      </c>
      <c r="O1966" s="7">
        <f t="shared" si="333"/>
        <v>4.8</v>
      </c>
      <c r="P1966" s="8">
        <v>0.8</v>
      </c>
      <c r="Q1966" s="8">
        <f t="shared" si="334"/>
        <v>0.25</v>
      </c>
      <c r="R1966" s="8">
        <f t="shared" si="335"/>
        <v>0.2</v>
      </c>
      <c r="S1966" s="9">
        <f t="shared" si="336"/>
        <v>1.2749924467654519E-4</v>
      </c>
      <c r="T1966" s="2" t="s">
        <v>6152</v>
      </c>
      <c r="U1966" s="2" t="s">
        <v>15</v>
      </c>
      <c r="V1966" s="2" t="s">
        <v>6101</v>
      </c>
      <c r="W1966" s="2" t="s">
        <v>16</v>
      </c>
      <c r="X1966" s="2">
        <v>59</v>
      </c>
      <c r="Y1966" s="2">
        <v>68</v>
      </c>
      <c r="Z1966" s="2">
        <f t="shared" ref="Z1966:Z1979" si="343">Y1966-X1966</f>
        <v>9</v>
      </c>
    </row>
    <row r="1967" spans="1:26" x14ac:dyDescent="0.25">
      <c r="A1967" s="2" t="s">
        <v>5217</v>
      </c>
      <c r="B1967" s="2">
        <v>202281966</v>
      </c>
      <c r="C1967" s="3">
        <v>44876</v>
      </c>
      <c r="D1967" s="2" t="s">
        <v>1142</v>
      </c>
      <c r="E1967" s="2" t="s">
        <v>29</v>
      </c>
      <c r="F1967" s="2" t="s">
        <v>5218</v>
      </c>
      <c r="G1967" s="10">
        <f t="shared" si="337"/>
        <v>3.4895534665416747E-4</v>
      </c>
      <c r="H1967" s="12">
        <v>77</v>
      </c>
      <c r="I1967" s="7">
        <v>68.25</v>
      </c>
      <c r="J1967" s="7">
        <v>8.75</v>
      </c>
      <c r="K1967" s="7">
        <f t="shared" si="340"/>
        <v>3.5</v>
      </c>
      <c r="L1967" s="12">
        <f t="shared" si="338"/>
        <v>5.25</v>
      </c>
      <c r="M1967" s="8">
        <v>0.11363636363636363</v>
      </c>
      <c r="N1967" s="8">
        <f t="shared" si="339"/>
        <v>7.6923076923076927E-2</v>
      </c>
      <c r="O1967" s="7">
        <f t="shared" si="333"/>
        <v>5.25</v>
      </c>
      <c r="P1967" s="8">
        <v>0.11363636363636363</v>
      </c>
      <c r="Q1967" s="8">
        <f t="shared" si="334"/>
        <v>7.8</v>
      </c>
      <c r="R1967" s="8">
        <f t="shared" si="335"/>
        <v>0.88636363636363635</v>
      </c>
      <c r="S1967" s="9">
        <f t="shared" si="336"/>
        <v>1.394522988649713E-4</v>
      </c>
      <c r="T1967" s="2" t="s">
        <v>56</v>
      </c>
      <c r="U1967" s="2" t="s">
        <v>31</v>
      </c>
      <c r="V1967" s="2" t="s">
        <v>6101</v>
      </c>
      <c r="W1967" s="2" t="s">
        <v>627</v>
      </c>
      <c r="X1967" s="2">
        <v>59</v>
      </c>
      <c r="Y1967" s="2">
        <v>68</v>
      </c>
      <c r="Z1967" s="2">
        <f t="shared" si="343"/>
        <v>9</v>
      </c>
    </row>
    <row r="1968" spans="1:26" x14ac:dyDescent="0.25">
      <c r="A1968" s="2" t="s">
        <v>5219</v>
      </c>
      <c r="B1968" s="2">
        <v>202281967</v>
      </c>
      <c r="C1968" s="3">
        <v>44876</v>
      </c>
      <c r="D1968" s="2" t="s">
        <v>232</v>
      </c>
      <c r="E1968" s="2" t="s">
        <v>29</v>
      </c>
      <c r="F1968" s="2" t="s">
        <v>5220</v>
      </c>
      <c r="G1968" s="10">
        <f t="shared" si="337"/>
        <v>9.9701527615476414E-5</v>
      </c>
      <c r="H1968" s="12">
        <v>22</v>
      </c>
      <c r="I1968" s="7">
        <v>18.8</v>
      </c>
      <c r="J1968" s="7">
        <v>3.1999999999999993</v>
      </c>
      <c r="K1968" s="7">
        <f t="shared" si="340"/>
        <v>1.2799999999999998</v>
      </c>
      <c r="L1968" s="12">
        <f t="shared" si="338"/>
        <v>1.9199999999999995</v>
      </c>
      <c r="M1968" s="8">
        <v>0.14545454545454542</v>
      </c>
      <c r="N1968" s="8">
        <f t="shared" si="339"/>
        <v>0.10212765957446805</v>
      </c>
      <c r="O1968" s="7">
        <f t="shared" si="333"/>
        <v>1.9199999999999995</v>
      </c>
      <c r="P1968" s="8">
        <v>0.14545454545454542</v>
      </c>
      <c r="Q1968" s="8">
        <f t="shared" si="334"/>
        <v>5.8750000000000018</v>
      </c>
      <c r="R1968" s="8">
        <f t="shared" si="335"/>
        <v>0.85454545454545461</v>
      </c>
      <c r="S1968" s="9">
        <f t="shared" si="336"/>
        <v>5.0999697870618062E-5</v>
      </c>
      <c r="T1968" s="2" t="s">
        <v>99</v>
      </c>
      <c r="U1968" s="2" t="s">
        <v>31</v>
      </c>
      <c r="V1968" s="2" t="s">
        <v>6101</v>
      </c>
      <c r="W1968" s="2" t="s">
        <v>627</v>
      </c>
      <c r="X1968" s="2">
        <v>59</v>
      </c>
      <c r="Y1968" s="2">
        <v>68</v>
      </c>
      <c r="Z1968" s="2">
        <f t="shared" si="343"/>
        <v>9</v>
      </c>
    </row>
    <row r="1969" spans="1:26" x14ac:dyDescent="0.25">
      <c r="A1969" s="2" t="s">
        <v>5221</v>
      </c>
      <c r="B1969" s="2">
        <v>202281968</v>
      </c>
      <c r="C1969" s="3">
        <v>44876</v>
      </c>
      <c r="D1969" s="2" t="s">
        <v>1143</v>
      </c>
      <c r="E1969" s="2" t="s">
        <v>43</v>
      </c>
      <c r="F1969" s="2" t="s">
        <v>5222</v>
      </c>
      <c r="G1969" s="10">
        <f t="shared" si="337"/>
        <v>7.7042089521049953E-3</v>
      </c>
      <c r="H1969" s="7">
        <v>1700</v>
      </c>
      <c r="I1969" s="7">
        <v>1600</v>
      </c>
      <c r="J1969" s="7">
        <v>100</v>
      </c>
      <c r="K1969" s="7">
        <f t="shared" si="340"/>
        <v>40</v>
      </c>
      <c r="L1969" s="12">
        <f t="shared" si="338"/>
        <v>60</v>
      </c>
      <c r="M1969" s="8">
        <v>5.8823529411764705E-2</v>
      </c>
      <c r="N1969" s="8">
        <f t="shared" si="339"/>
        <v>3.7499999999999999E-2</v>
      </c>
      <c r="O1969" s="7">
        <f t="shared" si="333"/>
        <v>60</v>
      </c>
      <c r="P1969" s="8">
        <v>5.8823529411764705E-2</v>
      </c>
      <c r="Q1969" s="8">
        <f t="shared" si="334"/>
        <v>16</v>
      </c>
      <c r="R1969" s="8">
        <f t="shared" si="335"/>
        <v>0.94117647058823528</v>
      </c>
      <c r="S1969" s="9">
        <f t="shared" si="336"/>
        <v>1.5937405584568148E-3</v>
      </c>
      <c r="T1969" s="2" t="s">
        <v>19</v>
      </c>
      <c r="U1969" s="2" t="s">
        <v>44</v>
      </c>
      <c r="V1969" s="2" t="s">
        <v>6101</v>
      </c>
      <c r="W1969" s="2" t="s">
        <v>329</v>
      </c>
      <c r="X1969" s="2">
        <v>59</v>
      </c>
      <c r="Y1969" s="2">
        <v>68</v>
      </c>
      <c r="Z1969" s="2">
        <f t="shared" si="343"/>
        <v>9</v>
      </c>
    </row>
    <row r="1970" spans="1:26" x14ac:dyDescent="0.25">
      <c r="A1970" s="2" t="s">
        <v>5223</v>
      </c>
      <c r="B1970" s="2">
        <v>202281969</v>
      </c>
      <c r="C1970" s="3">
        <v>44876</v>
      </c>
      <c r="D1970" s="2" t="s">
        <v>1144</v>
      </c>
      <c r="E1970" s="2" t="s">
        <v>24</v>
      </c>
      <c r="F1970" s="2" t="s">
        <v>5224</v>
      </c>
      <c r="G1970" s="10">
        <f t="shared" si="337"/>
        <v>1.586160666609852E-4</v>
      </c>
      <c r="H1970" s="7">
        <v>35</v>
      </c>
      <c r="I1970" s="7">
        <v>0</v>
      </c>
      <c r="J1970" s="7">
        <v>35</v>
      </c>
      <c r="K1970" s="7">
        <f t="shared" si="340"/>
        <v>14</v>
      </c>
      <c r="L1970" s="12">
        <f t="shared" si="338"/>
        <v>21</v>
      </c>
      <c r="M1970" s="8">
        <v>1</v>
      </c>
      <c r="N1970" s="8" t="e">
        <f t="shared" si="339"/>
        <v>#DIV/0!</v>
      </c>
      <c r="O1970" s="7">
        <f t="shared" si="333"/>
        <v>21</v>
      </c>
      <c r="P1970" s="8">
        <v>1</v>
      </c>
      <c r="Q1970" s="8">
        <f t="shared" si="334"/>
        <v>0</v>
      </c>
      <c r="R1970" s="8">
        <f t="shared" si="335"/>
        <v>0</v>
      </c>
      <c r="S1970" s="9">
        <f t="shared" si="336"/>
        <v>5.5780919545988519E-4</v>
      </c>
      <c r="T1970" s="2" t="s">
        <v>6150</v>
      </c>
      <c r="U1970" s="2" t="s">
        <v>26</v>
      </c>
      <c r="V1970" s="2" t="s">
        <v>6101</v>
      </c>
      <c r="W1970" s="2" t="s">
        <v>627</v>
      </c>
      <c r="X1970" s="2">
        <v>59</v>
      </c>
      <c r="Y1970" s="2">
        <v>68</v>
      </c>
      <c r="Z1970" s="2">
        <f t="shared" si="343"/>
        <v>9</v>
      </c>
    </row>
    <row r="1971" spans="1:26" x14ac:dyDescent="0.25">
      <c r="A1971" s="2" t="s">
        <v>5225</v>
      </c>
      <c r="B1971" s="2">
        <v>202281970</v>
      </c>
      <c r="C1971" s="3">
        <v>44876</v>
      </c>
      <c r="D1971" s="2" t="s">
        <v>1145</v>
      </c>
      <c r="E1971" s="2" t="s">
        <v>14</v>
      </c>
      <c r="F1971" s="2" t="s">
        <v>5226</v>
      </c>
      <c r="G1971" s="10">
        <f t="shared" si="337"/>
        <v>4.5318876188852913E-5</v>
      </c>
      <c r="H1971" s="7">
        <v>10</v>
      </c>
      <c r="I1971" s="7">
        <v>2</v>
      </c>
      <c r="J1971" s="7">
        <v>8</v>
      </c>
      <c r="K1971" s="7">
        <f t="shared" si="340"/>
        <v>3.2</v>
      </c>
      <c r="L1971" s="12">
        <f t="shared" si="338"/>
        <v>4.8</v>
      </c>
      <c r="M1971" s="8">
        <v>0.8</v>
      </c>
      <c r="N1971" s="8">
        <f t="shared" si="339"/>
        <v>2.4</v>
      </c>
      <c r="O1971" s="7">
        <f t="shared" si="333"/>
        <v>4.8</v>
      </c>
      <c r="P1971" s="8">
        <v>0.8</v>
      </c>
      <c r="Q1971" s="8">
        <f t="shared" si="334"/>
        <v>0.25</v>
      </c>
      <c r="R1971" s="8">
        <f t="shared" si="335"/>
        <v>0.2</v>
      </c>
      <c r="S1971" s="9">
        <f t="shared" si="336"/>
        <v>1.2749924467654519E-4</v>
      </c>
      <c r="T1971" s="2" t="s">
        <v>6151</v>
      </c>
      <c r="U1971" s="2" t="s">
        <v>15</v>
      </c>
      <c r="V1971" s="2" t="s">
        <v>6101</v>
      </c>
      <c r="W1971" s="2" t="s">
        <v>16</v>
      </c>
      <c r="X1971" s="2">
        <v>59</v>
      </c>
      <c r="Y1971" s="2">
        <v>68</v>
      </c>
      <c r="Z1971" s="2">
        <f t="shared" si="343"/>
        <v>9</v>
      </c>
    </row>
    <row r="1972" spans="1:26" x14ac:dyDescent="0.25">
      <c r="A1972" s="2" t="s">
        <v>5227</v>
      </c>
      <c r="B1972" s="2">
        <v>202281971</v>
      </c>
      <c r="C1972" s="3">
        <v>44876</v>
      </c>
      <c r="D1972" s="2" t="s">
        <v>1146</v>
      </c>
      <c r="E1972" s="2" t="s">
        <v>43</v>
      </c>
      <c r="F1972" s="2" t="s">
        <v>5228</v>
      </c>
      <c r="G1972" s="10">
        <f t="shared" si="337"/>
        <v>4.3052932379410271E-3</v>
      </c>
      <c r="H1972" s="7">
        <v>950</v>
      </c>
      <c r="I1972" s="7">
        <v>800</v>
      </c>
      <c r="J1972" s="7">
        <v>150</v>
      </c>
      <c r="K1972" s="7">
        <f t="shared" si="340"/>
        <v>60</v>
      </c>
      <c r="L1972" s="12">
        <f t="shared" si="338"/>
        <v>90</v>
      </c>
      <c r="M1972" s="8">
        <v>0.15789473684210525</v>
      </c>
      <c r="N1972" s="8">
        <f t="shared" si="339"/>
        <v>0.1125</v>
      </c>
      <c r="O1972" s="7">
        <f t="shared" si="333"/>
        <v>90</v>
      </c>
      <c r="P1972" s="8">
        <v>0.15789473684210525</v>
      </c>
      <c r="Q1972" s="8">
        <f t="shared" si="334"/>
        <v>5.333333333333333</v>
      </c>
      <c r="R1972" s="8">
        <f t="shared" si="335"/>
        <v>0.84210526315789469</v>
      </c>
      <c r="S1972" s="9">
        <f t="shared" si="336"/>
        <v>2.390610837685222E-3</v>
      </c>
      <c r="T1972" s="2" t="s">
        <v>19</v>
      </c>
      <c r="U1972" s="2" t="s">
        <v>44</v>
      </c>
      <c r="V1972" s="2" t="s">
        <v>6101</v>
      </c>
      <c r="W1972" s="2" t="s">
        <v>16</v>
      </c>
      <c r="X1972" s="2">
        <v>59</v>
      </c>
      <c r="Y1972" s="2">
        <v>68</v>
      </c>
      <c r="Z1972" s="2">
        <f t="shared" si="343"/>
        <v>9</v>
      </c>
    </row>
    <row r="1973" spans="1:26" x14ac:dyDescent="0.25">
      <c r="A1973" s="2" t="s">
        <v>5229</v>
      </c>
      <c r="B1973" s="2">
        <v>202281972</v>
      </c>
      <c r="C1973" s="3">
        <v>44876</v>
      </c>
      <c r="D1973" s="2" t="s">
        <v>1147</v>
      </c>
      <c r="E1973" s="2" t="s">
        <v>29</v>
      </c>
      <c r="F1973" s="2" t="s">
        <v>5230</v>
      </c>
      <c r="G1973" s="10">
        <f t="shared" si="337"/>
        <v>4.5318876188852914E-4</v>
      </c>
      <c r="H1973" s="12">
        <v>100</v>
      </c>
      <c r="I1973" s="7">
        <v>57</v>
      </c>
      <c r="J1973" s="7">
        <v>43</v>
      </c>
      <c r="K1973" s="7">
        <f t="shared" si="340"/>
        <v>17.2</v>
      </c>
      <c r="L1973" s="12">
        <f t="shared" si="338"/>
        <v>25.8</v>
      </c>
      <c r="M1973" s="8">
        <v>0.43</v>
      </c>
      <c r="N1973" s="8">
        <f t="shared" si="339"/>
        <v>0.45263157894736844</v>
      </c>
      <c r="O1973" s="7">
        <f t="shared" si="333"/>
        <v>25.8</v>
      </c>
      <c r="P1973" s="8">
        <v>0.43</v>
      </c>
      <c r="Q1973" s="8">
        <f t="shared" si="334"/>
        <v>1.3255813953488371</v>
      </c>
      <c r="R1973" s="8">
        <f t="shared" si="335"/>
        <v>0.56999999999999995</v>
      </c>
      <c r="S1973" s="9">
        <f t="shared" si="336"/>
        <v>6.8530844013643037E-4</v>
      </c>
      <c r="T1973" s="2" t="s">
        <v>99</v>
      </c>
      <c r="U1973" s="2" t="s">
        <v>31</v>
      </c>
      <c r="V1973" s="2" t="s">
        <v>6101</v>
      </c>
      <c r="W1973" s="2" t="s">
        <v>329</v>
      </c>
      <c r="X1973" s="2">
        <v>59</v>
      </c>
      <c r="Y1973" s="2">
        <v>68</v>
      </c>
      <c r="Z1973" s="2">
        <f t="shared" si="343"/>
        <v>9</v>
      </c>
    </row>
    <row r="1974" spans="1:26" x14ac:dyDescent="0.25">
      <c r="A1974" s="2" t="s">
        <v>5231</v>
      </c>
      <c r="B1974" s="2">
        <v>202281973</v>
      </c>
      <c r="C1974" s="3">
        <v>44876</v>
      </c>
      <c r="D1974" s="2" t="s">
        <v>768</v>
      </c>
      <c r="E1974" s="2" t="s">
        <v>29</v>
      </c>
      <c r="F1974" s="2" t="s">
        <v>5232</v>
      </c>
      <c r="G1974" s="10">
        <f t="shared" si="337"/>
        <v>1.2689285332878817E-4</v>
      </c>
      <c r="H1974" s="12">
        <v>28</v>
      </c>
      <c r="I1974" s="7">
        <v>25</v>
      </c>
      <c r="J1974" s="7">
        <v>3</v>
      </c>
      <c r="K1974" s="7">
        <f t="shared" si="340"/>
        <v>1.2000000000000002</v>
      </c>
      <c r="L1974" s="12">
        <f t="shared" si="338"/>
        <v>1.7999999999999998</v>
      </c>
      <c r="M1974" s="8">
        <v>0.10714285714285714</v>
      </c>
      <c r="N1974" s="8">
        <f t="shared" si="339"/>
        <v>7.1999999999999995E-2</v>
      </c>
      <c r="O1974" s="7">
        <f t="shared" si="333"/>
        <v>1.7999999999999998</v>
      </c>
      <c r="P1974" s="8">
        <v>0.10714285714285714</v>
      </c>
      <c r="Q1974" s="8">
        <f t="shared" si="334"/>
        <v>8.3333333333333339</v>
      </c>
      <c r="R1974" s="8">
        <f t="shared" si="335"/>
        <v>0.8928571428571429</v>
      </c>
      <c r="S1974" s="9">
        <f t="shared" si="336"/>
        <v>4.7812216753704445E-5</v>
      </c>
      <c r="T1974" s="2" t="s">
        <v>30</v>
      </c>
      <c r="U1974" s="2" t="s">
        <v>31</v>
      </c>
      <c r="V1974" s="2" t="s">
        <v>6101</v>
      </c>
      <c r="W1974" s="2" t="s">
        <v>16</v>
      </c>
      <c r="X1974" s="2">
        <v>59</v>
      </c>
      <c r="Y1974" s="2">
        <v>68</v>
      </c>
      <c r="Z1974" s="2">
        <f t="shared" si="343"/>
        <v>9</v>
      </c>
    </row>
    <row r="1975" spans="1:26" x14ac:dyDescent="0.25">
      <c r="A1975" s="2" t="s">
        <v>5233</v>
      </c>
      <c r="B1975" s="2">
        <v>202281974</v>
      </c>
      <c r="C1975" s="3">
        <v>44876</v>
      </c>
      <c r="D1975" s="2" t="s">
        <v>1148</v>
      </c>
      <c r="E1975" s="2" t="s">
        <v>29</v>
      </c>
      <c r="F1975" s="2" t="s">
        <v>5234</v>
      </c>
      <c r="G1975" s="10">
        <f t="shared" si="337"/>
        <v>3.7161478474859389E-4</v>
      </c>
      <c r="H1975" s="12">
        <v>82</v>
      </c>
      <c r="I1975" s="7">
        <v>76.52</v>
      </c>
      <c r="J1975" s="7">
        <v>5.480000000000004</v>
      </c>
      <c r="K1975" s="7">
        <f t="shared" si="340"/>
        <v>2.1920000000000015</v>
      </c>
      <c r="L1975" s="12">
        <f t="shared" si="338"/>
        <v>3.2880000000000025</v>
      </c>
      <c r="M1975" s="8">
        <v>6.6829268292682972E-2</v>
      </c>
      <c r="N1975" s="8">
        <f t="shared" si="339"/>
        <v>4.2969158389963444E-2</v>
      </c>
      <c r="O1975" s="7">
        <f t="shared" si="333"/>
        <v>3.2880000000000025</v>
      </c>
      <c r="P1975" s="8">
        <v>6.6829268292682972E-2</v>
      </c>
      <c r="Q1975" s="8">
        <f t="shared" si="334"/>
        <v>13.963503649635026</v>
      </c>
      <c r="R1975" s="8">
        <f t="shared" si="335"/>
        <v>0.93317073170731701</v>
      </c>
      <c r="S1975" s="9">
        <f t="shared" si="336"/>
        <v>8.733698260343352E-5</v>
      </c>
      <c r="T1975" s="2" t="s">
        <v>33</v>
      </c>
      <c r="U1975" s="2" t="s">
        <v>31</v>
      </c>
      <c r="V1975" s="2" t="s">
        <v>6101</v>
      </c>
      <c r="W1975" s="2" t="s">
        <v>329</v>
      </c>
      <c r="X1975" s="2">
        <v>59</v>
      </c>
      <c r="Y1975" s="2">
        <v>68</v>
      </c>
      <c r="Z1975" s="2">
        <f t="shared" si="343"/>
        <v>9</v>
      </c>
    </row>
    <row r="1976" spans="1:26" x14ac:dyDescent="0.25">
      <c r="A1976" s="2" t="s">
        <v>5235</v>
      </c>
      <c r="B1976" s="2">
        <v>202281975</v>
      </c>
      <c r="C1976" s="3">
        <v>44876</v>
      </c>
      <c r="D1976" s="2" t="s">
        <v>618</v>
      </c>
      <c r="E1976" s="2" t="s">
        <v>21</v>
      </c>
      <c r="F1976" s="2" t="s">
        <v>5236</v>
      </c>
      <c r="G1976" s="10">
        <f t="shared" si="337"/>
        <v>9.0637752377705825E-5</v>
      </c>
      <c r="H1976" s="7">
        <v>20</v>
      </c>
      <c r="I1976" s="7">
        <v>0</v>
      </c>
      <c r="J1976" s="7">
        <v>20</v>
      </c>
      <c r="K1976" s="7">
        <f t="shared" si="340"/>
        <v>8</v>
      </c>
      <c r="L1976" s="12">
        <f t="shared" si="338"/>
        <v>12</v>
      </c>
      <c r="M1976" s="8">
        <v>1</v>
      </c>
      <c r="N1976" s="8" t="e">
        <f t="shared" si="339"/>
        <v>#DIV/0!</v>
      </c>
      <c r="O1976" s="7">
        <f t="shared" si="333"/>
        <v>12</v>
      </c>
      <c r="P1976" s="8">
        <v>1</v>
      </c>
      <c r="Q1976" s="8">
        <f t="shared" si="334"/>
        <v>0</v>
      </c>
      <c r="R1976" s="8">
        <f t="shared" si="335"/>
        <v>0</v>
      </c>
      <c r="S1976" s="9">
        <f t="shared" si="336"/>
        <v>3.1874811169136296E-4</v>
      </c>
      <c r="T1976" s="2" t="s">
        <v>6150</v>
      </c>
      <c r="U1976" s="2" t="s">
        <v>22</v>
      </c>
      <c r="V1976" s="2" t="s">
        <v>6101</v>
      </c>
      <c r="W1976" s="2" t="s">
        <v>16</v>
      </c>
      <c r="X1976" s="2">
        <v>59</v>
      </c>
      <c r="Y1976" s="2">
        <v>68</v>
      </c>
      <c r="Z1976" s="2">
        <f t="shared" si="343"/>
        <v>9</v>
      </c>
    </row>
    <row r="1977" spans="1:26" x14ac:dyDescent="0.25">
      <c r="A1977" s="2" t="s">
        <v>5237</v>
      </c>
      <c r="B1977" s="2">
        <v>202281976</v>
      </c>
      <c r="C1977" s="3">
        <v>44876</v>
      </c>
      <c r="D1977" s="2" t="s">
        <v>975</v>
      </c>
      <c r="E1977" s="2" t="s">
        <v>29</v>
      </c>
      <c r="F1977" s="2" t="s">
        <v>5238</v>
      </c>
      <c r="G1977" s="10">
        <f t="shared" si="337"/>
        <v>4.7584819998295561E-4</v>
      </c>
      <c r="H1977" s="12">
        <v>105</v>
      </c>
      <c r="I1977" s="7">
        <v>96</v>
      </c>
      <c r="J1977" s="7">
        <v>9</v>
      </c>
      <c r="K1977" s="7">
        <f t="shared" si="340"/>
        <v>3.6</v>
      </c>
      <c r="L1977" s="12">
        <f t="shared" si="338"/>
        <v>5.4</v>
      </c>
      <c r="M1977" s="8">
        <v>8.5714285714285715E-2</v>
      </c>
      <c r="N1977" s="8">
        <f t="shared" si="339"/>
        <v>5.6250000000000001E-2</v>
      </c>
      <c r="O1977" s="7">
        <f t="shared" si="333"/>
        <v>5.4</v>
      </c>
      <c r="P1977" s="8">
        <v>8.5714285714285715E-2</v>
      </c>
      <c r="Q1977" s="8">
        <f t="shared" si="334"/>
        <v>10.666666666666666</v>
      </c>
      <c r="R1977" s="8">
        <f t="shared" si="335"/>
        <v>0.91428571428571426</v>
      </c>
      <c r="S1977" s="9">
        <f t="shared" si="336"/>
        <v>1.4343665026111333E-4</v>
      </c>
      <c r="T1977" s="2" t="s">
        <v>30</v>
      </c>
      <c r="U1977" s="2" t="s">
        <v>31</v>
      </c>
      <c r="V1977" s="2" t="s">
        <v>6101</v>
      </c>
      <c r="W1977" s="2" t="s">
        <v>16</v>
      </c>
      <c r="X1977" s="2">
        <v>59</v>
      </c>
      <c r="Y1977" s="2">
        <v>68</v>
      </c>
      <c r="Z1977" s="2">
        <f t="shared" si="343"/>
        <v>9</v>
      </c>
    </row>
    <row r="1978" spans="1:26" x14ac:dyDescent="0.25">
      <c r="A1978" s="2" t="s">
        <v>5239</v>
      </c>
      <c r="B1978" s="2">
        <v>202281977</v>
      </c>
      <c r="C1978" s="3">
        <v>44876</v>
      </c>
      <c r="D1978" s="2" t="s">
        <v>1033</v>
      </c>
      <c r="E1978" s="2" t="s">
        <v>47</v>
      </c>
      <c r="F1978" s="2" t="s">
        <v>5240</v>
      </c>
      <c r="G1978" s="10">
        <f t="shared" si="337"/>
        <v>1.0649935904380435E-3</v>
      </c>
      <c r="H1978" s="7">
        <v>235</v>
      </c>
      <c r="I1978" s="7">
        <v>140</v>
      </c>
      <c r="J1978" s="7">
        <v>95</v>
      </c>
      <c r="K1978" s="7">
        <f t="shared" si="340"/>
        <v>38</v>
      </c>
      <c r="L1978" s="12">
        <f t="shared" si="338"/>
        <v>57</v>
      </c>
      <c r="M1978" s="8">
        <v>0.40425531914893614</v>
      </c>
      <c r="N1978" s="8">
        <f t="shared" si="339"/>
        <v>0.40714285714285714</v>
      </c>
      <c r="O1978" s="7">
        <f t="shared" si="333"/>
        <v>57</v>
      </c>
      <c r="P1978" s="8">
        <v>0.40425531914893614</v>
      </c>
      <c r="Q1978" s="8">
        <f t="shared" si="334"/>
        <v>1.4736842105263157</v>
      </c>
      <c r="R1978" s="8">
        <f t="shared" si="335"/>
        <v>0.5957446808510638</v>
      </c>
      <c r="S1978" s="9">
        <f t="shared" si="336"/>
        <v>1.514053530533974E-3</v>
      </c>
      <c r="T1978" s="2" t="s">
        <v>19</v>
      </c>
      <c r="U1978" s="2" t="s">
        <v>6087</v>
      </c>
      <c r="V1978" s="2" t="s">
        <v>6101</v>
      </c>
      <c r="W1978" s="2" t="s">
        <v>329</v>
      </c>
      <c r="X1978" s="2">
        <v>59</v>
      </c>
      <c r="Y1978" s="2">
        <v>68</v>
      </c>
      <c r="Z1978" s="2">
        <f t="shared" si="343"/>
        <v>9</v>
      </c>
    </row>
    <row r="1979" spans="1:26" x14ac:dyDescent="0.25">
      <c r="A1979" s="2" t="s">
        <v>5241</v>
      </c>
      <c r="B1979" s="2">
        <v>202281978</v>
      </c>
      <c r="C1979" s="3">
        <v>44877</v>
      </c>
      <c r="D1979" s="2" t="s">
        <v>1149</v>
      </c>
      <c r="E1979" s="2" t="s">
        <v>47</v>
      </c>
      <c r="F1979" s="2" t="s">
        <v>5242</v>
      </c>
      <c r="G1979" s="10">
        <f t="shared" si="337"/>
        <v>1.1782907809101757E-3</v>
      </c>
      <c r="H1979" s="7">
        <v>260</v>
      </c>
      <c r="I1979" s="7">
        <v>185</v>
      </c>
      <c r="J1979" s="7">
        <v>75</v>
      </c>
      <c r="K1979" s="7">
        <f t="shared" si="340"/>
        <v>30</v>
      </c>
      <c r="L1979" s="12">
        <f t="shared" si="338"/>
        <v>45</v>
      </c>
      <c r="M1979" s="8">
        <v>0.28846153846153844</v>
      </c>
      <c r="N1979" s="8">
        <f t="shared" si="339"/>
        <v>0.24324324324324326</v>
      </c>
      <c r="O1979" s="7">
        <f t="shared" si="333"/>
        <v>45</v>
      </c>
      <c r="P1979" s="8">
        <v>0.28846153846153844</v>
      </c>
      <c r="Q1979" s="8">
        <f t="shared" si="334"/>
        <v>2.4666666666666668</v>
      </c>
      <c r="R1979" s="8">
        <f t="shared" si="335"/>
        <v>0.71153846153846156</v>
      </c>
      <c r="S1979" s="9">
        <f t="shared" si="336"/>
        <v>1.195305418842611E-3</v>
      </c>
      <c r="T1979" s="2" t="s">
        <v>19</v>
      </c>
      <c r="U1979" s="2" t="s">
        <v>6087</v>
      </c>
      <c r="V1979" s="2" t="s">
        <v>6101</v>
      </c>
      <c r="W1979" s="2" t="s">
        <v>627</v>
      </c>
      <c r="X1979" s="2">
        <v>61</v>
      </c>
      <c r="Y1979" s="2">
        <v>68</v>
      </c>
      <c r="Z1979" s="2">
        <f t="shared" si="343"/>
        <v>7</v>
      </c>
    </row>
    <row r="1980" spans="1:26" x14ac:dyDescent="0.25">
      <c r="A1980" s="2" t="s">
        <v>5243</v>
      </c>
      <c r="B1980" s="2">
        <v>202281979</v>
      </c>
      <c r="C1980" s="3">
        <v>44877</v>
      </c>
      <c r="D1980" s="2" t="s">
        <v>764</v>
      </c>
      <c r="E1980" s="2" t="s">
        <v>29</v>
      </c>
      <c r="F1980" s="2" t="s">
        <v>5244</v>
      </c>
      <c r="G1980" s="10">
        <f t="shared" si="337"/>
        <v>2.5378570665757634E-4</v>
      </c>
      <c r="H1980" s="12">
        <v>56</v>
      </c>
      <c r="I1980" s="7">
        <v>25</v>
      </c>
      <c r="J1980" s="7">
        <v>31</v>
      </c>
      <c r="K1980" s="7">
        <f t="shared" si="340"/>
        <v>12.4</v>
      </c>
      <c r="L1980" s="12">
        <f t="shared" si="338"/>
        <v>18.600000000000001</v>
      </c>
      <c r="M1980" s="8">
        <v>0.5535714285714286</v>
      </c>
      <c r="N1980" s="8">
        <f t="shared" si="339"/>
        <v>0.74400000000000011</v>
      </c>
      <c r="O1980" s="7">
        <f t="shared" si="333"/>
        <v>18.600000000000001</v>
      </c>
      <c r="P1980" s="8">
        <v>0.5535714285714286</v>
      </c>
      <c r="Q1980" s="8">
        <f t="shared" si="334"/>
        <v>0.80645161290322576</v>
      </c>
      <c r="R1980" s="8">
        <f t="shared" si="335"/>
        <v>0.44642857142857145</v>
      </c>
      <c r="S1980" s="9">
        <f t="shared" si="336"/>
        <v>4.9405957312161259E-4</v>
      </c>
      <c r="T1980" s="2" t="s">
        <v>30</v>
      </c>
      <c r="U1980" s="2" t="s">
        <v>31</v>
      </c>
      <c r="V1980" s="2" t="s">
        <v>6101</v>
      </c>
      <c r="W1980" s="2" t="s">
        <v>329</v>
      </c>
      <c r="X1980" s="2">
        <v>61</v>
      </c>
      <c r="Y1980" s="2">
        <v>68</v>
      </c>
      <c r="Z1980" s="2">
        <f t="shared" ref="Z1980:Z2000" si="344">Y1980-X1980</f>
        <v>7</v>
      </c>
    </row>
    <row r="1981" spans="1:26" x14ac:dyDescent="0.25">
      <c r="A1981" s="2" t="s">
        <v>5245</v>
      </c>
      <c r="B1981" s="2">
        <v>202281980</v>
      </c>
      <c r="C1981" s="3">
        <v>44877</v>
      </c>
      <c r="D1981" s="2" t="s">
        <v>903</v>
      </c>
      <c r="E1981" s="2" t="s">
        <v>29</v>
      </c>
      <c r="F1981" s="2" t="s">
        <v>5246</v>
      </c>
      <c r="G1981" s="10">
        <f t="shared" si="337"/>
        <v>5.4382651426623503E-4</v>
      </c>
      <c r="H1981" s="12">
        <v>120</v>
      </c>
      <c r="I1981" s="7">
        <v>66</v>
      </c>
      <c r="J1981" s="7">
        <v>54</v>
      </c>
      <c r="K1981" s="7">
        <f t="shared" si="340"/>
        <v>21.6</v>
      </c>
      <c r="L1981" s="12">
        <f t="shared" si="338"/>
        <v>32.4</v>
      </c>
      <c r="M1981" s="8">
        <v>0.45</v>
      </c>
      <c r="N1981" s="8">
        <f t="shared" si="339"/>
        <v>0.49090909090909091</v>
      </c>
      <c r="O1981" s="7">
        <f t="shared" si="333"/>
        <v>32.4</v>
      </c>
      <c r="P1981" s="8">
        <v>0.45</v>
      </c>
      <c r="Q1981" s="8">
        <f t="shared" si="334"/>
        <v>1.2222222222222223</v>
      </c>
      <c r="R1981" s="8">
        <f t="shared" si="335"/>
        <v>0.55000000000000004</v>
      </c>
      <c r="S1981" s="9">
        <f t="shared" si="336"/>
        <v>8.6061990156668E-4</v>
      </c>
      <c r="T1981" s="2" t="s">
        <v>33</v>
      </c>
      <c r="U1981" s="2" t="s">
        <v>31</v>
      </c>
      <c r="V1981" s="2" t="s">
        <v>6101</v>
      </c>
      <c r="W1981" s="2" t="s">
        <v>16</v>
      </c>
      <c r="X1981" s="2">
        <v>61</v>
      </c>
      <c r="Y1981" s="2">
        <v>68</v>
      </c>
      <c r="Z1981" s="2">
        <f t="shared" si="344"/>
        <v>7</v>
      </c>
    </row>
    <row r="1982" spans="1:26" x14ac:dyDescent="0.25">
      <c r="A1982" s="2" t="s">
        <v>5247</v>
      </c>
      <c r="B1982" s="2">
        <v>202281981</v>
      </c>
      <c r="C1982" s="3">
        <v>44877</v>
      </c>
      <c r="D1982" s="2" t="s">
        <v>979</v>
      </c>
      <c r="E1982" s="2" t="s">
        <v>29</v>
      </c>
      <c r="F1982" s="2" t="s">
        <v>5248</v>
      </c>
      <c r="G1982" s="10">
        <f t="shared" si="337"/>
        <v>6.5712370473836729E-4</v>
      </c>
      <c r="H1982" s="12">
        <v>145</v>
      </c>
      <c r="I1982" s="7">
        <v>114.3</v>
      </c>
      <c r="J1982" s="7">
        <v>30.700000000000003</v>
      </c>
      <c r="K1982" s="7">
        <f t="shared" si="340"/>
        <v>12.280000000000001</v>
      </c>
      <c r="L1982" s="12">
        <f t="shared" si="338"/>
        <v>18.420000000000002</v>
      </c>
      <c r="M1982" s="8">
        <v>0.21172413793103451</v>
      </c>
      <c r="N1982" s="8">
        <f t="shared" si="339"/>
        <v>0.16115485564304463</v>
      </c>
      <c r="O1982" s="7">
        <f t="shared" si="333"/>
        <v>18.420000000000002</v>
      </c>
      <c r="P1982" s="8">
        <v>0.21172413793103451</v>
      </c>
      <c r="Q1982" s="8">
        <f t="shared" si="334"/>
        <v>3.7231270358306183</v>
      </c>
      <c r="R1982" s="8">
        <f t="shared" si="335"/>
        <v>0.78827586206896549</v>
      </c>
      <c r="S1982" s="9">
        <f t="shared" si="336"/>
        <v>4.8927835144624223E-4</v>
      </c>
      <c r="T1982" s="2" t="s">
        <v>30</v>
      </c>
      <c r="U1982" s="2" t="s">
        <v>31</v>
      </c>
      <c r="V1982" s="2" t="s">
        <v>6101</v>
      </c>
      <c r="W1982" s="2" t="s">
        <v>329</v>
      </c>
      <c r="X1982" s="2">
        <v>61</v>
      </c>
      <c r="Y1982" s="2">
        <v>68</v>
      </c>
      <c r="Z1982" s="2">
        <f t="shared" si="344"/>
        <v>7</v>
      </c>
    </row>
    <row r="1983" spans="1:26" x14ac:dyDescent="0.25">
      <c r="A1983" s="2" t="s">
        <v>5249</v>
      </c>
      <c r="B1983" s="2">
        <v>202281982</v>
      </c>
      <c r="C1983" s="3">
        <v>44877</v>
      </c>
      <c r="D1983" s="2" t="s">
        <v>937</v>
      </c>
      <c r="E1983" s="2" t="s">
        <v>14</v>
      </c>
      <c r="F1983" s="2" t="s">
        <v>5250</v>
      </c>
      <c r="G1983" s="10">
        <f t="shared" si="337"/>
        <v>2.2659438094426456E-5</v>
      </c>
      <c r="H1983" s="7">
        <v>5</v>
      </c>
      <c r="I1983" s="7">
        <v>2</v>
      </c>
      <c r="J1983" s="7">
        <v>3</v>
      </c>
      <c r="K1983" s="7">
        <f t="shared" si="340"/>
        <v>1.2000000000000002</v>
      </c>
      <c r="L1983" s="12">
        <f t="shared" si="338"/>
        <v>1.7999999999999998</v>
      </c>
      <c r="M1983" s="8">
        <v>0.6</v>
      </c>
      <c r="N1983" s="8">
        <f t="shared" si="339"/>
        <v>0.89999999999999991</v>
      </c>
      <c r="O1983" s="7">
        <f t="shared" si="333"/>
        <v>1.7999999999999998</v>
      </c>
      <c r="P1983" s="8">
        <v>0.6</v>
      </c>
      <c r="Q1983" s="8">
        <f t="shared" si="334"/>
        <v>0.66666666666666663</v>
      </c>
      <c r="R1983" s="8">
        <f t="shared" si="335"/>
        <v>0.4</v>
      </c>
      <c r="S1983" s="9">
        <f t="shared" si="336"/>
        <v>4.7812216753704445E-5</v>
      </c>
      <c r="T1983" s="2" t="s">
        <v>6151</v>
      </c>
      <c r="U1983" s="2" t="s">
        <v>15</v>
      </c>
      <c r="V1983" s="2" t="s">
        <v>6101</v>
      </c>
      <c r="W1983" s="2" t="s">
        <v>627</v>
      </c>
      <c r="X1983" s="2">
        <v>61</v>
      </c>
      <c r="Y1983" s="2">
        <v>68</v>
      </c>
      <c r="Z1983" s="2">
        <f t="shared" si="344"/>
        <v>7</v>
      </c>
    </row>
    <row r="1984" spans="1:26" x14ac:dyDescent="0.25">
      <c r="A1984" s="2" t="s">
        <v>5251</v>
      </c>
      <c r="B1984" s="2">
        <v>202281983</v>
      </c>
      <c r="C1984" s="3">
        <v>44877</v>
      </c>
      <c r="D1984" s="2" t="s">
        <v>971</v>
      </c>
      <c r="E1984" s="2" t="s">
        <v>14</v>
      </c>
      <c r="F1984" s="2" t="s">
        <v>5252</v>
      </c>
      <c r="G1984" s="10">
        <f t="shared" si="337"/>
        <v>2.2659438094426456E-5</v>
      </c>
      <c r="H1984" s="7">
        <v>5</v>
      </c>
      <c r="I1984" s="7">
        <v>2</v>
      </c>
      <c r="J1984" s="7">
        <v>3</v>
      </c>
      <c r="K1984" s="7">
        <f t="shared" si="340"/>
        <v>1.2000000000000002</v>
      </c>
      <c r="L1984" s="12">
        <f t="shared" si="338"/>
        <v>1.7999999999999998</v>
      </c>
      <c r="M1984" s="8">
        <v>0.6</v>
      </c>
      <c r="N1984" s="8">
        <f t="shared" si="339"/>
        <v>0.89999999999999991</v>
      </c>
      <c r="O1984" s="7">
        <f t="shared" si="333"/>
        <v>1.7999999999999998</v>
      </c>
      <c r="P1984" s="8">
        <v>0.6</v>
      </c>
      <c r="Q1984" s="8">
        <f t="shared" si="334"/>
        <v>0.66666666666666663</v>
      </c>
      <c r="R1984" s="8">
        <f t="shared" si="335"/>
        <v>0.4</v>
      </c>
      <c r="S1984" s="9">
        <f t="shared" si="336"/>
        <v>4.7812216753704445E-5</v>
      </c>
      <c r="T1984" s="2" t="s">
        <v>6151</v>
      </c>
      <c r="U1984" s="2" t="s">
        <v>15</v>
      </c>
      <c r="V1984" s="2" t="s">
        <v>6101</v>
      </c>
      <c r="W1984" s="2" t="s">
        <v>16</v>
      </c>
      <c r="X1984" s="2">
        <v>61</v>
      </c>
      <c r="Y1984" s="2">
        <v>68</v>
      </c>
      <c r="Z1984" s="2">
        <f t="shared" si="344"/>
        <v>7</v>
      </c>
    </row>
    <row r="1985" spans="1:26" x14ac:dyDescent="0.25">
      <c r="A1985" s="2" t="s">
        <v>5253</v>
      </c>
      <c r="B1985" s="2">
        <v>202281984</v>
      </c>
      <c r="C1985" s="3">
        <v>44877</v>
      </c>
      <c r="D1985" s="2" t="s">
        <v>469</v>
      </c>
      <c r="E1985" s="2" t="s">
        <v>24</v>
      </c>
      <c r="F1985" s="2" t="s">
        <v>5254</v>
      </c>
      <c r="G1985" s="10">
        <f t="shared" si="337"/>
        <v>4.5318876188852914E-4</v>
      </c>
      <c r="H1985" s="7">
        <v>100</v>
      </c>
      <c r="I1985" s="7">
        <v>40</v>
      </c>
      <c r="J1985" s="7">
        <v>60</v>
      </c>
      <c r="K1985" s="7">
        <f t="shared" si="340"/>
        <v>24</v>
      </c>
      <c r="L1985" s="12">
        <f t="shared" si="338"/>
        <v>36</v>
      </c>
      <c r="M1985" s="8">
        <v>0.6</v>
      </c>
      <c r="N1985" s="8">
        <f t="shared" si="339"/>
        <v>0.9</v>
      </c>
      <c r="O1985" s="7">
        <f t="shared" si="333"/>
        <v>36</v>
      </c>
      <c r="P1985" s="8">
        <v>0.6</v>
      </c>
      <c r="Q1985" s="8">
        <f t="shared" si="334"/>
        <v>0.66666666666666663</v>
      </c>
      <c r="R1985" s="8">
        <f t="shared" si="335"/>
        <v>0.4</v>
      </c>
      <c r="S1985" s="9">
        <f t="shared" si="336"/>
        <v>9.5624433507408889E-4</v>
      </c>
      <c r="T1985" s="2" t="s">
        <v>25</v>
      </c>
      <c r="U1985" s="2" t="s">
        <v>26</v>
      </c>
      <c r="V1985" s="2" t="s">
        <v>6101</v>
      </c>
      <c r="W1985" s="2" t="s">
        <v>329</v>
      </c>
      <c r="X1985" s="2">
        <v>61</v>
      </c>
      <c r="Y1985" s="2">
        <v>68</v>
      </c>
      <c r="Z1985" s="2">
        <f t="shared" si="344"/>
        <v>7</v>
      </c>
    </row>
    <row r="1986" spans="1:26" x14ac:dyDescent="0.25">
      <c r="A1986" s="2" t="s">
        <v>5255</v>
      </c>
      <c r="B1986" s="2">
        <v>202281985</v>
      </c>
      <c r="C1986" s="3">
        <v>44877</v>
      </c>
      <c r="D1986" s="2" t="s">
        <v>1130</v>
      </c>
      <c r="E1986" s="2" t="s">
        <v>24</v>
      </c>
      <c r="F1986" s="2" t="s">
        <v>5256</v>
      </c>
      <c r="G1986" s="10">
        <f t="shared" si="337"/>
        <v>1.3595662856655875E-3</v>
      </c>
      <c r="H1986" s="7">
        <v>300</v>
      </c>
      <c r="I1986" s="7">
        <v>160</v>
      </c>
      <c r="J1986" s="7">
        <v>140</v>
      </c>
      <c r="K1986" s="7">
        <f t="shared" si="340"/>
        <v>56</v>
      </c>
      <c r="L1986" s="12">
        <f t="shared" si="338"/>
        <v>84</v>
      </c>
      <c r="M1986" s="8">
        <v>0.46666666666666667</v>
      </c>
      <c r="N1986" s="8">
        <f t="shared" si="339"/>
        <v>0.52500000000000002</v>
      </c>
      <c r="O1986" s="7">
        <f t="shared" ref="O1986:O2049" si="345">J1986-K1986</f>
        <v>84</v>
      </c>
      <c r="P1986" s="8">
        <v>0.46666666666666667</v>
      </c>
      <c r="Q1986" s="8">
        <f t="shared" ref="Q1986:Q2049" si="346">I1986/J1986</f>
        <v>1.1428571428571428</v>
      </c>
      <c r="R1986" s="8">
        <f t="shared" ref="R1986:R2049" si="347">I1986/H1986</f>
        <v>0.53333333333333333</v>
      </c>
      <c r="S1986" s="9">
        <f t="shared" ref="S1986:S2049" si="348">J1986/SUM($J$2:$J$2400)</f>
        <v>2.2312367818395407E-3</v>
      </c>
      <c r="T1986" s="2" t="s">
        <v>19</v>
      </c>
      <c r="U1986" s="2" t="s">
        <v>26</v>
      </c>
      <c r="V1986" s="2" t="s">
        <v>6101</v>
      </c>
      <c r="W1986" s="2" t="s">
        <v>329</v>
      </c>
      <c r="X1986" s="2">
        <v>61</v>
      </c>
      <c r="Y1986" s="2">
        <v>68</v>
      </c>
      <c r="Z1986" s="2">
        <f t="shared" si="344"/>
        <v>7</v>
      </c>
    </row>
    <row r="1987" spans="1:26" x14ac:dyDescent="0.25">
      <c r="A1987" s="2" t="s">
        <v>5257</v>
      </c>
      <c r="B1987" s="2">
        <v>202281986</v>
      </c>
      <c r="C1987" s="3">
        <v>44877</v>
      </c>
      <c r="D1987" s="2" t="s">
        <v>694</v>
      </c>
      <c r="E1987" s="2" t="s">
        <v>29</v>
      </c>
      <c r="F1987" s="2" t="s">
        <v>5258</v>
      </c>
      <c r="G1987" s="10">
        <f t="shared" ref="G1987:G2050" si="349">H1987/SUM($H$2:$H$2400)</f>
        <v>2.0846683046872342E-4</v>
      </c>
      <c r="H1987" s="12">
        <v>46</v>
      </c>
      <c r="I1987" s="7">
        <v>38.85</v>
      </c>
      <c r="J1987" s="7">
        <v>7.1499999999999986</v>
      </c>
      <c r="K1987" s="7">
        <f t="shared" si="340"/>
        <v>2.8599999999999994</v>
      </c>
      <c r="L1987" s="12">
        <f t="shared" ref="L1987:L2050" si="350">J1987-K1987</f>
        <v>4.2899999999999991</v>
      </c>
      <c r="M1987" s="8">
        <v>0.15543478260869562</v>
      </c>
      <c r="N1987" s="8">
        <f t="shared" ref="N1987:N2050" si="351">L1987/I1987</f>
        <v>0.1104247104247104</v>
      </c>
      <c r="O1987" s="7">
        <f t="shared" si="345"/>
        <v>4.2899999999999991</v>
      </c>
      <c r="P1987" s="8">
        <v>0.15543478260869562</v>
      </c>
      <c r="Q1987" s="8">
        <f t="shared" si="346"/>
        <v>5.4335664335664351</v>
      </c>
      <c r="R1987" s="8">
        <f t="shared" si="347"/>
        <v>0.84456521739130441</v>
      </c>
      <c r="S1987" s="9">
        <f t="shared" si="348"/>
        <v>1.1395244992966224E-4</v>
      </c>
      <c r="T1987" s="2" t="s">
        <v>30</v>
      </c>
      <c r="U1987" s="2" t="s">
        <v>31</v>
      </c>
      <c r="V1987" s="2" t="s">
        <v>6101</v>
      </c>
      <c r="W1987" s="2" t="s">
        <v>627</v>
      </c>
      <c r="X1987" s="2">
        <v>61</v>
      </c>
      <c r="Y1987" s="2">
        <v>68</v>
      </c>
      <c r="Z1987" s="2">
        <f t="shared" si="344"/>
        <v>7</v>
      </c>
    </row>
    <row r="1988" spans="1:26" x14ac:dyDescent="0.25">
      <c r="A1988" s="2" t="s">
        <v>5259</v>
      </c>
      <c r="B1988" s="2">
        <v>202281987</v>
      </c>
      <c r="C1988" s="3">
        <v>44877</v>
      </c>
      <c r="D1988" s="2" t="s">
        <v>865</v>
      </c>
      <c r="E1988" s="2" t="s">
        <v>29</v>
      </c>
      <c r="F1988" s="2" t="s">
        <v>5260</v>
      </c>
      <c r="G1988" s="10">
        <f t="shared" si="349"/>
        <v>4.5318876188852914E-4</v>
      </c>
      <c r="H1988" s="12">
        <v>100</v>
      </c>
      <c r="I1988" s="7">
        <v>75.849999999999994</v>
      </c>
      <c r="J1988" s="7">
        <v>24.150000000000006</v>
      </c>
      <c r="K1988" s="7">
        <f t="shared" ref="K1988:K2051" si="352">J1988*0.4</f>
        <v>9.6600000000000037</v>
      </c>
      <c r="L1988" s="12">
        <f t="shared" si="350"/>
        <v>14.490000000000002</v>
      </c>
      <c r="M1988" s="8">
        <v>0.24150000000000005</v>
      </c>
      <c r="N1988" s="8">
        <f t="shared" si="351"/>
        <v>0.19103493737640084</v>
      </c>
      <c r="O1988" s="7">
        <f t="shared" si="345"/>
        <v>14.490000000000002</v>
      </c>
      <c r="P1988" s="8">
        <v>0.24150000000000005</v>
      </c>
      <c r="Q1988" s="8">
        <f t="shared" si="346"/>
        <v>3.1407867494824009</v>
      </c>
      <c r="R1988" s="8">
        <f t="shared" si="347"/>
        <v>0.75849999999999995</v>
      </c>
      <c r="S1988" s="9">
        <f t="shared" si="348"/>
        <v>3.8488834486732085E-4</v>
      </c>
      <c r="T1988" s="2" t="s">
        <v>33</v>
      </c>
      <c r="U1988" s="2" t="s">
        <v>31</v>
      </c>
      <c r="V1988" s="2" t="s">
        <v>6101</v>
      </c>
      <c r="W1988" s="2" t="s">
        <v>16</v>
      </c>
      <c r="X1988" s="2">
        <v>61</v>
      </c>
      <c r="Y1988" s="2">
        <v>68</v>
      </c>
      <c r="Z1988" s="2">
        <f t="shared" si="344"/>
        <v>7</v>
      </c>
    </row>
    <row r="1989" spans="1:26" x14ac:dyDescent="0.25">
      <c r="A1989" s="2" t="s">
        <v>5261</v>
      </c>
      <c r="B1989" s="2">
        <v>202281988</v>
      </c>
      <c r="C1989" s="3">
        <v>44877</v>
      </c>
      <c r="D1989" s="2" t="s">
        <v>469</v>
      </c>
      <c r="E1989" s="2" t="s">
        <v>24</v>
      </c>
      <c r="F1989" s="2" t="s">
        <v>5262</v>
      </c>
      <c r="G1989" s="10">
        <f t="shared" si="349"/>
        <v>3.625510095108233E-4</v>
      </c>
      <c r="H1989" s="7">
        <v>80</v>
      </c>
      <c r="I1989" s="7">
        <v>40</v>
      </c>
      <c r="J1989" s="7">
        <v>40</v>
      </c>
      <c r="K1989" s="7">
        <f t="shared" si="352"/>
        <v>16</v>
      </c>
      <c r="L1989" s="12">
        <f t="shared" si="350"/>
        <v>24</v>
      </c>
      <c r="M1989" s="8">
        <v>0.5</v>
      </c>
      <c r="N1989" s="8">
        <f t="shared" si="351"/>
        <v>0.6</v>
      </c>
      <c r="O1989" s="7">
        <f t="shared" si="345"/>
        <v>24</v>
      </c>
      <c r="P1989" s="8">
        <v>0.5</v>
      </c>
      <c r="Q1989" s="8">
        <f t="shared" si="346"/>
        <v>1</v>
      </c>
      <c r="R1989" s="8">
        <f t="shared" si="347"/>
        <v>0.5</v>
      </c>
      <c r="S1989" s="9">
        <f t="shared" si="348"/>
        <v>6.3749622338272593E-4</v>
      </c>
      <c r="T1989" s="2" t="s">
        <v>25</v>
      </c>
      <c r="U1989" s="2" t="s">
        <v>26</v>
      </c>
      <c r="V1989" s="2" t="s">
        <v>6101</v>
      </c>
      <c r="W1989" s="2" t="s">
        <v>329</v>
      </c>
      <c r="X1989" s="2">
        <v>61</v>
      </c>
      <c r="Y1989" s="2">
        <v>68</v>
      </c>
      <c r="Z1989" s="2">
        <f t="shared" si="344"/>
        <v>7</v>
      </c>
    </row>
    <row r="1990" spans="1:26" x14ac:dyDescent="0.25">
      <c r="A1990" s="2" t="s">
        <v>5263</v>
      </c>
      <c r="B1990" s="2">
        <v>202281989</v>
      </c>
      <c r="C1990" s="3">
        <v>44877</v>
      </c>
      <c r="D1990" s="2" t="s">
        <v>851</v>
      </c>
      <c r="E1990" s="2" t="s">
        <v>29</v>
      </c>
      <c r="F1990" s="2" t="s">
        <v>5264</v>
      </c>
      <c r="G1990" s="10">
        <f t="shared" si="349"/>
        <v>2.8550891998977335E-4</v>
      </c>
      <c r="H1990" s="12">
        <v>63</v>
      </c>
      <c r="I1990" s="7">
        <v>47.52</v>
      </c>
      <c r="J1990" s="7">
        <v>15.479999999999997</v>
      </c>
      <c r="K1990" s="7">
        <f t="shared" si="352"/>
        <v>6.1919999999999993</v>
      </c>
      <c r="L1990" s="12">
        <f t="shared" si="350"/>
        <v>9.2879999999999967</v>
      </c>
      <c r="M1990" s="8">
        <v>0.24571428571428566</v>
      </c>
      <c r="N1990" s="8">
        <f t="shared" si="351"/>
        <v>0.19545454545454538</v>
      </c>
      <c r="O1990" s="7">
        <f t="shared" si="345"/>
        <v>9.2879999999999967</v>
      </c>
      <c r="P1990" s="8">
        <v>0.24571428571428566</v>
      </c>
      <c r="Q1990" s="8">
        <f t="shared" si="346"/>
        <v>3.0697674418604661</v>
      </c>
      <c r="R1990" s="8">
        <f t="shared" si="347"/>
        <v>0.75428571428571434</v>
      </c>
      <c r="S1990" s="9">
        <f t="shared" si="348"/>
        <v>2.4671103844911487E-4</v>
      </c>
      <c r="T1990" s="2" t="s">
        <v>33</v>
      </c>
      <c r="U1990" s="2" t="s">
        <v>31</v>
      </c>
      <c r="V1990" s="2" t="s">
        <v>6101</v>
      </c>
      <c r="W1990" s="2" t="s">
        <v>329</v>
      </c>
      <c r="X1990" s="2">
        <v>61</v>
      </c>
      <c r="Y1990" s="2">
        <v>68</v>
      </c>
      <c r="Z1990" s="2">
        <f t="shared" si="344"/>
        <v>7</v>
      </c>
    </row>
    <row r="1991" spans="1:26" x14ac:dyDescent="0.25">
      <c r="A1991" s="2" t="s">
        <v>5265</v>
      </c>
      <c r="B1991" s="2">
        <v>202281990</v>
      </c>
      <c r="C1991" s="3">
        <v>44877</v>
      </c>
      <c r="D1991" s="2" t="s">
        <v>1150</v>
      </c>
      <c r="E1991" s="2" t="s">
        <v>43</v>
      </c>
      <c r="F1991" s="2" t="s">
        <v>5266</v>
      </c>
      <c r="G1991" s="10">
        <f t="shared" si="349"/>
        <v>2.3112626856314987E-3</v>
      </c>
      <c r="H1991" s="7">
        <v>510</v>
      </c>
      <c r="I1991" s="7">
        <v>230</v>
      </c>
      <c r="J1991" s="7">
        <v>280</v>
      </c>
      <c r="K1991" s="7">
        <f t="shared" si="352"/>
        <v>112</v>
      </c>
      <c r="L1991" s="12">
        <f t="shared" si="350"/>
        <v>168</v>
      </c>
      <c r="M1991" s="8">
        <v>0.5490196078431373</v>
      </c>
      <c r="N1991" s="8">
        <f t="shared" si="351"/>
        <v>0.73043478260869565</v>
      </c>
      <c r="O1991" s="7">
        <f t="shared" si="345"/>
        <v>168</v>
      </c>
      <c r="P1991" s="8">
        <v>0.5490196078431373</v>
      </c>
      <c r="Q1991" s="8">
        <f t="shared" si="346"/>
        <v>0.8214285714285714</v>
      </c>
      <c r="R1991" s="8">
        <f t="shared" si="347"/>
        <v>0.45098039215686275</v>
      </c>
      <c r="S1991" s="9">
        <f t="shared" si="348"/>
        <v>4.4624735636790815E-3</v>
      </c>
      <c r="T1991" s="2" t="s">
        <v>19</v>
      </c>
      <c r="U1991" s="2" t="s">
        <v>44</v>
      </c>
      <c r="V1991" s="2" t="s">
        <v>6101</v>
      </c>
      <c r="W1991" s="2" t="s">
        <v>329</v>
      </c>
      <c r="X1991" s="2">
        <v>61</v>
      </c>
      <c r="Y1991" s="2">
        <v>68</v>
      </c>
      <c r="Z1991" s="2">
        <f t="shared" si="344"/>
        <v>7</v>
      </c>
    </row>
    <row r="1992" spans="1:26" x14ac:dyDescent="0.25">
      <c r="A1992" s="2" t="s">
        <v>5267</v>
      </c>
      <c r="B1992" s="2">
        <v>202281991</v>
      </c>
      <c r="C1992" s="3">
        <v>44877</v>
      </c>
      <c r="D1992" s="2" t="s">
        <v>630</v>
      </c>
      <c r="E1992" s="2" t="s">
        <v>29</v>
      </c>
      <c r="F1992" s="2" t="s">
        <v>5268</v>
      </c>
      <c r="G1992" s="10">
        <f t="shared" si="349"/>
        <v>9.9701527615476417E-4</v>
      </c>
      <c r="H1992" s="12">
        <v>220</v>
      </c>
      <c r="I1992" s="7">
        <v>160.82000000000002</v>
      </c>
      <c r="J1992" s="7">
        <v>80.699999999999989</v>
      </c>
      <c r="K1992" s="7">
        <f t="shared" si="352"/>
        <v>32.279999999999994</v>
      </c>
      <c r="L1992" s="12">
        <f t="shared" si="350"/>
        <v>48.419999999999995</v>
      </c>
      <c r="M1992" s="8">
        <v>0.36681818181818177</v>
      </c>
      <c r="N1992" s="8">
        <f t="shared" si="351"/>
        <v>0.30108195498072371</v>
      </c>
      <c r="O1992" s="7">
        <f t="shared" si="345"/>
        <v>48.419999999999995</v>
      </c>
      <c r="P1992" s="8">
        <v>0.36681818181818177</v>
      </c>
      <c r="Q1992" s="8">
        <f t="shared" si="346"/>
        <v>1.9928128872366797</v>
      </c>
      <c r="R1992" s="8">
        <f t="shared" si="347"/>
        <v>0.73100000000000009</v>
      </c>
      <c r="S1992" s="9">
        <f t="shared" si="348"/>
        <v>1.2861486306746494E-3</v>
      </c>
      <c r="T1992" s="2" t="s">
        <v>33</v>
      </c>
      <c r="U1992" s="2" t="s">
        <v>31</v>
      </c>
      <c r="V1992" s="2" t="s">
        <v>6101</v>
      </c>
      <c r="W1992" s="2" t="s">
        <v>329</v>
      </c>
      <c r="X1992" s="2">
        <v>61</v>
      </c>
      <c r="Y1992" s="2">
        <v>68</v>
      </c>
      <c r="Z1992" s="2">
        <f t="shared" si="344"/>
        <v>7</v>
      </c>
    </row>
    <row r="1993" spans="1:26" x14ac:dyDescent="0.25">
      <c r="A1993" s="2" t="s">
        <v>5269</v>
      </c>
      <c r="B1993" s="2">
        <v>202281992</v>
      </c>
      <c r="C1993" s="3">
        <v>44877</v>
      </c>
      <c r="D1993" s="2" t="s">
        <v>851</v>
      </c>
      <c r="E1993" s="2" t="s">
        <v>29</v>
      </c>
      <c r="F1993" s="2" t="s">
        <v>5270</v>
      </c>
      <c r="G1993" s="10">
        <f t="shared" si="349"/>
        <v>2.2659438094426457E-4</v>
      </c>
      <c r="H1993" s="12">
        <v>50</v>
      </c>
      <c r="I1993" s="7">
        <v>29.5</v>
      </c>
      <c r="J1993" s="7">
        <v>20.5</v>
      </c>
      <c r="K1993" s="7">
        <f t="shared" si="352"/>
        <v>8.2000000000000011</v>
      </c>
      <c r="L1993" s="12">
        <f t="shared" si="350"/>
        <v>12.299999999999999</v>
      </c>
      <c r="M1993" s="8">
        <v>0.41</v>
      </c>
      <c r="N1993" s="8">
        <f t="shared" si="351"/>
        <v>0.41694915254237286</v>
      </c>
      <c r="O1993" s="7">
        <f t="shared" si="345"/>
        <v>12.299999999999999</v>
      </c>
      <c r="P1993" s="8">
        <v>0.41</v>
      </c>
      <c r="Q1993" s="8">
        <f t="shared" si="346"/>
        <v>1.4390243902439024</v>
      </c>
      <c r="R1993" s="8">
        <f t="shared" si="347"/>
        <v>0.59</v>
      </c>
      <c r="S1993" s="9">
        <f t="shared" si="348"/>
        <v>3.2671681448364704E-4</v>
      </c>
      <c r="T1993" s="2" t="s">
        <v>33</v>
      </c>
      <c r="U1993" s="2" t="s">
        <v>31</v>
      </c>
      <c r="V1993" s="2" t="s">
        <v>6101</v>
      </c>
      <c r="W1993" s="2" t="s">
        <v>16</v>
      </c>
      <c r="X1993" s="2">
        <v>61</v>
      </c>
      <c r="Y1993" s="2">
        <v>68</v>
      </c>
      <c r="Z1993" s="2">
        <f t="shared" si="344"/>
        <v>7</v>
      </c>
    </row>
    <row r="1994" spans="1:26" x14ac:dyDescent="0.25">
      <c r="A1994" s="2" t="s">
        <v>5271</v>
      </c>
      <c r="B1994" s="2">
        <v>202281993</v>
      </c>
      <c r="C1994" s="3">
        <v>44877</v>
      </c>
      <c r="D1994" s="2" t="s">
        <v>1151</v>
      </c>
      <c r="E1994" s="2" t="s">
        <v>14</v>
      </c>
      <c r="F1994" s="2" t="s">
        <v>5272</v>
      </c>
      <c r="G1994" s="10">
        <f t="shared" si="349"/>
        <v>4.5318876188852913E-5</v>
      </c>
      <c r="H1994" s="7">
        <v>10</v>
      </c>
      <c r="I1994" s="7">
        <v>2</v>
      </c>
      <c r="J1994" s="7">
        <v>8</v>
      </c>
      <c r="K1994" s="7">
        <f t="shared" si="352"/>
        <v>3.2</v>
      </c>
      <c r="L1994" s="12">
        <f t="shared" si="350"/>
        <v>4.8</v>
      </c>
      <c r="M1994" s="8">
        <v>0.8</v>
      </c>
      <c r="N1994" s="8">
        <f t="shared" si="351"/>
        <v>2.4</v>
      </c>
      <c r="O1994" s="7">
        <f t="shared" si="345"/>
        <v>4.8</v>
      </c>
      <c r="P1994" s="8">
        <v>0.8</v>
      </c>
      <c r="Q1994" s="8">
        <f t="shared" si="346"/>
        <v>0.25</v>
      </c>
      <c r="R1994" s="8">
        <f t="shared" si="347"/>
        <v>0.2</v>
      </c>
      <c r="S1994" s="9">
        <f t="shared" si="348"/>
        <v>1.2749924467654519E-4</v>
      </c>
      <c r="T1994" s="2" t="s">
        <v>6151</v>
      </c>
      <c r="U1994" s="2" t="s">
        <v>15</v>
      </c>
      <c r="V1994" s="2" t="s">
        <v>6101</v>
      </c>
      <c r="W1994" s="2" t="s">
        <v>329</v>
      </c>
      <c r="X1994" s="2">
        <v>61</v>
      </c>
      <c r="Y1994" s="2">
        <v>68</v>
      </c>
      <c r="Z1994" s="2">
        <f t="shared" si="344"/>
        <v>7</v>
      </c>
    </row>
    <row r="1995" spans="1:26" x14ac:dyDescent="0.25">
      <c r="A1995" s="2" t="s">
        <v>5273</v>
      </c>
      <c r="B1995" s="2">
        <v>202281994</v>
      </c>
      <c r="C1995" s="3">
        <v>44877</v>
      </c>
      <c r="D1995" s="2" t="s">
        <v>1052</v>
      </c>
      <c r="E1995" s="2" t="s">
        <v>14</v>
      </c>
      <c r="F1995" s="2" t="s">
        <v>5274</v>
      </c>
      <c r="G1995" s="10">
        <f t="shared" si="349"/>
        <v>9.0637752377705825E-5</v>
      </c>
      <c r="H1995" s="7">
        <v>20</v>
      </c>
      <c r="I1995" s="7">
        <v>5</v>
      </c>
      <c r="J1995" s="7">
        <v>15</v>
      </c>
      <c r="K1995" s="7">
        <f t="shared" si="352"/>
        <v>6</v>
      </c>
      <c r="L1995" s="12">
        <f t="shared" si="350"/>
        <v>9</v>
      </c>
      <c r="M1995" s="8">
        <v>0.75</v>
      </c>
      <c r="N1995" s="8">
        <f t="shared" si="351"/>
        <v>1.8</v>
      </c>
      <c r="O1995" s="7">
        <f t="shared" si="345"/>
        <v>9</v>
      </c>
      <c r="P1995" s="8">
        <v>0.75</v>
      </c>
      <c r="Q1995" s="8">
        <f t="shared" si="346"/>
        <v>0.33333333333333331</v>
      </c>
      <c r="R1995" s="8">
        <f t="shared" si="347"/>
        <v>0.25</v>
      </c>
      <c r="S1995" s="9">
        <f t="shared" si="348"/>
        <v>2.3906108376852222E-4</v>
      </c>
      <c r="T1995" s="2" t="s">
        <v>6151</v>
      </c>
      <c r="U1995" s="2" t="s">
        <v>15</v>
      </c>
      <c r="V1995" s="2" t="s">
        <v>6101</v>
      </c>
      <c r="W1995" s="2" t="s">
        <v>16</v>
      </c>
      <c r="X1995" s="2">
        <v>61</v>
      </c>
      <c r="Y1995" s="2">
        <v>68</v>
      </c>
      <c r="Z1995" s="2">
        <f t="shared" si="344"/>
        <v>7</v>
      </c>
    </row>
    <row r="1996" spans="1:26" x14ac:dyDescent="0.25">
      <c r="A1996" s="2" t="s">
        <v>5275</v>
      </c>
      <c r="B1996" s="2">
        <v>202281995</v>
      </c>
      <c r="C1996" s="3">
        <v>44877</v>
      </c>
      <c r="D1996" s="2" t="s">
        <v>1152</v>
      </c>
      <c r="E1996" s="2" t="s">
        <v>14</v>
      </c>
      <c r="F1996" s="2" t="s">
        <v>5276</v>
      </c>
      <c r="G1996" s="10">
        <f t="shared" si="349"/>
        <v>9.0637752377705825E-5</v>
      </c>
      <c r="H1996" s="7">
        <v>20</v>
      </c>
      <c r="I1996" s="7">
        <v>5</v>
      </c>
      <c r="J1996" s="7">
        <v>15</v>
      </c>
      <c r="K1996" s="7">
        <f t="shared" si="352"/>
        <v>6</v>
      </c>
      <c r="L1996" s="12">
        <f t="shared" si="350"/>
        <v>9</v>
      </c>
      <c r="M1996" s="8">
        <v>0.75</v>
      </c>
      <c r="N1996" s="8">
        <f t="shared" si="351"/>
        <v>1.8</v>
      </c>
      <c r="O1996" s="7">
        <f t="shared" si="345"/>
        <v>9</v>
      </c>
      <c r="P1996" s="8">
        <v>0.75</v>
      </c>
      <c r="Q1996" s="8">
        <f t="shared" si="346"/>
        <v>0.33333333333333331</v>
      </c>
      <c r="R1996" s="8">
        <f t="shared" si="347"/>
        <v>0.25</v>
      </c>
      <c r="S1996" s="9">
        <f t="shared" si="348"/>
        <v>2.3906108376852222E-4</v>
      </c>
      <c r="T1996" s="2" t="s">
        <v>6151</v>
      </c>
      <c r="U1996" s="2" t="s">
        <v>15</v>
      </c>
      <c r="V1996" s="2" t="s">
        <v>6101</v>
      </c>
      <c r="W1996" s="2" t="s">
        <v>329</v>
      </c>
      <c r="X1996" s="2">
        <v>61</v>
      </c>
      <c r="Y1996" s="2">
        <v>68</v>
      </c>
      <c r="Z1996" s="2">
        <f t="shared" si="344"/>
        <v>7</v>
      </c>
    </row>
    <row r="1997" spans="1:26" x14ac:dyDescent="0.25">
      <c r="A1997" s="2" t="s">
        <v>5277</v>
      </c>
      <c r="B1997" s="2">
        <v>202281996</v>
      </c>
      <c r="C1997" s="3">
        <v>44877</v>
      </c>
      <c r="D1997" s="2" t="s">
        <v>1153</v>
      </c>
      <c r="E1997" s="2" t="s">
        <v>29</v>
      </c>
      <c r="F1997" s="2" t="s">
        <v>5278</v>
      </c>
      <c r="G1997" s="10">
        <f t="shared" si="349"/>
        <v>2.9004080760865864E-4</v>
      </c>
      <c r="H1997" s="12">
        <v>64</v>
      </c>
      <c r="I1997" s="7">
        <v>57.6</v>
      </c>
      <c r="J1997" s="7">
        <v>6.3999999999999986</v>
      </c>
      <c r="K1997" s="7">
        <f t="shared" si="352"/>
        <v>2.5599999999999996</v>
      </c>
      <c r="L1997" s="12">
        <f t="shared" si="350"/>
        <v>3.839999999999999</v>
      </c>
      <c r="M1997" s="8">
        <v>9.9999999999999978E-2</v>
      </c>
      <c r="N1997" s="8">
        <f t="shared" si="351"/>
        <v>6.6666666666666652E-2</v>
      </c>
      <c r="O1997" s="7">
        <f t="shared" si="345"/>
        <v>3.839999999999999</v>
      </c>
      <c r="P1997" s="8">
        <v>9.9999999999999978E-2</v>
      </c>
      <c r="Q1997" s="8">
        <f t="shared" si="346"/>
        <v>9.0000000000000018</v>
      </c>
      <c r="R1997" s="8">
        <f t="shared" si="347"/>
        <v>0.9</v>
      </c>
      <c r="S1997" s="9">
        <f t="shared" si="348"/>
        <v>1.0199939574123612E-4</v>
      </c>
      <c r="T1997" s="2" t="s">
        <v>99</v>
      </c>
      <c r="U1997" s="2" t="s">
        <v>31</v>
      </c>
      <c r="V1997" s="2" t="s">
        <v>6101</v>
      </c>
      <c r="W1997" s="2" t="s">
        <v>627</v>
      </c>
      <c r="X1997" s="2">
        <v>61</v>
      </c>
      <c r="Y1997" s="2">
        <v>68</v>
      </c>
      <c r="Z1997" s="2">
        <f t="shared" si="344"/>
        <v>7</v>
      </c>
    </row>
    <row r="1998" spans="1:26" x14ac:dyDescent="0.25">
      <c r="A1998" s="2" t="s">
        <v>5279</v>
      </c>
      <c r="B1998" s="2">
        <v>202281997</v>
      </c>
      <c r="C1998" s="3">
        <v>44877</v>
      </c>
      <c r="D1998" s="2" t="s">
        <v>1060</v>
      </c>
      <c r="E1998" s="2" t="s">
        <v>47</v>
      </c>
      <c r="F1998" s="2" t="s">
        <v>5280</v>
      </c>
      <c r="G1998" s="10">
        <f t="shared" si="349"/>
        <v>9.0637752377705828E-4</v>
      </c>
      <c r="H1998" s="7">
        <v>200</v>
      </c>
      <c r="I1998" s="7">
        <v>125</v>
      </c>
      <c r="J1998" s="7">
        <v>75</v>
      </c>
      <c r="K1998" s="7">
        <f t="shared" si="352"/>
        <v>30</v>
      </c>
      <c r="L1998" s="12">
        <f t="shared" si="350"/>
        <v>45</v>
      </c>
      <c r="M1998" s="8">
        <v>0.375</v>
      </c>
      <c r="N1998" s="8">
        <f t="shared" si="351"/>
        <v>0.36</v>
      </c>
      <c r="O1998" s="7">
        <f t="shared" si="345"/>
        <v>45</v>
      </c>
      <c r="P1998" s="8">
        <v>0.375</v>
      </c>
      <c r="Q1998" s="8">
        <f t="shared" si="346"/>
        <v>1.6666666666666667</v>
      </c>
      <c r="R1998" s="8">
        <f t="shared" si="347"/>
        <v>0.625</v>
      </c>
      <c r="S1998" s="9">
        <f t="shared" si="348"/>
        <v>1.195305418842611E-3</v>
      </c>
      <c r="T1998" s="2" t="s">
        <v>19</v>
      </c>
      <c r="U1998" s="2" t="s">
        <v>6087</v>
      </c>
      <c r="V1998" s="2" t="s">
        <v>6101</v>
      </c>
      <c r="W1998" s="2" t="s">
        <v>16</v>
      </c>
      <c r="X1998" s="2">
        <v>61</v>
      </c>
      <c r="Y1998" s="2">
        <v>68</v>
      </c>
      <c r="Z1998" s="2">
        <f t="shared" si="344"/>
        <v>7</v>
      </c>
    </row>
    <row r="1999" spans="1:26" x14ac:dyDescent="0.25">
      <c r="A1999" s="2" t="s">
        <v>5281</v>
      </c>
      <c r="B1999" s="2">
        <v>202281998</v>
      </c>
      <c r="C1999" s="3">
        <v>44877</v>
      </c>
      <c r="D1999" s="2" t="s">
        <v>1154</v>
      </c>
      <c r="E1999" s="2" t="s">
        <v>29</v>
      </c>
      <c r="F1999" s="2" t="s">
        <v>5282</v>
      </c>
      <c r="G1999" s="10">
        <f t="shared" si="349"/>
        <v>9.0637752377705825E-5</v>
      </c>
      <c r="H1999" s="12">
        <v>20</v>
      </c>
      <c r="I1999" s="7">
        <v>2</v>
      </c>
      <c r="J1999" s="7">
        <v>18</v>
      </c>
      <c r="K1999" s="7">
        <f t="shared" si="352"/>
        <v>7.2</v>
      </c>
      <c r="L1999" s="12">
        <f t="shared" si="350"/>
        <v>10.8</v>
      </c>
      <c r="M1999" s="8">
        <v>0.9</v>
      </c>
      <c r="N1999" s="8">
        <f t="shared" si="351"/>
        <v>5.4</v>
      </c>
      <c r="O1999" s="7">
        <f t="shared" si="345"/>
        <v>10.8</v>
      </c>
      <c r="P1999" s="8">
        <v>0.9</v>
      </c>
      <c r="Q1999" s="8">
        <f t="shared" si="346"/>
        <v>0.1111111111111111</v>
      </c>
      <c r="R1999" s="8">
        <f t="shared" si="347"/>
        <v>0.1</v>
      </c>
      <c r="S1999" s="9">
        <f t="shared" si="348"/>
        <v>2.8687330052222667E-4</v>
      </c>
      <c r="T1999" s="2" t="s">
        <v>30</v>
      </c>
      <c r="U1999" s="2" t="s">
        <v>31</v>
      </c>
      <c r="V1999" s="2" t="s">
        <v>6101</v>
      </c>
      <c r="W1999" s="2" t="s">
        <v>329</v>
      </c>
      <c r="X1999" s="2">
        <v>61</v>
      </c>
      <c r="Y1999" s="2">
        <v>68</v>
      </c>
      <c r="Z1999" s="2">
        <f t="shared" si="344"/>
        <v>7</v>
      </c>
    </row>
    <row r="2000" spans="1:26" x14ac:dyDescent="0.25">
      <c r="A2000" s="2" t="s">
        <v>5283</v>
      </c>
      <c r="B2000" s="2">
        <v>202281999</v>
      </c>
      <c r="C2000" s="3">
        <v>44878</v>
      </c>
      <c r="D2000" s="2" t="s">
        <v>1033</v>
      </c>
      <c r="E2000" s="2" t="s">
        <v>47</v>
      </c>
      <c r="F2000" s="2" t="s">
        <v>5284</v>
      </c>
      <c r="G2000" s="10">
        <f t="shared" si="349"/>
        <v>8.6105864758820544E-4</v>
      </c>
      <c r="H2000" s="7">
        <v>190</v>
      </c>
      <c r="I2000" s="7">
        <v>140</v>
      </c>
      <c r="J2000" s="7">
        <v>50</v>
      </c>
      <c r="K2000" s="7">
        <f t="shared" si="352"/>
        <v>20</v>
      </c>
      <c r="L2000" s="12">
        <f t="shared" si="350"/>
        <v>30</v>
      </c>
      <c r="M2000" s="8">
        <v>0.26315789473684209</v>
      </c>
      <c r="N2000" s="8">
        <f t="shared" si="351"/>
        <v>0.21428571428571427</v>
      </c>
      <c r="O2000" s="7">
        <f t="shared" si="345"/>
        <v>30</v>
      </c>
      <c r="P2000" s="8">
        <v>0.26315789473684209</v>
      </c>
      <c r="Q2000" s="8">
        <f t="shared" si="346"/>
        <v>2.8</v>
      </c>
      <c r="R2000" s="8">
        <f t="shared" si="347"/>
        <v>0.73684210526315785</v>
      </c>
      <c r="S2000" s="9">
        <f t="shared" si="348"/>
        <v>7.9687027922840741E-4</v>
      </c>
      <c r="T2000" s="2" t="s">
        <v>19</v>
      </c>
      <c r="U2000" s="2" t="s">
        <v>6087</v>
      </c>
      <c r="V2000" s="2" t="s">
        <v>6101</v>
      </c>
      <c r="W2000" s="2" t="s">
        <v>16</v>
      </c>
      <c r="X2000" s="2">
        <v>43</v>
      </c>
      <c r="Y2000" s="2">
        <v>61</v>
      </c>
      <c r="Z2000" s="2">
        <f t="shared" si="344"/>
        <v>18</v>
      </c>
    </row>
    <row r="2001" spans="1:26" x14ac:dyDescent="0.25">
      <c r="A2001" s="2" t="s">
        <v>5285</v>
      </c>
      <c r="B2001" s="2">
        <v>202282000</v>
      </c>
      <c r="C2001" s="3">
        <v>44878</v>
      </c>
      <c r="D2001" s="2" t="s">
        <v>851</v>
      </c>
      <c r="E2001" s="2" t="s">
        <v>29</v>
      </c>
      <c r="F2001" s="2" t="s">
        <v>5286</v>
      </c>
      <c r="G2001" s="10">
        <f t="shared" si="349"/>
        <v>2.8550891998977335E-4</v>
      </c>
      <c r="H2001" s="12">
        <v>63</v>
      </c>
      <c r="I2001" s="7">
        <v>56.52</v>
      </c>
      <c r="J2001" s="7">
        <v>6.4799999999999969</v>
      </c>
      <c r="K2001" s="7">
        <f t="shared" si="352"/>
        <v>2.5919999999999987</v>
      </c>
      <c r="L2001" s="12">
        <f t="shared" si="350"/>
        <v>3.8879999999999981</v>
      </c>
      <c r="M2001" s="8">
        <v>0.10285714285714281</v>
      </c>
      <c r="N2001" s="8">
        <f t="shared" si="351"/>
        <v>6.8789808917197409E-2</v>
      </c>
      <c r="O2001" s="7">
        <f t="shared" si="345"/>
        <v>3.8879999999999981</v>
      </c>
      <c r="P2001" s="8">
        <v>0.10285714285714281</v>
      </c>
      <c r="Q2001" s="8">
        <f t="shared" si="346"/>
        <v>8.7222222222222268</v>
      </c>
      <c r="R2001" s="8">
        <f t="shared" si="347"/>
        <v>0.89714285714285724</v>
      </c>
      <c r="S2001" s="9">
        <f t="shared" si="348"/>
        <v>1.0327438818800155E-4</v>
      </c>
      <c r="T2001" s="2" t="s">
        <v>33</v>
      </c>
      <c r="U2001" s="2" t="s">
        <v>31</v>
      </c>
      <c r="V2001" s="2" t="s">
        <v>6101</v>
      </c>
      <c r="W2001" s="2" t="s">
        <v>329</v>
      </c>
      <c r="X2001" s="2">
        <v>43</v>
      </c>
      <c r="Y2001" s="2">
        <v>61</v>
      </c>
      <c r="Z2001" s="2">
        <f t="shared" ref="Z2001:Z2032" si="353">Y2001-X2001</f>
        <v>18</v>
      </c>
    </row>
    <row r="2002" spans="1:26" x14ac:dyDescent="0.25">
      <c r="A2002" s="2" t="s">
        <v>5287</v>
      </c>
      <c r="B2002" s="2">
        <v>202282001</v>
      </c>
      <c r="C2002" s="3">
        <v>44878</v>
      </c>
      <c r="D2002" s="2" t="s">
        <v>1053</v>
      </c>
      <c r="E2002" s="2" t="s">
        <v>14</v>
      </c>
      <c r="F2002" s="2" t="s">
        <v>5288</v>
      </c>
      <c r="G2002" s="10">
        <f t="shared" si="349"/>
        <v>9.0637752377705825E-5</v>
      </c>
      <c r="H2002" s="7">
        <v>20</v>
      </c>
      <c r="I2002" s="7">
        <v>6</v>
      </c>
      <c r="J2002" s="7">
        <v>14</v>
      </c>
      <c r="K2002" s="7">
        <f t="shared" si="352"/>
        <v>5.6000000000000005</v>
      </c>
      <c r="L2002" s="12">
        <f t="shared" si="350"/>
        <v>8.3999999999999986</v>
      </c>
      <c r="M2002" s="8">
        <v>0.7</v>
      </c>
      <c r="N2002" s="8">
        <f t="shared" si="351"/>
        <v>1.3999999999999997</v>
      </c>
      <c r="O2002" s="7">
        <f t="shared" si="345"/>
        <v>8.3999999999999986</v>
      </c>
      <c r="P2002" s="8">
        <v>0.7</v>
      </c>
      <c r="Q2002" s="8">
        <f t="shared" si="346"/>
        <v>0.42857142857142855</v>
      </c>
      <c r="R2002" s="8">
        <f t="shared" si="347"/>
        <v>0.3</v>
      </c>
      <c r="S2002" s="9">
        <f t="shared" si="348"/>
        <v>2.2312367818395407E-4</v>
      </c>
      <c r="T2002" s="2" t="s">
        <v>6151</v>
      </c>
      <c r="U2002" s="2" t="s">
        <v>15</v>
      </c>
      <c r="V2002" s="2" t="s">
        <v>6101</v>
      </c>
      <c r="W2002" s="2" t="s">
        <v>627</v>
      </c>
      <c r="X2002" s="2">
        <v>43</v>
      </c>
      <c r="Y2002" s="2">
        <v>61</v>
      </c>
      <c r="Z2002" s="2">
        <f t="shared" si="353"/>
        <v>18</v>
      </c>
    </row>
    <row r="2003" spans="1:26" x14ac:dyDescent="0.25">
      <c r="A2003" s="2" t="s">
        <v>5289</v>
      </c>
      <c r="B2003" s="2">
        <v>202282002</v>
      </c>
      <c r="C2003" s="3">
        <v>44878</v>
      </c>
      <c r="D2003" s="2" t="s">
        <v>692</v>
      </c>
      <c r="E2003" s="2" t="s">
        <v>29</v>
      </c>
      <c r="F2003" s="2" t="s">
        <v>5290</v>
      </c>
      <c r="G2003" s="10">
        <f t="shared" si="349"/>
        <v>5.4382651426623503E-4</v>
      </c>
      <c r="H2003" s="12">
        <v>120</v>
      </c>
      <c r="I2003" s="7">
        <v>50</v>
      </c>
      <c r="J2003" s="7">
        <v>70</v>
      </c>
      <c r="K2003" s="7">
        <f t="shared" si="352"/>
        <v>28</v>
      </c>
      <c r="L2003" s="12">
        <f t="shared" si="350"/>
        <v>42</v>
      </c>
      <c r="M2003" s="8">
        <v>0.58333333333333337</v>
      </c>
      <c r="N2003" s="8">
        <f t="shared" si="351"/>
        <v>0.84</v>
      </c>
      <c r="O2003" s="7">
        <f t="shared" si="345"/>
        <v>42</v>
      </c>
      <c r="P2003" s="8">
        <v>0.58333333333333337</v>
      </c>
      <c r="Q2003" s="8">
        <f t="shared" si="346"/>
        <v>0.7142857142857143</v>
      </c>
      <c r="R2003" s="8">
        <f t="shared" si="347"/>
        <v>0.41666666666666669</v>
      </c>
      <c r="S2003" s="9">
        <f t="shared" si="348"/>
        <v>1.1156183909197704E-3</v>
      </c>
      <c r="T2003" s="2" t="s">
        <v>33</v>
      </c>
      <c r="U2003" s="2" t="s">
        <v>31</v>
      </c>
      <c r="V2003" s="2" t="s">
        <v>6101</v>
      </c>
      <c r="W2003" s="2" t="s">
        <v>627</v>
      </c>
      <c r="X2003" s="2">
        <v>43</v>
      </c>
      <c r="Y2003" s="2">
        <v>61</v>
      </c>
      <c r="Z2003" s="2">
        <f t="shared" si="353"/>
        <v>18</v>
      </c>
    </row>
    <row r="2004" spans="1:26" x14ac:dyDescent="0.25">
      <c r="A2004" s="2" t="s">
        <v>5291</v>
      </c>
      <c r="B2004" s="2">
        <v>202282003</v>
      </c>
      <c r="C2004" s="3">
        <v>44878</v>
      </c>
      <c r="D2004" s="2" t="s">
        <v>1135</v>
      </c>
      <c r="E2004" s="2" t="s">
        <v>14</v>
      </c>
      <c r="F2004" s="2" t="s">
        <v>5292</v>
      </c>
      <c r="G2004" s="10">
        <f t="shared" si="349"/>
        <v>2.2659438094426456E-5</v>
      </c>
      <c r="H2004" s="7">
        <v>5</v>
      </c>
      <c r="I2004" s="7">
        <v>2</v>
      </c>
      <c r="J2004" s="7">
        <v>3</v>
      </c>
      <c r="K2004" s="7">
        <f t="shared" si="352"/>
        <v>1.2000000000000002</v>
      </c>
      <c r="L2004" s="12">
        <f t="shared" si="350"/>
        <v>1.7999999999999998</v>
      </c>
      <c r="M2004" s="8">
        <v>0.6</v>
      </c>
      <c r="N2004" s="8">
        <f t="shared" si="351"/>
        <v>0.89999999999999991</v>
      </c>
      <c r="O2004" s="7">
        <f t="shared" si="345"/>
        <v>1.7999999999999998</v>
      </c>
      <c r="P2004" s="8">
        <v>0.6</v>
      </c>
      <c r="Q2004" s="8">
        <f t="shared" si="346"/>
        <v>0.66666666666666663</v>
      </c>
      <c r="R2004" s="8">
        <f t="shared" si="347"/>
        <v>0.4</v>
      </c>
      <c r="S2004" s="9">
        <f t="shared" si="348"/>
        <v>4.7812216753704445E-5</v>
      </c>
      <c r="T2004" s="2" t="s">
        <v>6151</v>
      </c>
      <c r="U2004" s="2" t="s">
        <v>15</v>
      </c>
      <c r="V2004" s="2" t="s">
        <v>6101</v>
      </c>
      <c r="W2004" s="2" t="s">
        <v>627</v>
      </c>
      <c r="X2004" s="2">
        <v>43</v>
      </c>
      <c r="Y2004" s="2">
        <v>61</v>
      </c>
      <c r="Z2004" s="2">
        <f t="shared" si="353"/>
        <v>18</v>
      </c>
    </row>
    <row r="2005" spans="1:26" x14ac:dyDescent="0.25">
      <c r="A2005" s="2" t="s">
        <v>5293</v>
      </c>
      <c r="B2005" s="2">
        <v>202282004</v>
      </c>
      <c r="C2005" s="3">
        <v>44878</v>
      </c>
      <c r="D2005" s="2" t="s">
        <v>1155</v>
      </c>
      <c r="E2005" s="2" t="s">
        <v>29</v>
      </c>
      <c r="F2005" s="2" t="s">
        <v>5294</v>
      </c>
      <c r="G2005" s="10">
        <f t="shared" si="349"/>
        <v>2.3565815618203516E-4</v>
      </c>
      <c r="H2005" s="12">
        <v>52</v>
      </c>
      <c r="I2005" s="7">
        <v>45.75</v>
      </c>
      <c r="J2005" s="7">
        <v>6.25</v>
      </c>
      <c r="K2005" s="7">
        <f t="shared" si="352"/>
        <v>2.5</v>
      </c>
      <c r="L2005" s="12">
        <f t="shared" si="350"/>
        <v>3.75</v>
      </c>
      <c r="M2005" s="8">
        <v>0.1201923076923077</v>
      </c>
      <c r="N2005" s="8">
        <f t="shared" si="351"/>
        <v>8.1967213114754092E-2</v>
      </c>
      <c r="O2005" s="7">
        <f t="shared" si="345"/>
        <v>3.75</v>
      </c>
      <c r="P2005" s="8">
        <v>0.1201923076923077</v>
      </c>
      <c r="Q2005" s="8">
        <f t="shared" si="346"/>
        <v>7.32</v>
      </c>
      <c r="R2005" s="8">
        <f t="shared" si="347"/>
        <v>0.87980769230769229</v>
      </c>
      <c r="S2005" s="9">
        <f t="shared" si="348"/>
        <v>9.9608784903550926E-5</v>
      </c>
      <c r="T2005" s="2" t="s">
        <v>56</v>
      </c>
      <c r="U2005" s="2" t="s">
        <v>31</v>
      </c>
      <c r="V2005" s="2" t="s">
        <v>6101</v>
      </c>
      <c r="W2005" s="2" t="s">
        <v>329</v>
      </c>
      <c r="X2005" s="2">
        <v>43</v>
      </c>
      <c r="Y2005" s="2">
        <v>61</v>
      </c>
      <c r="Z2005" s="2">
        <f t="shared" si="353"/>
        <v>18</v>
      </c>
    </row>
    <row r="2006" spans="1:26" x14ac:dyDescent="0.25">
      <c r="A2006" s="2" t="s">
        <v>5295</v>
      </c>
      <c r="B2006" s="2">
        <v>202282005</v>
      </c>
      <c r="C2006" s="3">
        <v>44878</v>
      </c>
      <c r="D2006" s="2" t="s">
        <v>694</v>
      </c>
      <c r="E2006" s="2" t="s">
        <v>29</v>
      </c>
      <c r="F2006" s="2" t="s">
        <v>5296</v>
      </c>
      <c r="G2006" s="10">
        <f t="shared" si="349"/>
        <v>2.0846683046872342E-4</v>
      </c>
      <c r="H2006" s="12">
        <v>46</v>
      </c>
      <c r="I2006" s="7">
        <v>38.85</v>
      </c>
      <c r="J2006" s="7">
        <v>7.1499999999999986</v>
      </c>
      <c r="K2006" s="7">
        <f t="shared" si="352"/>
        <v>2.8599999999999994</v>
      </c>
      <c r="L2006" s="12">
        <f t="shared" si="350"/>
        <v>4.2899999999999991</v>
      </c>
      <c r="M2006" s="8">
        <v>0.15543478260869562</v>
      </c>
      <c r="N2006" s="8">
        <f t="shared" si="351"/>
        <v>0.1104247104247104</v>
      </c>
      <c r="O2006" s="7">
        <f t="shared" si="345"/>
        <v>4.2899999999999991</v>
      </c>
      <c r="P2006" s="8">
        <v>0.15543478260869562</v>
      </c>
      <c r="Q2006" s="8">
        <f t="shared" si="346"/>
        <v>5.4335664335664351</v>
      </c>
      <c r="R2006" s="8">
        <f t="shared" si="347"/>
        <v>0.84456521739130441</v>
      </c>
      <c r="S2006" s="9">
        <f t="shared" si="348"/>
        <v>1.1395244992966224E-4</v>
      </c>
      <c r="T2006" s="2" t="s">
        <v>30</v>
      </c>
      <c r="U2006" s="2" t="s">
        <v>31</v>
      </c>
      <c r="V2006" s="2" t="s">
        <v>6101</v>
      </c>
      <c r="W2006" s="2" t="s">
        <v>627</v>
      </c>
      <c r="X2006" s="2">
        <v>43</v>
      </c>
      <c r="Y2006" s="2">
        <v>61</v>
      </c>
      <c r="Z2006" s="2">
        <f t="shared" si="353"/>
        <v>18</v>
      </c>
    </row>
    <row r="2007" spans="1:26" x14ac:dyDescent="0.25">
      <c r="A2007" s="2" t="s">
        <v>5297</v>
      </c>
      <c r="B2007" s="2">
        <v>202282006</v>
      </c>
      <c r="C2007" s="3">
        <v>44878</v>
      </c>
      <c r="D2007" s="2" t="s">
        <v>1154</v>
      </c>
      <c r="E2007" s="2" t="s">
        <v>29</v>
      </c>
      <c r="F2007" s="2" t="s">
        <v>5298</v>
      </c>
      <c r="G2007" s="10">
        <f t="shared" si="349"/>
        <v>9.0637752377705825E-5</v>
      </c>
      <c r="H2007" s="12">
        <v>20</v>
      </c>
      <c r="I2007" s="7">
        <v>2</v>
      </c>
      <c r="J2007" s="7">
        <v>18</v>
      </c>
      <c r="K2007" s="7">
        <f t="shared" si="352"/>
        <v>7.2</v>
      </c>
      <c r="L2007" s="12">
        <f t="shared" si="350"/>
        <v>10.8</v>
      </c>
      <c r="M2007" s="8">
        <v>0.9</v>
      </c>
      <c r="N2007" s="8">
        <f t="shared" si="351"/>
        <v>5.4</v>
      </c>
      <c r="O2007" s="7">
        <f t="shared" si="345"/>
        <v>10.8</v>
      </c>
      <c r="P2007" s="8">
        <v>0.9</v>
      </c>
      <c r="Q2007" s="8">
        <f t="shared" si="346"/>
        <v>0.1111111111111111</v>
      </c>
      <c r="R2007" s="8">
        <f t="shared" si="347"/>
        <v>0.1</v>
      </c>
      <c r="S2007" s="9">
        <f t="shared" si="348"/>
        <v>2.8687330052222667E-4</v>
      </c>
      <c r="T2007" s="2" t="s">
        <v>30</v>
      </c>
      <c r="U2007" s="2" t="s">
        <v>31</v>
      </c>
      <c r="V2007" s="2" t="s">
        <v>6101</v>
      </c>
      <c r="W2007" s="2" t="s">
        <v>329</v>
      </c>
      <c r="X2007" s="2">
        <v>43</v>
      </c>
      <c r="Y2007" s="2">
        <v>61</v>
      </c>
      <c r="Z2007" s="2">
        <f t="shared" si="353"/>
        <v>18</v>
      </c>
    </row>
    <row r="2008" spans="1:26" x14ac:dyDescent="0.25">
      <c r="A2008" s="2" t="s">
        <v>5299</v>
      </c>
      <c r="B2008" s="2">
        <v>202282007</v>
      </c>
      <c r="C2008" s="3">
        <v>44878</v>
      </c>
      <c r="D2008" s="2" t="s">
        <v>525</v>
      </c>
      <c r="E2008" s="2" t="s">
        <v>14</v>
      </c>
      <c r="F2008" s="2" t="s">
        <v>5300</v>
      </c>
      <c r="G2008" s="10">
        <f t="shared" si="349"/>
        <v>6.7978314283279379E-5</v>
      </c>
      <c r="H2008" s="7">
        <v>15</v>
      </c>
      <c r="I2008" s="7">
        <v>10</v>
      </c>
      <c r="J2008" s="7">
        <v>5</v>
      </c>
      <c r="K2008" s="7">
        <f t="shared" si="352"/>
        <v>2</v>
      </c>
      <c r="L2008" s="12">
        <f t="shared" si="350"/>
        <v>3</v>
      </c>
      <c r="M2008" s="8">
        <v>0.33333333333333331</v>
      </c>
      <c r="N2008" s="8">
        <f t="shared" si="351"/>
        <v>0.3</v>
      </c>
      <c r="O2008" s="7">
        <f t="shared" si="345"/>
        <v>3</v>
      </c>
      <c r="P2008" s="8">
        <v>0.33333333333333331</v>
      </c>
      <c r="Q2008" s="8">
        <f t="shared" si="346"/>
        <v>2</v>
      </c>
      <c r="R2008" s="8">
        <f t="shared" si="347"/>
        <v>0.66666666666666663</v>
      </c>
      <c r="S2008" s="9">
        <f t="shared" si="348"/>
        <v>7.9687027922840741E-5</v>
      </c>
      <c r="T2008" s="2" t="s">
        <v>19</v>
      </c>
      <c r="U2008" s="2" t="s">
        <v>15</v>
      </c>
      <c r="V2008" s="2" t="s">
        <v>6101</v>
      </c>
      <c r="W2008" s="2" t="s">
        <v>627</v>
      </c>
      <c r="X2008" s="2">
        <v>43</v>
      </c>
      <c r="Y2008" s="2">
        <v>61</v>
      </c>
      <c r="Z2008" s="2">
        <f t="shared" si="353"/>
        <v>18</v>
      </c>
    </row>
    <row r="2009" spans="1:26" x14ac:dyDescent="0.25">
      <c r="A2009" s="2" t="s">
        <v>5301</v>
      </c>
      <c r="B2009" s="2">
        <v>202282008</v>
      </c>
      <c r="C2009" s="3">
        <v>44878</v>
      </c>
      <c r="D2009" s="2" t="s">
        <v>1156</v>
      </c>
      <c r="E2009" s="2" t="s">
        <v>29</v>
      </c>
      <c r="F2009" s="2" t="s">
        <v>5302</v>
      </c>
      <c r="G2009" s="10">
        <f t="shared" si="349"/>
        <v>3.8067855998636448E-4</v>
      </c>
      <c r="H2009" s="12">
        <v>84</v>
      </c>
      <c r="I2009" s="7">
        <v>66.14</v>
      </c>
      <c r="J2009" s="7">
        <v>17.86</v>
      </c>
      <c r="K2009" s="7">
        <f t="shared" si="352"/>
        <v>7.1440000000000001</v>
      </c>
      <c r="L2009" s="12">
        <f t="shared" si="350"/>
        <v>10.715999999999999</v>
      </c>
      <c r="M2009" s="8">
        <v>0.21261904761904762</v>
      </c>
      <c r="N2009" s="8">
        <f t="shared" si="351"/>
        <v>0.16201995766555791</v>
      </c>
      <c r="O2009" s="7">
        <f t="shared" si="345"/>
        <v>10.715999999999999</v>
      </c>
      <c r="P2009" s="8">
        <v>0.21261904761904762</v>
      </c>
      <c r="Q2009" s="8">
        <f t="shared" si="346"/>
        <v>3.7032474804031357</v>
      </c>
      <c r="R2009" s="8">
        <f t="shared" si="347"/>
        <v>0.7873809523809524</v>
      </c>
      <c r="S2009" s="9">
        <f t="shared" si="348"/>
        <v>2.8464206374038709E-4</v>
      </c>
      <c r="T2009" s="2" t="s">
        <v>33</v>
      </c>
      <c r="U2009" s="2" t="s">
        <v>31</v>
      </c>
      <c r="V2009" s="2" t="s">
        <v>6101</v>
      </c>
      <c r="W2009" s="2" t="s">
        <v>16</v>
      </c>
      <c r="X2009" s="2">
        <v>43</v>
      </c>
      <c r="Y2009" s="2">
        <v>61</v>
      </c>
      <c r="Z2009" s="2">
        <f t="shared" si="353"/>
        <v>18</v>
      </c>
    </row>
    <row r="2010" spans="1:26" x14ac:dyDescent="0.25">
      <c r="A2010" s="2" t="s">
        <v>5303</v>
      </c>
      <c r="B2010" s="2">
        <v>202282009</v>
      </c>
      <c r="C2010" s="3">
        <v>44878</v>
      </c>
      <c r="D2010" s="2" t="s">
        <v>1157</v>
      </c>
      <c r="E2010" s="2" t="s">
        <v>14</v>
      </c>
      <c r="F2010" s="2" t="s">
        <v>5304</v>
      </c>
      <c r="G2010" s="10">
        <f t="shared" si="349"/>
        <v>1.586160666609852E-4</v>
      </c>
      <c r="H2010" s="7">
        <v>35</v>
      </c>
      <c r="I2010" s="7">
        <v>11.25</v>
      </c>
      <c r="J2010" s="7">
        <v>23.75</v>
      </c>
      <c r="K2010" s="7">
        <f t="shared" si="352"/>
        <v>9.5</v>
      </c>
      <c r="L2010" s="12">
        <f t="shared" si="350"/>
        <v>14.25</v>
      </c>
      <c r="M2010" s="8">
        <v>0.6785714285714286</v>
      </c>
      <c r="N2010" s="8">
        <f t="shared" si="351"/>
        <v>1.2666666666666666</v>
      </c>
      <c r="O2010" s="7">
        <f t="shared" si="345"/>
        <v>14.25</v>
      </c>
      <c r="P2010" s="8">
        <v>0.6785714285714286</v>
      </c>
      <c r="Q2010" s="8">
        <f t="shared" si="346"/>
        <v>0.47368421052631576</v>
      </c>
      <c r="R2010" s="8">
        <f t="shared" si="347"/>
        <v>0.32142857142857145</v>
      </c>
      <c r="S2010" s="9">
        <f t="shared" si="348"/>
        <v>3.7851338263349349E-4</v>
      </c>
      <c r="T2010" s="2" t="s">
        <v>194</v>
      </c>
      <c r="U2010" s="2" t="s">
        <v>15</v>
      </c>
      <c r="V2010" s="2" t="s">
        <v>6101</v>
      </c>
      <c r="W2010" s="2" t="s">
        <v>329</v>
      </c>
      <c r="X2010" s="2">
        <v>43</v>
      </c>
      <c r="Y2010" s="2">
        <v>61</v>
      </c>
      <c r="Z2010" s="2">
        <f t="shared" si="353"/>
        <v>18</v>
      </c>
    </row>
    <row r="2011" spans="1:26" x14ac:dyDescent="0.25">
      <c r="A2011" s="2" t="s">
        <v>5305</v>
      </c>
      <c r="B2011" s="2">
        <v>202282010</v>
      </c>
      <c r="C2011" s="3">
        <v>44878</v>
      </c>
      <c r="D2011" s="2" t="s">
        <v>232</v>
      </c>
      <c r="E2011" s="2" t="s">
        <v>29</v>
      </c>
      <c r="F2011" s="2" t="s">
        <v>5306</v>
      </c>
      <c r="G2011" s="10">
        <f t="shared" si="349"/>
        <v>5.4382651426623495E-5</v>
      </c>
      <c r="H2011" s="12">
        <v>12</v>
      </c>
      <c r="I2011" s="7">
        <v>6.4</v>
      </c>
      <c r="J2011" s="7">
        <v>5.6</v>
      </c>
      <c r="K2011" s="7">
        <f t="shared" si="352"/>
        <v>2.2399999999999998</v>
      </c>
      <c r="L2011" s="12">
        <f t="shared" si="350"/>
        <v>3.36</v>
      </c>
      <c r="M2011" s="8">
        <v>0.46666666666666662</v>
      </c>
      <c r="N2011" s="8">
        <f t="shared" si="351"/>
        <v>0.52499999999999991</v>
      </c>
      <c r="O2011" s="7">
        <f t="shared" si="345"/>
        <v>3.36</v>
      </c>
      <c r="P2011" s="8">
        <v>0.46666666666666662</v>
      </c>
      <c r="Q2011" s="8">
        <f t="shared" si="346"/>
        <v>1.142857142857143</v>
      </c>
      <c r="R2011" s="8">
        <f t="shared" si="347"/>
        <v>0.53333333333333333</v>
      </c>
      <c r="S2011" s="9">
        <f t="shared" si="348"/>
        <v>8.9249471273581627E-5</v>
      </c>
      <c r="T2011" s="2" t="s">
        <v>99</v>
      </c>
      <c r="U2011" s="2" t="s">
        <v>31</v>
      </c>
      <c r="V2011" s="2" t="s">
        <v>6101</v>
      </c>
      <c r="W2011" s="2" t="s">
        <v>37</v>
      </c>
      <c r="X2011" s="2">
        <v>43</v>
      </c>
      <c r="Y2011" s="2">
        <v>61</v>
      </c>
      <c r="Z2011" s="2">
        <f t="shared" si="353"/>
        <v>18</v>
      </c>
    </row>
    <row r="2012" spans="1:26" x14ac:dyDescent="0.25">
      <c r="A2012" s="2" t="s">
        <v>5307</v>
      </c>
      <c r="B2012" s="2">
        <v>202282011</v>
      </c>
      <c r="C2012" s="3">
        <v>44878</v>
      </c>
      <c r="D2012" s="2" t="s">
        <v>1158</v>
      </c>
      <c r="E2012" s="2" t="s">
        <v>43</v>
      </c>
      <c r="F2012" s="2" t="s">
        <v>5308</v>
      </c>
      <c r="G2012" s="10">
        <f t="shared" si="349"/>
        <v>3.3082779617862627E-3</v>
      </c>
      <c r="H2012" s="7">
        <v>730</v>
      </c>
      <c r="I2012" s="7">
        <v>679</v>
      </c>
      <c r="J2012" s="7">
        <v>51</v>
      </c>
      <c r="K2012" s="7">
        <f t="shared" si="352"/>
        <v>20.400000000000002</v>
      </c>
      <c r="L2012" s="12">
        <f t="shared" si="350"/>
        <v>30.599999999999998</v>
      </c>
      <c r="M2012" s="8">
        <v>6.9863013698630141E-2</v>
      </c>
      <c r="N2012" s="8">
        <f t="shared" si="351"/>
        <v>4.5066273932253313E-2</v>
      </c>
      <c r="O2012" s="7">
        <f t="shared" si="345"/>
        <v>30.599999999999998</v>
      </c>
      <c r="P2012" s="8">
        <v>6.9863013698630141E-2</v>
      </c>
      <c r="Q2012" s="8">
        <f t="shared" si="346"/>
        <v>13.313725490196079</v>
      </c>
      <c r="R2012" s="8">
        <f t="shared" si="347"/>
        <v>0.93013698630136987</v>
      </c>
      <c r="S2012" s="9">
        <f t="shared" si="348"/>
        <v>8.1280768481297556E-4</v>
      </c>
      <c r="T2012" s="2" t="s">
        <v>19</v>
      </c>
      <c r="U2012" s="2" t="s">
        <v>44</v>
      </c>
      <c r="V2012" s="2" t="s">
        <v>6101</v>
      </c>
      <c r="W2012" s="2" t="s">
        <v>37</v>
      </c>
      <c r="X2012" s="2">
        <v>43</v>
      </c>
      <c r="Y2012" s="2">
        <v>61</v>
      </c>
      <c r="Z2012" s="2">
        <f t="shared" si="353"/>
        <v>18</v>
      </c>
    </row>
    <row r="2013" spans="1:26" x14ac:dyDescent="0.25">
      <c r="A2013" s="2" t="s">
        <v>5309</v>
      </c>
      <c r="B2013" s="2">
        <v>202282012</v>
      </c>
      <c r="C2013" s="3">
        <v>44878</v>
      </c>
      <c r="D2013" s="2" t="s">
        <v>187</v>
      </c>
      <c r="E2013" s="2" t="s">
        <v>14</v>
      </c>
      <c r="F2013" s="2" t="s">
        <v>5310</v>
      </c>
      <c r="G2013" s="10">
        <f t="shared" si="349"/>
        <v>9.0637752377705825E-5</v>
      </c>
      <c r="H2013" s="7">
        <v>20</v>
      </c>
      <c r="I2013" s="7">
        <v>15</v>
      </c>
      <c r="J2013" s="7">
        <v>5</v>
      </c>
      <c r="K2013" s="7">
        <f t="shared" si="352"/>
        <v>2</v>
      </c>
      <c r="L2013" s="12">
        <f t="shared" si="350"/>
        <v>3</v>
      </c>
      <c r="M2013" s="8">
        <v>0.25</v>
      </c>
      <c r="N2013" s="8">
        <f t="shared" si="351"/>
        <v>0.2</v>
      </c>
      <c r="O2013" s="7">
        <f t="shared" si="345"/>
        <v>3</v>
      </c>
      <c r="P2013" s="8">
        <v>0.25</v>
      </c>
      <c r="Q2013" s="8">
        <f t="shared" si="346"/>
        <v>3</v>
      </c>
      <c r="R2013" s="8">
        <f t="shared" si="347"/>
        <v>0.75</v>
      </c>
      <c r="S2013" s="9">
        <f t="shared" si="348"/>
        <v>7.9687027922840741E-5</v>
      </c>
      <c r="T2013" s="2" t="s">
        <v>63</v>
      </c>
      <c r="U2013" s="2" t="s">
        <v>15</v>
      </c>
      <c r="V2013" s="2" t="s">
        <v>6101</v>
      </c>
      <c r="W2013" s="2" t="s">
        <v>37</v>
      </c>
      <c r="X2013" s="2">
        <v>43</v>
      </c>
      <c r="Y2013" s="2">
        <v>61</v>
      </c>
      <c r="Z2013" s="2">
        <f t="shared" si="353"/>
        <v>18</v>
      </c>
    </row>
    <row r="2014" spans="1:26" x14ac:dyDescent="0.25">
      <c r="A2014" s="2" t="s">
        <v>5311</v>
      </c>
      <c r="B2014" s="2">
        <v>202282013</v>
      </c>
      <c r="C2014" s="3">
        <v>44878</v>
      </c>
      <c r="D2014" s="2" t="s">
        <v>614</v>
      </c>
      <c r="E2014" s="2" t="s">
        <v>29</v>
      </c>
      <c r="F2014" s="2" t="s">
        <v>5312</v>
      </c>
      <c r="G2014" s="10">
        <f t="shared" si="349"/>
        <v>3.9880611046190566E-4</v>
      </c>
      <c r="H2014" s="12">
        <v>88</v>
      </c>
      <c r="I2014" s="7">
        <v>74.52</v>
      </c>
      <c r="J2014" s="7">
        <v>13.480000000000004</v>
      </c>
      <c r="K2014" s="7">
        <f t="shared" si="352"/>
        <v>5.3920000000000021</v>
      </c>
      <c r="L2014" s="12">
        <f t="shared" si="350"/>
        <v>8.088000000000001</v>
      </c>
      <c r="M2014" s="8">
        <v>0.15318181818181822</v>
      </c>
      <c r="N2014" s="8">
        <f t="shared" si="351"/>
        <v>0.10853462157809986</v>
      </c>
      <c r="O2014" s="7">
        <f t="shared" si="345"/>
        <v>8.088000000000001</v>
      </c>
      <c r="P2014" s="8">
        <v>0.15318181818181822</v>
      </c>
      <c r="Q2014" s="8">
        <f t="shared" si="346"/>
        <v>5.5281899109792265</v>
      </c>
      <c r="R2014" s="8">
        <f t="shared" si="347"/>
        <v>0.8468181818181818</v>
      </c>
      <c r="S2014" s="9">
        <f t="shared" si="348"/>
        <v>2.1483622727997871E-4</v>
      </c>
      <c r="T2014" s="2" t="s">
        <v>33</v>
      </c>
      <c r="U2014" s="2" t="s">
        <v>31</v>
      </c>
      <c r="V2014" s="2" t="s">
        <v>6101</v>
      </c>
      <c r="W2014" s="2" t="s">
        <v>16</v>
      </c>
      <c r="X2014" s="2">
        <v>43</v>
      </c>
      <c r="Y2014" s="2">
        <v>61</v>
      </c>
      <c r="Z2014" s="2">
        <f t="shared" si="353"/>
        <v>18</v>
      </c>
    </row>
    <row r="2015" spans="1:26" x14ac:dyDescent="0.25">
      <c r="A2015" s="2" t="s">
        <v>5313</v>
      </c>
      <c r="B2015" s="2">
        <v>202282014</v>
      </c>
      <c r="C2015" s="3">
        <v>44878</v>
      </c>
      <c r="D2015" s="2" t="s">
        <v>764</v>
      </c>
      <c r="E2015" s="2" t="s">
        <v>29</v>
      </c>
      <c r="F2015" s="2" t="s">
        <v>5314</v>
      </c>
      <c r="G2015" s="10">
        <f t="shared" si="349"/>
        <v>2.5378570665757634E-4</v>
      </c>
      <c r="H2015" s="12">
        <v>56</v>
      </c>
      <c r="I2015" s="7">
        <v>47.175000000000004</v>
      </c>
      <c r="J2015" s="7">
        <v>8.8249999999999957</v>
      </c>
      <c r="K2015" s="7">
        <f t="shared" si="352"/>
        <v>3.5299999999999985</v>
      </c>
      <c r="L2015" s="12">
        <f t="shared" si="350"/>
        <v>5.2949999999999973</v>
      </c>
      <c r="M2015" s="8">
        <v>0.15758928571428563</v>
      </c>
      <c r="N2015" s="8">
        <f t="shared" si="351"/>
        <v>0.11224165341812394</v>
      </c>
      <c r="O2015" s="7">
        <f t="shared" si="345"/>
        <v>5.2949999999999973</v>
      </c>
      <c r="P2015" s="8">
        <v>0.15758928571428563</v>
      </c>
      <c r="Q2015" s="8">
        <f t="shared" si="346"/>
        <v>5.3456090651558101</v>
      </c>
      <c r="R2015" s="8">
        <f t="shared" si="347"/>
        <v>0.84241071428571435</v>
      </c>
      <c r="S2015" s="9">
        <f t="shared" si="348"/>
        <v>1.4064760428381383E-4</v>
      </c>
      <c r="T2015" s="2" t="s">
        <v>30</v>
      </c>
      <c r="U2015" s="2" t="s">
        <v>31</v>
      </c>
      <c r="V2015" s="2" t="s">
        <v>6101</v>
      </c>
      <c r="W2015" s="2" t="s">
        <v>329</v>
      </c>
      <c r="X2015" s="2">
        <v>43</v>
      </c>
      <c r="Y2015" s="2">
        <v>61</v>
      </c>
      <c r="Z2015" s="2">
        <f t="shared" si="353"/>
        <v>18</v>
      </c>
    </row>
    <row r="2016" spans="1:26" x14ac:dyDescent="0.25">
      <c r="A2016" s="2" t="s">
        <v>5315</v>
      </c>
      <c r="B2016" s="2">
        <v>202282015</v>
      </c>
      <c r="C2016" s="3">
        <v>44878</v>
      </c>
      <c r="D2016" s="2" t="s">
        <v>109</v>
      </c>
      <c r="E2016" s="2" t="s">
        <v>21</v>
      </c>
      <c r="F2016" s="2" t="s">
        <v>5316</v>
      </c>
      <c r="G2016" s="10">
        <f t="shared" si="349"/>
        <v>2.2659438094426456E-5</v>
      </c>
      <c r="H2016" s="7">
        <v>5</v>
      </c>
      <c r="I2016" s="7">
        <v>0</v>
      </c>
      <c r="J2016" s="7">
        <v>5</v>
      </c>
      <c r="K2016" s="7">
        <f t="shared" si="352"/>
        <v>2</v>
      </c>
      <c r="L2016" s="12">
        <f t="shared" si="350"/>
        <v>3</v>
      </c>
      <c r="M2016" s="8">
        <v>1</v>
      </c>
      <c r="N2016" s="8" t="e">
        <f t="shared" si="351"/>
        <v>#DIV/0!</v>
      </c>
      <c r="O2016" s="7">
        <f t="shared" si="345"/>
        <v>3</v>
      </c>
      <c r="P2016" s="8">
        <v>1</v>
      </c>
      <c r="Q2016" s="8">
        <f t="shared" si="346"/>
        <v>0</v>
      </c>
      <c r="R2016" s="8">
        <f t="shared" si="347"/>
        <v>0</v>
      </c>
      <c r="S2016" s="9">
        <f t="shared" si="348"/>
        <v>7.9687027922840741E-5</v>
      </c>
      <c r="T2016" s="2" t="s">
        <v>19</v>
      </c>
      <c r="U2016" s="2" t="s">
        <v>22</v>
      </c>
      <c r="V2016" s="2" t="s">
        <v>6101</v>
      </c>
      <c r="W2016" s="2" t="s">
        <v>37</v>
      </c>
      <c r="X2016" s="2">
        <v>43</v>
      </c>
      <c r="Y2016" s="2">
        <v>61</v>
      </c>
      <c r="Z2016" s="2">
        <f t="shared" si="353"/>
        <v>18</v>
      </c>
    </row>
    <row r="2017" spans="1:26" x14ac:dyDescent="0.25">
      <c r="A2017" s="2" t="s">
        <v>5317</v>
      </c>
      <c r="B2017" s="2">
        <v>202282016</v>
      </c>
      <c r="C2017" s="3">
        <v>44878</v>
      </c>
      <c r="D2017" s="2" t="s">
        <v>867</v>
      </c>
      <c r="E2017" s="2" t="s">
        <v>29</v>
      </c>
      <c r="F2017" s="2" t="s">
        <v>5318</v>
      </c>
      <c r="G2017" s="10">
        <f t="shared" si="349"/>
        <v>3.5801912189193801E-4</v>
      </c>
      <c r="H2017" s="12">
        <v>79</v>
      </c>
      <c r="I2017" s="7">
        <v>68.600000000000009</v>
      </c>
      <c r="J2017" s="7">
        <v>10.399999999999991</v>
      </c>
      <c r="K2017" s="7">
        <f t="shared" si="352"/>
        <v>4.1599999999999966</v>
      </c>
      <c r="L2017" s="12">
        <f t="shared" si="350"/>
        <v>6.2399999999999949</v>
      </c>
      <c r="M2017" s="8">
        <v>0.13164556962025306</v>
      </c>
      <c r="N2017" s="8">
        <f t="shared" si="351"/>
        <v>9.0962099125364348E-2</v>
      </c>
      <c r="O2017" s="7">
        <f t="shared" si="345"/>
        <v>6.2399999999999949</v>
      </c>
      <c r="P2017" s="8">
        <v>0.13164556962025306</v>
      </c>
      <c r="Q2017" s="8">
        <f t="shared" si="346"/>
        <v>6.596153846153852</v>
      </c>
      <c r="R2017" s="8">
        <f t="shared" si="347"/>
        <v>0.86835443037974691</v>
      </c>
      <c r="S2017" s="9">
        <f t="shared" si="348"/>
        <v>1.6574901807950859E-4</v>
      </c>
      <c r="T2017" s="2" t="s">
        <v>30</v>
      </c>
      <c r="U2017" s="2" t="s">
        <v>31</v>
      </c>
      <c r="V2017" s="2" t="s">
        <v>6101</v>
      </c>
      <c r="W2017" s="2" t="s">
        <v>37</v>
      </c>
      <c r="X2017" s="2">
        <v>43</v>
      </c>
      <c r="Y2017" s="2">
        <v>61</v>
      </c>
      <c r="Z2017" s="2">
        <f t="shared" si="353"/>
        <v>18</v>
      </c>
    </row>
    <row r="2018" spans="1:26" x14ac:dyDescent="0.25">
      <c r="A2018" s="2" t="s">
        <v>5319</v>
      </c>
      <c r="B2018" s="2">
        <v>202282017</v>
      </c>
      <c r="C2018" s="3">
        <v>44878</v>
      </c>
      <c r="D2018" s="2" t="s">
        <v>785</v>
      </c>
      <c r="E2018" s="2" t="s">
        <v>29</v>
      </c>
      <c r="F2018" s="2" t="s">
        <v>5320</v>
      </c>
      <c r="G2018" s="10">
        <f t="shared" si="349"/>
        <v>9.516963999659112E-5</v>
      </c>
      <c r="H2018" s="12">
        <v>21</v>
      </c>
      <c r="I2018" s="7">
        <v>18.62</v>
      </c>
      <c r="J2018" s="7">
        <v>2.379999999999999</v>
      </c>
      <c r="K2018" s="7">
        <f t="shared" si="352"/>
        <v>0.95199999999999962</v>
      </c>
      <c r="L2018" s="12">
        <f t="shared" si="350"/>
        <v>1.4279999999999995</v>
      </c>
      <c r="M2018" s="8">
        <v>0.11333333333333329</v>
      </c>
      <c r="N2018" s="8">
        <f t="shared" si="351"/>
        <v>7.6691729323308241E-2</v>
      </c>
      <c r="O2018" s="7">
        <f t="shared" si="345"/>
        <v>1.4279999999999995</v>
      </c>
      <c r="P2018" s="8">
        <v>0.11333333333333329</v>
      </c>
      <c r="Q2018" s="8">
        <f t="shared" si="346"/>
        <v>7.8235294117647092</v>
      </c>
      <c r="R2018" s="8">
        <f t="shared" si="347"/>
        <v>0.88666666666666671</v>
      </c>
      <c r="S2018" s="9">
        <f t="shared" si="348"/>
        <v>3.7931025291272176E-5</v>
      </c>
      <c r="T2018" s="2" t="s">
        <v>33</v>
      </c>
      <c r="U2018" s="2" t="s">
        <v>31</v>
      </c>
      <c r="V2018" s="2" t="s">
        <v>6101</v>
      </c>
      <c r="W2018" s="2" t="s">
        <v>627</v>
      </c>
      <c r="X2018" s="2">
        <v>43</v>
      </c>
      <c r="Y2018" s="2">
        <v>61</v>
      </c>
      <c r="Z2018" s="2">
        <f t="shared" si="353"/>
        <v>18</v>
      </c>
    </row>
    <row r="2019" spans="1:26" x14ac:dyDescent="0.25">
      <c r="A2019" s="2" t="s">
        <v>5321</v>
      </c>
      <c r="B2019" s="2">
        <v>202282018</v>
      </c>
      <c r="C2019" s="3">
        <v>44878</v>
      </c>
      <c r="D2019" s="2" t="s">
        <v>576</v>
      </c>
      <c r="E2019" s="2" t="s">
        <v>14</v>
      </c>
      <c r="F2019" s="2" t="s">
        <v>5322</v>
      </c>
      <c r="G2019" s="10">
        <f t="shared" si="349"/>
        <v>2.2659438094426456E-5</v>
      </c>
      <c r="H2019" s="7">
        <v>5</v>
      </c>
      <c r="I2019" s="7">
        <v>2</v>
      </c>
      <c r="J2019" s="7">
        <v>3</v>
      </c>
      <c r="K2019" s="7">
        <f t="shared" si="352"/>
        <v>1.2000000000000002</v>
      </c>
      <c r="L2019" s="12">
        <f t="shared" si="350"/>
        <v>1.7999999999999998</v>
      </c>
      <c r="M2019" s="8">
        <v>0.6</v>
      </c>
      <c r="N2019" s="8">
        <f t="shared" si="351"/>
        <v>0.89999999999999991</v>
      </c>
      <c r="O2019" s="7">
        <f t="shared" si="345"/>
        <v>1.7999999999999998</v>
      </c>
      <c r="P2019" s="8">
        <v>0.6</v>
      </c>
      <c r="Q2019" s="8">
        <f t="shared" si="346"/>
        <v>0.66666666666666663</v>
      </c>
      <c r="R2019" s="8">
        <f t="shared" si="347"/>
        <v>0.4</v>
      </c>
      <c r="S2019" s="9">
        <f t="shared" si="348"/>
        <v>4.7812216753704445E-5</v>
      </c>
      <c r="T2019" s="2" t="s">
        <v>285</v>
      </c>
      <c r="U2019" s="2" t="s">
        <v>15</v>
      </c>
      <c r="V2019" s="2" t="s">
        <v>6101</v>
      </c>
      <c r="W2019" s="2" t="s">
        <v>37</v>
      </c>
      <c r="X2019" s="2">
        <v>43</v>
      </c>
      <c r="Y2019" s="2">
        <v>61</v>
      </c>
      <c r="Z2019" s="2">
        <f t="shared" si="353"/>
        <v>18</v>
      </c>
    </row>
    <row r="2020" spans="1:26" x14ac:dyDescent="0.25">
      <c r="A2020" s="2" t="s">
        <v>5323</v>
      </c>
      <c r="B2020" s="2">
        <v>202282019</v>
      </c>
      <c r="C2020" s="3">
        <v>44878</v>
      </c>
      <c r="D2020" s="2" t="s">
        <v>614</v>
      </c>
      <c r="E2020" s="2" t="s">
        <v>29</v>
      </c>
      <c r="F2020" s="2" t="s">
        <v>5324</v>
      </c>
      <c r="G2020" s="10">
        <f t="shared" si="349"/>
        <v>3.9880611046190566E-4</v>
      </c>
      <c r="H2020" s="12">
        <v>88</v>
      </c>
      <c r="I2020" s="7">
        <v>74.52</v>
      </c>
      <c r="J2020" s="7">
        <v>13.480000000000004</v>
      </c>
      <c r="K2020" s="7">
        <f t="shared" si="352"/>
        <v>5.3920000000000021</v>
      </c>
      <c r="L2020" s="12">
        <f t="shared" si="350"/>
        <v>8.088000000000001</v>
      </c>
      <c r="M2020" s="8">
        <v>0.15318181818181822</v>
      </c>
      <c r="N2020" s="8">
        <f t="shared" si="351"/>
        <v>0.10853462157809986</v>
      </c>
      <c r="O2020" s="7">
        <f t="shared" si="345"/>
        <v>8.088000000000001</v>
      </c>
      <c r="P2020" s="8">
        <v>0.15318181818181822</v>
      </c>
      <c r="Q2020" s="8">
        <f t="shared" si="346"/>
        <v>5.5281899109792265</v>
      </c>
      <c r="R2020" s="8">
        <f t="shared" si="347"/>
        <v>0.8468181818181818</v>
      </c>
      <c r="S2020" s="9">
        <f t="shared" si="348"/>
        <v>2.1483622727997871E-4</v>
      </c>
      <c r="T2020" s="2" t="s">
        <v>33</v>
      </c>
      <c r="U2020" s="2" t="s">
        <v>31</v>
      </c>
      <c r="V2020" s="2" t="s">
        <v>6101</v>
      </c>
      <c r="W2020" s="2" t="s">
        <v>627</v>
      </c>
      <c r="X2020" s="2">
        <v>43</v>
      </c>
      <c r="Y2020" s="2">
        <v>61</v>
      </c>
      <c r="Z2020" s="2">
        <f t="shared" si="353"/>
        <v>18</v>
      </c>
    </row>
    <row r="2021" spans="1:26" x14ac:dyDescent="0.25">
      <c r="A2021" s="2" t="s">
        <v>5325</v>
      </c>
      <c r="B2021" s="2">
        <v>202282020</v>
      </c>
      <c r="C2021" s="3">
        <v>44878</v>
      </c>
      <c r="D2021" s="2" t="s">
        <v>195</v>
      </c>
      <c r="E2021" s="2" t="s">
        <v>24</v>
      </c>
      <c r="F2021" s="2" t="s">
        <v>5326</v>
      </c>
      <c r="G2021" s="10">
        <f t="shared" si="349"/>
        <v>4.5318876188852914E-4</v>
      </c>
      <c r="H2021" s="7">
        <v>100</v>
      </c>
      <c r="I2021" s="7">
        <v>60</v>
      </c>
      <c r="J2021" s="7">
        <v>40</v>
      </c>
      <c r="K2021" s="7">
        <f t="shared" si="352"/>
        <v>16</v>
      </c>
      <c r="L2021" s="12">
        <f t="shared" si="350"/>
        <v>24</v>
      </c>
      <c r="M2021" s="8">
        <v>0.4</v>
      </c>
      <c r="N2021" s="8">
        <f t="shared" si="351"/>
        <v>0.4</v>
      </c>
      <c r="O2021" s="7">
        <f t="shared" si="345"/>
        <v>24</v>
      </c>
      <c r="P2021" s="8">
        <v>0.4</v>
      </c>
      <c r="Q2021" s="8">
        <f t="shared" si="346"/>
        <v>1.5</v>
      </c>
      <c r="R2021" s="8">
        <f t="shared" si="347"/>
        <v>0.6</v>
      </c>
      <c r="S2021" s="9">
        <f t="shared" si="348"/>
        <v>6.3749622338272593E-4</v>
      </c>
      <c r="T2021" s="2" t="s">
        <v>25</v>
      </c>
      <c r="U2021" s="2" t="s">
        <v>26</v>
      </c>
      <c r="V2021" s="2" t="s">
        <v>6101</v>
      </c>
      <c r="W2021" s="2" t="s">
        <v>37</v>
      </c>
      <c r="X2021" s="2">
        <v>43</v>
      </c>
      <c r="Y2021" s="2">
        <v>61</v>
      </c>
      <c r="Z2021" s="2">
        <f t="shared" si="353"/>
        <v>18</v>
      </c>
    </row>
    <row r="2022" spans="1:26" x14ac:dyDescent="0.25">
      <c r="A2022" s="2" t="s">
        <v>5327</v>
      </c>
      <c r="B2022" s="2">
        <v>202282021</v>
      </c>
      <c r="C2022" s="3">
        <v>44878</v>
      </c>
      <c r="D2022" s="2" t="s">
        <v>1159</v>
      </c>
      <c r="E2022" s="2" t="s">
        <v>24</v>
      </c>
      <c r="F2022" s="2" t="s">
        <v>5328</v>
      </c>
      <c r="G2022" s="10">
        <f t="shared" si="349"/>
        <v>4.5318876188852914E-4</v>
      </c>
      <c r="H2022" s="7">
        <v>100</v>
      </c>
      <c r="I2022" s="7">
        <v>40</v>
      </c>
      <c r="J2022" s="7">
        <v>60</v>
      </c>
      <c r="K2022" s="7">
        <f t="shared" si="352"/>
        <v>24</v>
      </c>
      <c r="L2022" s="12">
        <f t="shared" si="350"/>
        <v>36</v>
      </c>
      <c r="M2022" s="8">
        <v>0.6</v>
      </c>
      <c r="N2022" s="8">
        <f t="shared" si="351"/>
        <v>0.9</v>
      </c>
      <c r="O2022" s="7">
        <f t="shared" si="345"/>
        <v>36</v>
      </c>
      <c r="P2022" s="8">
        <v>0.6</v>
      </c>
      <c r="Q2022" s="8">
        <f t="shared" si="346"/>
        <v>0.66666666666666663</v>
      </c>
      <c r="R2022" s="8">
        <f t="shared" si="347"/>
        <v>0.4</v>
      </c>
      <c r="S2022" s="9">
        <f t="shared" si="348"/>
        <v>9.5624433507408889E-4</v>
      </c>
      <c r="T2022" s="2" t="s">
        <v>19</v>
      </c>
      <c r="U2022" s="2" t="s">
        <v>26</v>
      </c>
      <c r="V2022" s="2" t="s">
        <v>6101</v>
      </c>
      <c r="W2022" s="2" t="s">
        <v>37</v>
      </c>
      <c r="X2022" s="2">
        <v>43</v>
      </c>
      <c r="Y2022" s="2">
        <v>61</v>
      </c>
      <c r="Z2022" s="2">
        <f t="shared" si="353"/>
        <v>18</v>
      </c>
    </row>
    <row r="2023" spans="1:26" x14ac:dyDescent="0.25">
      <c r="A2023" s="2" t="s">
        <v>5329</v>
      </c>
      <c r="B2023" s="2">
        <v>202282022</v>
      </c>
      <c r="C2023" s="3">
        <v>44878</v>
      </c>
      <c r="D2023" s="2" t="s">
        <v>1160</v>
      </c>
      <c r="E2023" s="2" t="s">
        <v>14</v>
      </c>
      <c r="F2023" s="2" t="s">
        <v>5330</v>
      </c>
      <c r="G2023" s="10">
        <f t="shared" si="349"/>
        <v>6.7978314283279379E-5</v>
      </c>
      <c r="H2023" s="7">
        <v>15</v>
      </c>
      <c r="I2023" s="7">
        <v>8</v>
      </c>
      <c r="J2023" s="7">
        <v>7</v>
      </c>
      <c r="K2023" s="7">
        <f t="shared" si="352"/>
        <v>2.8000000000000003</v>
      </c>
      <c r="L2023" s="12">
        <f t="shared" si="350"/>
        <v>4.1999999999999993</v>
      </c>
      <c r="M2023" s="8">
        <v>0.46666666666666667</v>
      </c>
      <c r="N2023" s="8">
        <f t="shared" si="351"/>
        <v>0.52499999999999991</v>
      </c>
      <c r="O2023" s="7">
        <f t="shared" si="345"/>
        <v>4.1999999999999993</v>
      </c>
      <c r="P2023" s="8">
        <v>0.46666666666666667</v>
      </c>
      <c r="Q2023" s="8">
        <f t="shared" si="346"/>
        <v>1.1428571428571428</v>
      </c>
      <c r="R2023" s="8">
        <f t="shared" si="347"/>
        <v>0.53333333333333333</v>
      </c>
      <c r="S2023" s="9">
        <f t="shared" si="348"/>
        <v>1.1156183909197704E-4</v>
      </c>
      <c r="T2023" s="2" t="s">
        <v>19</v>
      </c>
      <c r="U2023" s="2" t="s">
        <v>15</v>
      </c>
      <c r="V2023" s="2" t="s">
        <v>6101</v>
      </c>
      <c r="W2023" s="2" t="s">
        <v>37</v>
      </c>
      <c r="X2023" s="2">
        <v>43</v>
      </c>
      <c r="Y2023" s="2">
        <v>61</v>
      </c>
      <c r="Z2023" s="2">
        <f t="shared" si="353"/>
        <v>18</v>
      </c>
    </row>
    <row r="2024" spans="1:26" x14ac:dyDescent="0.25">
      <c r="A2024" s="2" t="s">
        <v>5331</v>
      </c>
      <c r="B2024" s="2">
        <v>202282023</v>
      </c>
      <c r="C2024" s="3">
        <v>44878</v>
      </c>
      <c r="D2024" s="2" t="s">
        <v>438</v>
      </c>
      <c r="E2024" s="2" t="s">
        <v>14</v>
      </c>
      <c r="F2024" s="2" t="s">
        <v>5332</v>
      </c>
      <c r="G2024" s="10">
        <f t="shared" si="349"/>
        <v>9.0637752377705825E-5</v>
      </c>
      <c r="H2024" s="7">
        <v>20</v>
      </c>
      <c r="I2024" s="7">
        <v>12</v>
      </c>
      <c r="J2024" s="7">
        <v>8</v>
      </c>
      <c r="K2024" s="7">
        <f t="shared" si="352"/>
        <v>3.2</v>
      </c>
      <c r="L2024" s="12">
        <f t="shared" si="350"/>
        <v>4.8</v>
      </c>
      <c r="M2024" s="8">
        <v>0.4</v>
      </c>
      <c r="N2024" s="8">
        <f t="shared" si="351"/>
        <v>0.39999999999999997</v>
      </c>
      <c r="O2024" s="7">
        <f t="shared" si="345"/>
        <v>4.8</v>
      </c>
      <c r="P2024" s="8">
        <v>0.4</v>
      </c>
      <c r="Q2024" s="8">
        <f t="shared" si="346"/>
        <v>1.5</v>
      </c>
      <c r="R2024" s="8">
        <f t="shared" si="347"/>
        <v>0.6</v>
      </c>
      <c r="S2024" s="9">
        <f t="shared" si="348"/>
        <v>1.2749924467654519E-4</v>
      </c>
      <c r="T2024" s="2" t="s">
        <v>19</v>
      </c>
      <c r="U2024" s="2" t="s">
        <v>15</v>
      </c>
      <c r="V2024" s="2" t="s">
        <v>6101</v>
      </c>
      <c r="W2024" s="2" t="s">
        <v>37</v>
      </c>
      <c r="X2024" s="2">
        <v>43</v>
      </c>
      <c r="Y2024" s="2">
        <v>61</v>
      </c>
      <c r="Z2024" s="2">
        <f t="shared" si="353"/>
        <v>18</v>
      </c>
    </row>
    <row r="2025" spans="1:26" x14ac:dyDescent="0.25">
      <c r="A2025" s="2" t="s">
        <v>5333</v>
      </c>
      <c r="B2025" s="2">
        <v>202282024</v>
      </c>
      <c r="C2025" s="3">
        <v>44878</v>
      </c>
      <c r="D2025" s="2" t="s">
        <v>1161</v>
      </c>
      <c r="E2025" s="2" t="s">
        <v>24</v>
      </c>
      <c r="F2025" s="2" t="s">
        <v>5334</v>
      </c>
      <c r="G2025" s="10">
        <f t="shared" si="349"/>
        <v>2.7191325713311752E-4</v>
      </c>
      <c r="H2025" s="7">
        <v>60</v>
      </c>
      <c r="I2025" s="7">
        <v>20</v>
      </c>
      <c r="J2025" s="7">
        <v>40</v>
      </c>
      <c r="K2025" s="7">
        <f t="shared" si="352"/>
        <v>16</v>
      </c>
      <c r="L2025" s="12">
        <f t="shared" si="350"/>
        <v>24</v>
      </c>
      <c r="M2025" s="8">
        <v>0.66666666666666663</v>
      </c>
      <c r="N2025" s="8">
        <f t="shared" si="351"/>
        <v>1.2</v>
      </c>
      <c r="O2025" s="7">
        <f t="shared" si="345"/>
        <v>24</v>
      </c>
      <c r="P2025" s="8">
        <v>0.66666666666666663</v>
      </c>
      <c r="Q2025" s="8">
        <f t="shared" si="346"/>
        <v>0.5</v>
      </c>
      <c r="R2025" s="8">
        <f t="shared" si="347"/>
        <v>0.33333333333333331</v>
      </c>
      <c r="S2025" s="9">
        <f t="shared" si="348"/>
        <v>6.3749622338272593E-4</v>
      </c>
      <c r="T2025" s="2" t="s">
        <v>25</v>
      </c>
      <c r="U2025" s="2" t="s">
        <v>26</v>
      </c>
      <c r="V2025" s="2" t="s">
        <v>6101</v>
      </c>
      <c r="W2025" s="2" t="s">
        <v>37</v>
      </c>
      <c r="X2025" s="2">
        <v>43</v>
      </c>
      <c r="Y2025" s="2">
        <v>61</v>
      </c>
      <c r="Z2025" s="2">
        <f t="shared" si="353"/>
        <v>18</v>
      </c>
    </row>
    <row r="2026" spans="1:26" x14ac:dyDescent="0.25">
      <c r="A2026" s="2" t="s">
        <v>5335</v>
      </c>
      <c r="B2026" s="2">
        <v>202282025</v>
      </c>
      <c r="C2026" s="3">
        <v>44878</v>
      </c>
      <c r="D2026" s="2" t="s">
        <v>1162</v>
      </c>
      <c r="E2026" s="2" t="s">
        <v>24</v>
      </c>
      <c r="F2026" s="2" t="s">
        <v>5336</v>
      </c>
      <c r="G2026" s="10">
        <f t="shared" si="349"/>
        <v>2.7191325713311752E-4</v>
      </c>
      <c r="H2026" s="7">
        <v>60</v>
      </c>
      <c r="I2026" s="7">
        <v>20</v>
      </c>
      <c r="J2026" s="7">
        <v>40</v>
      </c>
      <c r="K2026" s="7">
        <f t="shared" si="352"/>
        <v>16</v>
      </c>
      <c r="L2026" s="12">
        <f t="shared" si="350"/>
        <v>24</v>
      </c>
      <c r="M2026" s="8">
        <v>0.66666666666666663</v>
      </c>
      <c r="N2026" s="8">
        <f t="shared" si="351"/>
        <v>1.2</v>
      </c>
      <c r="O2026" s="7">
        <f t="shared" si="345"/>
        <v>24</v>
      </c>
      <c r="P2026" s="8">
        <v>0.66666666666666663</v>
      </c>
      <c r="Q2026" s="8">
        <f t="shared" si="346"/>
        <v>0.5</v>
      </c>
      <c r="R2026" s="8">
        <f t="shared" si="347"/>
        <v>0.33333333333333331</v>
      </c>
      <c r="S2026" s="9">
        <f t="shared" si="348"/>
        <v>6.3749622338272593E-4</v>
      </c>
      <c r="T2026" s="2" t="s">
        <v>25</v>
      </c>
      <c r="U2026" s="2" t="s">
        <v>26</v>
      </c>
      <c r="V2026" s="2" t="s">
        <v>6101</v>
      </c>
      <c r="W2026" s="2" t="s">
        <v>329</v>
      </c>
      <c r="X2026" s="2">
        <v>43</v>
      </c>
      <c r="Y2026" s="2">
        <v>61</v>
      </c>
      <c r="Z2026" s="2">
        <f t="shared" si="353"/>
        <v>18</v>
      </c>
    </row>
    <row r="2027" spans="1:26" x14ac:dyDescent="0.25">
      <c r="A2027" s="2" t="s">
        <v>5337</v>
      </c>
      <c r="B2027" s="2">
        <v>202282026</v>
      </c>
      <c r="C2027" s="3">
        <v>44878</v>
      </c>
      <c r="D2027" s="2" t="s">
        <v>837</v>
      </c>
      <c r="E2027" s="2" t="s">
        <v>29</v>
      </c>
      <c r="F2027" s="2" t="s">
        <v>5338</v>
      </c>
      <c r="G2027" s="10">
        <f t="shared" si="349"/>
        <v>1.4048851618544403E-4</v>
      </c>
      <c r="H2027" s="12">
        <v>31</v>
      </c>
      <c r="I2027" s="7">
        <v>28.33</v>
      </c>
      <c r="J2027" s="7">
        <v>2.6700000000000017</v>
      </c>
      <c r="K2027" s="7">
        <f t="shared" si="352"/>
        <v>1.0680000000000007</v>
      </c>
      <c r="L2027" s="12">
        <f t="shared" si="350"/>
        <v>1.602000000000001</v>
      </c>
      <c r="M2027" s="8">
        <v>8.6129032258064578E-2</v>
      </c>
      <c r="N2027" s="8">
        <f t="shared" si="351"/>
        <v>5.6547829156371375E-2</v>
      </c>
      <c r="O2027" s="7">
        <f t="shared" si="345"/>
        <v>1.602000000000001</v>
      </c>
      <c r="P2027" s="8">
        <v>8.6129032258064578E-2</v>
      </c>
      <c r="Q2027" s="8">
        <f t="shared" si="346"/>
        <v>10.61048689138576</v>
      </c>
      <c r="R2027" s="8">
        <f t="shared" si="347"/>
        <v>0.91387096774193544</v>
      </c>
      <c r="S2027" s="9">
        <f t="shared" si="348"/>
        <v>4.2552872910796985E-5</v>
      </c>
      <c r="T2027" s="2" t="s">
        <v>33</v>
      </c>
      <c r="U2027" s="2" t="s">
        <v>31</v>
      </c>
      <c r="V2027" s="2" t="s">
        <v>6101</v>
      </c>
      <c r="W2027" s="2" t="s">
        <v>16</v>
      </c>
      <c r="X2027" s="2">
        <v>43</v>
      </c>
      <c r="Y2027" s="2">
        <v>61</v>
      </c>
      <c r="Z2027" s="2">
        <f t="shared" si="353"/>
        <v>18</v>
      </c>
    </row>
    <row r="2028" spans="1:26" x14ac:dyDescent="0.25">
      <c r="A2028" s="2" t="s">
        <v>5339</v>
      </c>
      <c r="B2028" s="2">
        <v>202282027</v>
      </c>
      <c r="C2028" s="3">
        <v>44878</v>
      </c>
      <c r="D2028" s="2" t="s">
        <v>1120</v>
      </c>
      <c r="E2028" s="2" t="s">
        <v>29</v>
      </c>
      <c r="F2028" s="2" t="s">
        <v>5340</v>
      </c>
      <c r="G2028" s="10">
        <f t="shared" si="349"/>
        <v>8.882499733015171E-4</v>
      </c>
      <c r="H2028" s="12">
        <v>196</v>
      </c>
      <c r="I2028" s="7">
        <v>157</v>
      </c>
      <c r="J2028" s="7">
        <v>39</v>
      </c>
      <c r="K2028" s="7">
        <f t="shared" si="352"/>
        <v>15.600000000000001</v>
      </c>
      <c r="L2028" s="12">
        <f t="shared" si="350"/>
        <v>23.4</v>
      </c>
      <c r="M2028" s="8">
        <v>0.19897959183673469</v>
      </c>
      <c r="N2028" s="8">
        <f t="shared" si="351"/>
        <v>0.14904458598726114</v>
      </c>
      <c r="O2028" s="7">
        <f t="shared" si="345"/>
        <v>23.4</v>
      </c>
      <c r="P2028" s="8">
        <v>0.19897959183673469</v>
      </c>
      <c r="Q2028" s="8">
        <f t="shared" si="346"/>
        <v>4.0256410256410255</v>
      </c>
      <c r="R2028" s="8">
        <f t="shared" si="347"/>
        <v>0.80102040816326525</v>
      </c>
      <c r="S2028" s="9">
        <f t="shared" si="348"/>
        <v>6.2155881779815778E-4</v>
      </c>
      <c r="T2028" s="2" t="s">
        <v>30</v>
      </c>
      <c r="U2028" s="2" t="s">
        <v>31</v>
      </c>
      <c r="V2028" s="2" t="s">
        <v>6101</v>
      </c>
      <c r="W2028" s="2" t="s">
        <v>16</v>
      </c>
      <c r="X2028" s="2">
        <v>43</v>
      </c>
      <c r="Y2028" s="2">
        <v>61</v>
      </c>
      <c r="Z2028" s="2">
        <f t="shared" si="353"/>
        <v>18</v>
      </c>
    </row>
    <row r="2029" spans="1:26" x14ac:dyDescent="0.25">
      <c r="A2029" s="2" t="s">
        <v>5341</v>
      </c>
      <c r="B2029" s="2">
        <v>202282028</v>
      </c>
      <c r="C2029" s="3">
        <v>44878</v>
      </c>
      <c r="D2029" s="2" t="s">
        <v>785</v>
      </c>
      <c r="E2029" s="2" t="s">
        <v>29</v>
      </c>
      <c r="F2029" s="2" t="s">
        <v>5342</v>
      </c>
      <c r="G2029" s="10">
        <f t="shared" si="349"/>
        <v>9.516963999659112E-5</v>
      </c>
      <c r="H2029" s="12">
        <v>21</v>
      </c>
      <c r="I2029" s="7">
        <v>18.62</v>
      </c>
      <c r="J2029" s="7">
        <v>2.379999999999999</v>
      </c>
      <c r="K2029" s="7">
        <f t="shared" si="352"/>
        <v>0.95199999999999962</v>
      </c>
      <c r="L2029" s="12">
        <f t="shared" si="350"/>
        <v>1.4279999999999995</v>
      </c>
      <c r="M2029" s="8">
        <v>0.11333333333333329</v>
      </c>
      <c r="N2029" s="8">
        <f t="shared" si="351"/>
        <v>7.6691729323308241E-2</v>
      </c>
      <c r="O2029" s="7">
        <f t="shared" si="345"/>
        <v>1.4279999999999995</v>
      </c>
      <c r="P2029" s="8">
        <v>0.11333333333333329</v>
      </c>
      <c r="Q2029" s="8">
        <f t="shared" si="346"/>
        <v>7.8235294117647092</v>
      </c>
      <c r="R2029" s="8">
        <f t="shared" si="347"/>
        <v>0.88666666666666671</v>
      </c>
      <c r="S2029" s="9">
        <f t="shared" si="348"/>
        <v>3.7931025291272176E-5</v>
      </c>
      <c r="T2029" s="2" t="s">
        <v>33</v>
      </c>
      <c r="U2029" s="2" t="s">
        <v>31</v>
      </c>
      <c r="V2029" s="2" t="s">
        <v>6101</v>
      </c>
      <c r="W2029" s="2" t="s">
        <v>627</v>
      </c>
      <c r="X2029" s="2">
        <v>43</v>
      </c>
      <c r="Y2029" s="2">
        <v>61</v>
      </c>
      <c r="Z2029" s="2">
        <f t="shared" si="353"/>
        <v>18</v>
      </c>
    </row>
    <row r="2030" spans="1:26" x14ac:dyDescent="0.25">
      <c r="A2030" s="2" t="s">
        <v>5343</v>
      </c>
      <c r="B2030" s="2">
        <v>202282029</v>
      </c>
      <c r="C2030" s="3">
        <v>44878</v>
      </c>
      <c r="D2030" s="2" t="s">
        <v>837</v>
      </c>
      <c r="E2030" s="2" t="s">
        <v>29</v>
      </c>
      <c r="F2030" s="2" t="s">
        <v>5344</v>
      </c>
      <c r="G2030" s="10">
        <f t="shared" si="349"/>
        <v>1.4048851618544403E-4</v>
      </c>
      <c r="H2030" s="12">
        <v>31</v>
      </c>
      <c r="I2030" s="7">
        <v>27.33</v>
      </c>
      <c r="J2030" s="7">
        <v>3.6700000000000017</v>
      </c>
      <c r="K2030" s="7">
        <f t="shared" si="352"/>
        <v>1.4680000000000009</v>
      </c>
      <c r="L2030" s="12">
        <f t="shared" si="350"/>
        <v>2.2020000000000008</v>
      </c>
      <c r="M2030" s="8">
        <v>0.11838709677419361</v>
      </c>
      <c r="N2030" s="8">
        <f t="shared" si="351"/>
        <v>8.0570801317233848E-2</v>
      </c>
      <c r="O2030" s="7">
        <f t="shared" si="345"/>
        <v>2.2020000000000008</v>
      </c>
      <c r="P2030" s="8">
        <v>0.11838709677419361</v>
      </c>
      <c r="Q2030" s="8">
        <f t="shared" si="346"/>
        <v>7.4468664850136204</v>
      </c>
      <c r="R2030" s="8">
        <f t="shared" si="347"/>
        <v>0.88161290322580643</v>
      </c>
      <c r="S2030" s="9">
        <f t="shared" si="348"/>
        <v>5.8490278495365133E-5</v>
      </c>
      <c r="T2030" s="2" t="s">
        <v>33</v>
      </c>
      <c r="U2030" s="2" t="s">
        <v>31</v>
      </c>
      <c r="V2030" s="2" t="s">
        <v>6101</v>
      </c>
      <c r="W2030" s="2" t="s">
        <v>627</v>
      </c>
      <c r="X2030" s="2">
        <v>43</v>
      </c>
      <c r="Y2030" s="2">
        <v>61</v>
      </c>
      <c r="Z2030" s="2">
        <f t="shared" si="353"/>
        <v>18</v>
      </c>
    </row>
    <row r="2031" spans="1:26" x14ac:dyDescent="0.25">
      <c r="A2031" s="2" t="s">
        <v>5345</v>
      </c>
      <c r="B2031" s="2">
        <v>202282030</v>
      </c>
      <c r="C2031" s="3">
        <v>44878</v>
      </c>
      <c r="D2031" s="2" t="s">
        <v>13</v>
      </c>
      <c r="E2031" s="2" t="s">
        <v>14</v>
      </c>
      <c r="F2031" s="2" t="s">
        <v>5346</v>
      </c>
      <c r="G2031" s="10">
        <f t="shared" si="349"/>
        <v>2.2659438094426456E-5</v>
      </c>
      <c r="H2031" s="7">
        <v>5</v>
      </c>
      <c r="I2031" s="7">
        <v>3</v>
      </c>
      <c r="J2031" s="7">
        <v>2</v>
      </c>
      <c r="K2031" s="7">
        <f t="shared" si="352"/>
        <v>0.8</v>
      </c>
      <c r="L2031" s="12">
        <f t="shared" si="350"/>
        <v>1.2</v>
      </c>
      <c r="M2031" s="8">
        <v>0.4</v>
      </c>
      <c r="N2031" s="8">
        <f t="shared" si="351"/>
        <v>0.39999999999999997</v>
      </c>
      <c r="O2031" s="7">
        <f t="shared" si="345"/>
        <v>1.2</v>
      </c>
      <c r="P2031" s="8">
        <v>0.4</v>
      </c>
      <c r="Q2031" s="8">
        <f t="shared" si="346"/>
        <v>1.5</v>
      </c>
      <c r="R2031" s="8">
        <f t="shared" si="347"/>
        <v>0.6</v>
      </c>
      <c r="S2031" s="9">
        <f t="shared" si="348"/>
        <v>3.1874811169136296E-5</v>
      </c>
      <c r="T2031" s="2" t="s">
        <v>6151</v>
      </c>
      <c r="U2031" s="2" t="s">
        <v>15</v>
      </c>
      <c r="V2031" s="2" t="s">
        <v>6101</v>
      </c>
      <c r="W2031" s="2" t="s">
        <v>16</v>
      </c>
      <c r="X2031" s="2">
        <v>43</v>
      </c>
      <c r="Y2031" s="2">
        <v>61</v>
      </c>
      <c r="Z2031" s="2">
        <f t="shared" si="353"/>
        <v>18</v>
      </c>
    </row>
    <row r="2032" spans="1:26" x14ac:dyDescent="0.25">
      <c r="A2032" s="2" t="s">
        <v>5347</v>
      </c>
      <c r="B2032" s="2">
        <v>202282031</v>
      </c>
      <c r="C2032" s="3">
        <v>44879</v>
      </c>
      <c r="D2032" s="2" t="s">
        <v>27</v>
      </c>
      <c r="E2032" s="2" t="s">
        <v>24</v>
      </c>
      <c r="F2032" s="2" t="s">
        <v>5348</v>
      </c>
      <c r="G2032" s="10">
        <f t="shared" si="349"/>
        <v>8.1573977139935249E-4</v>
      </c>
      <c r="H2032" s="7">
        <v>180</v>
      </c>
      <c r="I2032" s="7">
        <v>140</v>
      </c>
      <c r="J2032" s="7">
        <v>40</v>
      </c>
      <c r="K2032" s="7">
        <f t="shared" si="352"/>
        <v>16</v>
      </c>
      <c r="L2032" s="12">
        <f t="shared" si="350"/>
        <v>24</v>
      </c>
      <c r="M2032" s="8">
        <v>0.22222222222222221</v>
      </c>
      <c r="N2032" s="8">
        <f t="shared" si="351"/>
        <v>0.17142857142857143</v>
      </c>
      <c r="O2032" s="7">
        <f t="shared" si="345"/>
        <v>24</v>
      </c>
      <c r="P2032" s="8">
        <v>0.22222222222222221</v>
      </c>
      <c r="Q2032" s="8">
        <f t="shared" si="346"/>
        <v>3.5</v>
      </c>
      <c r="R2032" s="8">
        <f t="shared" si="347"/>
        <v>0.77777777777777779</v>
      </c>
      <c r="S2032" s="9">
        <f t="shared" si="348"/>
        <v>6.3749622338272593E-4</v>
      </c>
      <c r="T2032" s="2" t="s">
        <v>53</v>
      </c>
      <c r="U2032" s="2" t="s">
        <v>26</v>
      </c>
      <c r="V2032" s="2" t="s">
        <v>6101</v>
      </c>
      <c r="W2032" s="2" t="s">
        <v>627</v>
      </c>
      <c r="X2032" s="2">
        <v>37</v>
      </c>
      <c r="Y2032" s="2">
        <v>45</v>
      </c>
      <c r="Z2032" s="2">
        <f t="shared" si="353"/>
        <v>8</v>
      </c>
    </row>
    <row r="2033" spans="1:26" x14ac:dyDescent="0.25">
      <c r="A2033" s="2" t="s">
        <v>5349</v>
      </c>
      <c r="B2033" s="2">
        <v>202282032</v>
      </c>
      <c r="C2033" s="3">
        <v>44879</v>
      </c>
      <c r="D2033" s="2" t="s">
        <v>1163</v>
      </c>
      <c r="E2033" s="2" t="s">
        <v>47</v>
      </c>
      <c r="F2033" s="2" t="s">
        <v>5350</v>
      </c>
      <c r="G2033" s="10">
        <f t="shared" si="349"/>
        <v>2.7191325713311751E-3</v>
      </c>
      <c r="H2033" s="7">
        <v>600</v>
      </c>
      <c r="I2033" s="7">
        <v>505</v>
      </c>
      <c r="J2033" s="7">
        <v>95</v>
      </c>
      <c r="K2033" s="7">
        <f t="shared" si="352"/>
        <v>38</v>
      </c>
      <c r="L2033" s="12">
        <f t="shared" si="350"/>
        <v>57</v>
      </c>
      <c r="M2033" s="8">
        <v>0.15833333333333333</v>
      </c>
      <c r="N2033" s="8">
        <f t="shared" si="351"/>
        <v>0.11287128712871287</v>
      </c>
      <c r="O2033" s="7">
        <f t="shared" si="345"/>
        <v>57</v>
      </c>
      <c r="P2033" s="8">
        <v>0.15833333333333333</v>
      </c>
      <c r="Q2033" s="8">
        <f t="shared" si="346"/>
        <v>5.3157894736842106</v>
      </c>
      <c r="R2033" s="8">
        <f t="shared" si="347"/>
        <v>0.84166666666666667</v>
      </c>
      <c r="S2033" s="9">
        <f t="shared" si="348"/>
        <v>1.514053530533974E-3</v>
      </c>
      <c r="T2033" s="2" t="s">
        <v>19</v>
      </c>
      <c r="U2033" s="2" t="s">
        <v>6087</v>
      </c>
      <c r="V2033" s="2" t="s">
        <v>6101</v>
      </c>
      <c r="W2033" s="2" t="s">
        <v>16</v>
      </c>
      <c r="X2033" s="2">
        <v>37</v>
      </c>
      <c r="Y2033" s="2">
        <v>45</v>
      </c>
      <c r="Z2033" s="2">
        <f t="shared" ref="Z2033:Z2060" si="354">Y2033-X2033</f>
        <v>8</v>
      </c>
    </row>
    <row r="2034" spans="1:26" x14ac:dyDescent="0.25">
      <c r="A2034" s="2" t="s">
        <v>5351</v>
      </c>
      <c r="B2034" s="2">
        <v>202282033</v>
      </c>
      <c r="C2034" s="3">
        <v>44879</v>
      </c>
      <c r="D2034" s="2" t="s">
        <v>630</v>
      </c>
      <c r="E2034" s="2" t="s">
        <v>29</v>
      </c>
      <c r="F2034" s="2" t="s">
        <v>5352</v>
      </c>
      <c r="G2034" s="10">
        <f t="shared" si="349"/>
        <v>5.4382651426623503E-4</v>
      </c>
      <c r="H2034" s="12">
        <v>120</v>
      </c>
      <c r="I2034" s="7">
        <v>50</v>
      </c>
      <c r="J2034" s="7">
        <v>70</v>
      </c>
      <c r="K2034" s="7">
        <f t="shared" si="352"/>
        <v>28</v>
      </c>
      <c r="L2034" s="12">
        <f t="shared" si="350"/>
        <v>42</v>
      </c>
      <c r="M2034" s="8">
        <v>0.58333333333333337</v>
      </c>
      <c r="N2034" s="8">
        <f t="shared" si="351"/>
        <v>0.84</v>
      </c>
      <c r="O2034" s="7">
        <f t="shared" si="345"/>
        <v>42</v>
      </c>
      <c r="P2034" s="8">
        <v>0.58333333333333337</v>
      </c>
      <c r="Q2034" s="8">
        <f t="shared" si="346"/>
        <v>0.7142857142857143</v>
      </c>
      <c r="R2034" s="8">
        <f t="shared" si="347"/>
        <v>0.41666666666666669</v>
      </c>
      <c r="S2034" s="9">
        <f t="shared" si="348"/>
        <v>1.1156183909197704E-3</v>
      </c>
      <c r="T2034" s="2" t="s">
        <v>33</v>
      </c>
      <c r="U2034" s="2" t="s">
        <v>31</v>
      </c>
      <c r="V2034" s="2" t="s">
        <v>6101</v>
      </c>
      <c r="W2034" s="2" t="s">
        <v>16</v>
      </c>
      <c r="X2034" s="2">
        <v>37</v>
      </c>
      <c r="Y2034" s="2">
        <v>45</v>
      </c>
      <c r="Z2034" s="2">
        <f t="shared" si="354"/>
        <v>8</v>
      </c>
    </row>
    <row r="2035" spans="1:26" x14ac:dyDescent="0.25">
      <c r="A2035" s="2" t="s">
        <v>5353</v>
      </c>
      <c r="B2035" s="2">
        <v>202282034</v>
      </c>
      <c r="C2035" s="3">
        <v>44879</v>
      </c>
      <c r="D2035" s="2" t="s">
        <v>630</v>
      </c>
      <c r="E2035" s="2" t="s">
        <v>29</v>
      </c>
      <c r="F2035" s="2" t="s">
        <v>5354</v>
      </c>
      <c r="G2035" s="10">
        <f t="shared" si="349"/>
        <v>5.4382651426623503E-4</v>
      </c>
      <c r="H2035" s="12">
        <v>120</v>
      </c>
      <c r="I2035" s="7">
        <v>50</v>
      </c>
      <c r="J2035" s="7">
        <v>70</v>
      </c>
      <c r="K2035" s="7">
        <f t="shared" si="352"/>
        <v>28</v>
      </c>
      <c r="L2035" s="12">
        <f t="shared" si="350"/>
        <v>42</v>
      </c>
      <c r="M2035" s="8">
        <v>0.58333333333333337</v>
      </c>
      <c r="N2035" s="8">
        <f t="shared" si="351"/>
        <v>0.84</v>
      </c>
      <c r="O2035" s="7">
        <f t="shared" si="345"/>
        <v>42</v>
      </c>
      <c r="P2035" s="8">
        <v>0.58333333333333337</v>
      </c>
      <c r="Q2035" s="8">
        <f t="shared" si="346"/>
        <v>0.7142857142857143</v>
      </c>
      <c r="R2035" s="8">
        <f t="shared" si="347"/>
        <v>0.41666666666666669</v>
      </c>
      <c r="S2035" s="9">
        <f t="shared" si="348"/>
        <v>1.1156183909197704E-3</v>
      </c>
      <c r="T2035" s="2" t="s">
        <v>33</v>
      </c>
      <c r="U2035" s="2" t="s">
        <v>31</v>
      </c>
      <c r="V2035" s="2" t="s">
        <v>6101</v>
      </c>
      <c r="W2035" s="2" t="s">
        <v>627</v>
      </c>
      <c r="X2035" s="2">
        <v>37</v>
      </c>
      <c r="Y2035" s="2">
        <v>45</v>
      </c>
      <c r="Z2035" s="2">
        <f t="shared" si="354"/>
        <v>8</v>
      </c>
    </row>
    <row r="2036" spans="1:26" x14ac:dyDescent="0.25">
      <c r="A2036" s="2" t="s">
        <v>5355</v>
      </c>
      <c r="B2036" s="2">
        <v>202282035</v>
      </c>
      <c r="C2036" s="3">
        <v>44879</v>
      </c>
      <c r="D2036" s="2" t="s">
        <v>1164</v>
      </c>
      <c r="E2036" s="2" t="s">
        <v>14</v>
      </c>
      <c r="F2036" s="2" t="s">
        <v>5356</v>
      </c>
      <c r="G2036" s="10">
        <f t="shared" si="349"/>
        <v>4.5318876188852913E-5</v>
      </c>
      <c r="H2036" s="7">
        <v>10</v>
      </c>
      <c r="I2036" s="7">
        <v>2</v>
      </c>
      <c r="J2036" s="7">
        <v>8</v>
      </c>
      <c r="K2036" s="7">
        <f t="shared" si="352"/>
        <v>3.2</v>
      </c>
      <c r="L2036" s="12">
        <f t="shared" si="350"/>
        <v>4.8</v>
      </c>
      <c r="M2036" s="8">
        <v>0.8</v>
      </c>
      <c r="N2036" s="8">
        <f t="shared" si="351"/>
        <v>2.4</v>
      </c>
      <c r="O2036" s="7">
        <f t="shared" si="345"/>
        <v>4.8</v>
      </c>
      <c r="P2036" s="8">
        <v>0.8</v>
      </c>
      <c r="Q2036" s="8">
        <f t="shared" si="346"/>
        <v>0.25</v>
      </c>
      <c r="R2036" s="8">
        <f t="shared" si="347"/>
        <v>0.2</v>
      </c>
      <c r="S2036" s="9">
        <f t="shared" si="348"/>
        <v>1.2749924467654519E-4</v>
      </c>
      <c r="T2036" s="2" t="s">
        <v>6152</v>
      </c>
      <c r="U2036" s="2" t="s">
        <v>15</v>
      </c>
      <c r="V2036" s="2" t="s">
        <v>6101</v>
      </c>
      <c r="W2036" s="2" t="s">
        <v>627</v>
      </c>
      <c r="X2036" s="2">
        <v>37</v>
      </c>
      <c r="Y2036" s="2">
        <v>45</v>
      </c>
      <c r="Z2036" s="2">
        <f t="shared" si="354"/>
        <v>8</v>
      </c>
    </row>
    <row r="2037" spans="1:26" x14ac:dyDescent="0.25">
      <c r="A2037" s="2" t="s">
        <v>5357</v>
      </c>
      <c r="B2037" s="2">
        <v>202282036</v>
      </c>
      <c r="C2037" s="3">
        <v>44879</v>
      </c>
      <c r="D2037" s="2" t="s">
        <v>79</v>
      </c>
      <c r="E2037" s="2" t="s">
        <v>14</v>
      </c>
      <c r="F2037" s="2" t="s">
        <v>5358</v>
      </c>
      <c r="G2037" s="10">
        <f t="shared" si="349"/>
        <v>4.5318876188852913E-5</v>
      </c>
      <c r="H2037" s="7">
        <v>10</v>
      </c>
      <c r="I2037" s="7">
        <v>6</v>
      </c>
      <c r="J2037" s="7">
        <v>9</v>
      </c>
      <c r="K2037" s="7">
        <f t="shared" si="352"/>
        <v>3.6</v>
      </c>
      <c r="L2037" s="12">
        <f t="shared" si="350"/>
        <v>5.4</v>
      </c>
      <c r="M2037" s="8">
        <v>0.9</v>
      </c>
      <c r="N2037" s="8">
        <f t="shared" si="351"/>
        <v>0.9</v>
      </c>
      <c r="O2037" s="7">
        <f t="shared" si="345"/>
        <v>5.4</v>
      </c>
      <c r="P2037" s="8">
        <v>0.9</v>
      </c>
      <c r="Q2037" s="8">
        <f t="shared" si="346"/>
        <v>0.66666666666666663</v>
      </c>
      <c r="R2037" s="8">
        <f t="shared" si="347"/>
        <v>0.6</v>
      </c>
      <c r="S2037" s="9">
        <f t="shared" si="348"/>
        <v>1.4343665026111333E-4</v>
      </c>
      <c r="T2037" s="2" t="s">
        <v>6152</v>
      </c>
      <c r="U2037" s="2" t="s">
        <v>15</v>
      </c>
      <c r="V2037" s="2" t="s">
        <v>6101</v>
      </c>
      <c r="W2037" s="2" t="s">
        <v>16</v>
      </c>
      <c r="X2037" s="2">
        <v>37</v>
      </c>
      <c r="Y2037" s="2">
        <v>45</v>
      </c>
      <c r="Z2037" s="2">
        <f t="shared" si="354"/>
        <v>8</v>
      </c>
    </row>
    <row r="2038" spans="1:26" x14ac:dyDescent="0.25">
      <c r="A2038" s="2" t="s">
        <v>5359</v>
      </c>
      <c r="B2038" s="2">
        <v>202282037</v>
      </c>
      <c r="C2038" s="3">
        <v>44879</v>
      </c>
      <c r="D2038" s="2" t="s">
        <v>465</v>
      </c>
      <c r="E2038" s="2" t="s">
        <v>29</v>
      </c>
      <c r="F2038" s="2" t="s">
        <v>5360</v>
      </c>
      <c r="G2038" s="10">
        <f t="shared" si="349"/>
        <v>3.3989157141639688E-4</v>
      </c>
      <c r="H2038" s="12">
        <v>75</v>
      </c>
      <c r="I2038" s="7">
        <v>53.52</v>
      </c>
      <c r="J2038" s="7">
        <v>21.479999999999997</v>
      </c>
      <c r="K2038" s="7">
        <f t="shared" si="352"/>
        <v>8.5919999999999987</v>
      </c>
      <c r="L2038" s="12">
        <f t="shared" si="350"/>
        <v>12.887999999999998</v>
      </c>
      <c r="M2038" s="8">
        <v>0.28639999999999993</v>
      </c>
      <c r="N2038" s="8">
        <f t="shared" si="351"/>
        <v>0.24080717488789233</v>
      </c>
      <c r="O2038" s="7">
        <f t="shared" si="345"/>
        <v>12.887999999999998</v>
      </c>
      <c r="P2038" s="8">
        <v>0.28639999999999993</v>
      </c>
      <c r="Q2038" s="8">
        <f t="shared" si="346"/>
        <v>2.4916201117318439</v>
      </c>
      <c r="R2038" s="8">
        <f t="shared" si="347"/>
        <v>0.71360000000000001</v>
      </c>
      <c r="S2038" s="9">
        <f t="shared" si="348"/>
        <v>3.4233547195652376E-4</v>
      </c>
      <c r="T2038" s="2" t="s">
        <v>33</v>
      </c>
      <c r="U2038" s="2" t="s">
        <v>31</v>
      </c>
      <c r="V2038" s="2" t="s">
        <v>6101</v>
      </c>
      <c r="W2038" s="2" t="s">
        <v>329</v>
      </c>
      <c r="X2038" s="2">
        <v>37</v>
      </c>
      <c r="Y2038" s="2">
        <v>45</v>
      </c>
      <c r="Z2038" s="2">
        <f t="shared" si="354"/>
        <v>8</v>
      </c>
    </row>
    <row r="2039" spans="1:26" x14ac:dyDescent="0.25">
      <c r="A2039" s="2" t="s">
        <v>5361</v>
      </c>
      <c r="B2039" s="2">
        <v>202282038</v>
      </c>
      <c r="C2039" s="3">
        <v>44879</v>
      </c>
      <c r="D2039" s="2" t="s">
        <v>1165</v>
      </c>
      <c r="E2039" s="2" t="s">
        <v>29</v>
      </c>
      <c r="F2039" s="2" t="s">
        <v>5362</v>
      </c>
      <c r="G2039" s="10">
        <f t="shared" si="349"/>
        <v>3.9880611046190566E-4</v>
      </c>
      <c r="H2039" s="12">
        <v>88</v>
      </c>
      <c r="I2039" s="7">
        <v>48.9</v>
      </c>
      <c r="J2039" s="7">
        <v>39.1</v>
      </c>
      <c r="K2039" s="7">
        <f t="shared" si="352"/>
        <v>15.64</v>
      </c>
      <c r="L2039" s="12">
        <f t="shared" si="350"/>
        <v>23.46</v>
      </c>
      <c r="M2039" s="8">
        <v>0.44431818181818183</v>
      </c>
      <c r="N2039" s="8">
        <f t="shared" si="351"/>
        <v>0.47975460122699387</v>
      </c>
      <c r="O2039" s="7">
        <f t="shared" si="345"/>
        <v>23.46</v>
      </c>
      <c r="P2039" s="8">
        <v>0.44431818181818183</v>
      </c>
      <c r="Q2039" s="8">
        <f t="shared" si="346"/>
        <v>1.2506393861892582</v>
      </c>
      <c r="R2039" s="8">
        <f t="shared" si="347"/>
        <v>0.55568181818181817</v>
      </c>
      <c r="S2039" s="9">
        <f t="shared" si="348"/>
        <v>6.2315255835661461E-4</v>
      </c>
      <c r="T2039" s="2" t="s">
        <v>99</v>
      </c>
      <c r="U2039" s="2" t="s">
        <v>31</v>
      </c>
      <c r="V2039" s="2" t="s">
        <v>6101</v>
      </c>
      <c r="W2039" s="2" t="s">
        <v>329</v>
      </c>
      <c r="X2039" s="2">
        <v>37</v>
      </c>
      <c r="Y2039" s="2">
        <v>45</v>
      </c>
      <c r="Z2039" s="2">
        <f t="shared" si="354"/>
        <v>8</v>
      </c>
    </row>
    <row r="2040" spans="1:26" x14ac:dyDescent="0.25">
      <c r="A2040" s="2" t="s">
        <v>5363</v>
      </c>
      <c r="B2040" s="2">
        <v>202282039</v>
      </c>
      <c r="C2040" s="3">
        <v>44879</v>
      </c>
      <c r="D2040" s="2" t="s">
        <v>1166</v>
      </c>
      <c r="E2040" s="2" t="s">
        <v>43</v>
      </c>
      <c r="F2040" s="2" t="s">
        <v>5364</v>
      </c>
      <c r="G2040" s="10">
        <f t="shared" si="349"/>
        <v>1.6405433180364756E-3</v>
      </c>
      <c r="H2040" s="7">
        <v>362</v>
      </c>
      <c r="I2040" s="7">
        <v>200</v>
      </c>
      <c r="J2040" s="7">
        <v>162</v>
      </c>
      <c r="K2040" s="7">
        <f t="shared" si="352"/>
        <v>64.8</v>
      </c>
      <c r="L2040" s="12">
        <f t="shared" si="350"/>
        <v>97.2</v>
      </c>
      <c r="M2040" s="8">
        <v>0.44751381215469616</v>
      </c>
      <c r="N2040" s="8">
        <f t="shared" si="351"/>
        <v>0.48599999999999999</v>
      </c>
      <c r="O2040" s="7">
        <f t="shared" si="345"/>
        <v>97.2</v>
      </c>
      <c r="P2040" s="8">
        <v>0.44751381215469616</v>
      </c>
      <c r="Q2040" s="8">
        <f t="shared" si="346"/>
        <v>1.2345679012345678</v>
      </c>
      <c r="R2040" s="8">
        <f t="shared" si="347"/>
        <v>0.5524861878453039</v>
      </c>
      <c r="S2040" s="9">
        <f t="shared" si="348"/>
        <v>2.5818597047000398E-3</v>
      </c>
      <c r="T2040" s="2" t="s">
        <v>1167</v>
      </c>
      <c r="U2040" s="2" t="s">
        <v>44</v>
      </c>
      <c r="V2040" s="2" t="s">
        <v>6101</v>
      </c>
      <c r="W2040" s="2" t="s">
        <v>329</v>
      </c>
      <c r="X2040" s="2">
        <v>37</v>
      </c>
      <c r="Y2040" s="2">
        <v>45</v>
      </c>
      <c r="Z2040" s="2">
        <f t="shared" si="354"/>
        <v>8</v>
      </c>
    </row>
    <row r="2041" spans="1:26" x14ac:dyDescent="0.25">
      <c r="A2041" s="2" t="s">
        <v>5365</v>
      </c>
      <c r="B2041" s="2">
        <v>202282040</v>
      </c>
      <c r="C2041" s="3">
        <v>44879</v>
      </c>
      <c r="D2041" s="2" t="s">
        <v>1168</v>
      </c>
      <c r="E2041" s="2" t="s">
        <v>29</v>
      </c>
      <c r="F2041" s="2" t="s">
        <v>5366</v>
      </c>
      <c r="G2041" s="10">
        <f t="shared" si="349"/>
        <v>5.4382651426623495E-5</v>
      </c>
      <c r="H2041" s="12">
        <v>12</v>
      </c>
      <c r="I2041" s="7">
        <v>9.27</v>
      </c>
      <c r="J2041" s="7">
        <v>2.7300000000000004</v>
      </c>
      <c r="K2041" s="7">
        <f t="shared" si="352"/>
        <v>1.0920000000000003</v>
      </c>
      <c r="L2041" s="12">
        <f t="shared" si="350"/>
        <v>1.6380000000000001</v>
      </c>
      <c r="M2041" s="8">
        <v>0.22750000000000004</v>
      </c>
      <c r="N2041" s="8">
        <f t="shared" si="351"/>
        <v>0.1766990291262136</v>
      </c>
      <c r="O2041" s="7">
        <f t="shared" si="345"/>
        <v>1.6380000000000001</v>
      </c>
      <c r="P2041" s="8">
        <v>0.22750000000000004</v>
      </c>
      <c r="Q2041" s="8">
        <f t="shared" si="346"/>
        <v>3.3956043956043951</v>
      </c>
      <c r="R2041" s="8">
        <f t="shared" si="347"/>
        <v>0.77249999999999996</v>
      </c>
      <c r="S2041" s="9">
        <f t="shared" si="348"/>
        <v>4.3509117245871052E-5</v>
      </c>
      <c r="T2041" s="2" t="s">
        <v>33</v>
      </c>
      <c r="U2041" s="2" t="s">
        <v>31</v>
      </c>
      <c r="V2041" s="2" t="s">
        <v>6101</v>
      </c>
      <c r="W2041" s="2" t="s">
        <v>627</v>
      </c>
      <c r="X2041" s="2">
        <v>37</v>
      </c>
      <c r="Y2041" s="2">
        <v>45</v>
      </c>
      <c r="Z2041" s="2">
        <f t="shared" si="354"/>
        <v>8</v>
      </c>
    </row>
    <row r="2042" spans="1:26" x14ac:dyDescent="0.25">
      <c r="A2042" s="2" t="s">
        <v>5367</v>
      </c>
      <c r="B2042" s="2">
        <v>202282041</v>
      </c>
      <c r="C2042" s="3">
        <v>44879</v>
      </c>
      <c r="D2042" s="2" t="s">
        <v>785</v>
      </c>
      <c r="E2042" s="2" t="s">
        <v>29</v>
      </c>
      <c r="F2042" s="2" t="s">
        <v>5368</v>
      </c>
      <c r="G2042" s="10">
        <f t="shared" si="349"/>
        <v>9.516963999659112E-5</v>
      </c>
      <c r="H2042" s="12">
        <v>21</v>
      </c>
      <c r="I2042" s="7">
        <v>18.62</v>
      </c>
      <c r="J2042" s="7">
        <v>2.379999999999999</v>
      </c>
      <c r="K2042" s="7">
        <f t="shared" si="352"/>
        <v>0.95199999999999962</v>
      </c>
      <c r="L2042" s="12">
        <f t="shared" si="350"/>
        <v>1.4279999999999995</v>
      </c>
      <c r="M2042" s="8">
        <v>0.11333333333333329</v>
      </c>
      <c r="N2042" s="8">
        <f t="shared" si="351"/>
        <v>7.6691729323308241E-2</v>
      </c>
      <c r="O2042" s="7">
        <f t="shared" si="345"/>
        <v>1.4279999999999995</v>
      </c>
      <c r="P2042" s="8">
        <v>0.11333333333333329</v>
      </c>
      <c r="Q2042" s="8">
        <f t="shared" si="346"/>
        <v>7.8235294117647092</v>
      </c>
      <c r="R2042" s="8">
        <f t="shared" si="347"/>
        <v>0.88666666666666671</v>
      </c>
      <c r="S2042" s="9">
        <f t="shared" si="348"/>
        <v>3.7931025291272176E-5</v>
      </c>
      <c r="T2042" s="2" t="s">
        <v>33</v>
      </c>
      <c r="U2042" s="2" t="s">
        <v>31</v>
      </c>
      <c r="V2042" s="2" t="s">
        <v>6101</v>
      </c>
      <c r="W2042" s="2" t="s">
        <v>627</v>
      </c>
      <c r="X2042" s="2">
        <v>37</v>
      </c>
      <c r="Y2042" s="2">
        <v>45</v>
      </c>
      <c r="Z2042" s="2">
        <f t="shared" si="354"/>
        <v>8</v>
      </c>
    </row>
    <row r="2043" spans="1:26" x14ac:dyDescent="0.25">
      <c r="A2043" s="2" t="s">
        <v>5369</v>
      </c>
      <c r="B2043" s="2">
        <v>202282042</v>
      </c>
      <c r="C2043" s="3">
        <v>44879</v>
      </c>
      <c r="D2043" s="2" t="s">
        <v>888</v>
      </c>
      <c r="E2043" s="2" t="s">
        <v>29</v>
      </c>
      <c r="F2043" s="2" t="s">
        <v>5370</v>
      </c>
      <c r="G2043" s="10">
        <f t="shared" si="349"/>
        <v>2.4925381903869104E-4</v>
      </c>
      <c r="H2043" s="12">
        <v>55</v>
      </c>
      <c r="I2043" s="7">
        <v>46.25</v>
      </c>
      <c r="J2043" s="7">
        <v>8.75</v>
      </c>
      <c r="K2043" s="7">
        <f t="shared" si="352"/>
        <v>3.5</v>
      </c>
      <c r="L2043" s="12">
        <f t="shared" si="350"/>
        <v>5.25</v>
      </c>
      <c r="M2043" s="8">
        <v>0.15909090909090909</v>
      </c>
      <c r="N2043" s="8">
        <f t="shared" si="351"/>
        <v>0.11351351351351352</v>
      </c>
      <c r="O2043" s="7">
        <f t="shared" si="345"/>
        <v>5.25</v>
      </c>
      <c r="P2043" s="8">
        <v>0.15909090909090909</v>
      </c>
      <c r="Q2043" s="8">
        <f t="shared" si="346"/>
        <v>5.2857142857142856</v>
      </c>
      <c r="R2043" s="8">
        <f t="shared" si="347"/>
        <v>0.84090909090909094</v>
      </c>
      <c r="S2043" s="9">
        <f t="shared" si="348"/>
        <v>1.394522988649713E-4</v>
      </c>
      <c r="T2043" s="2" t="s">
        <v>30</v>
      </c>
      <c r="U2043" s="2" t="s">
        <v>31</v>
      </c>
      <c r="V2043" s="2" t="s">
        <v>6101</v>
      </c>
      <c r="W2043" s="2" t="s">
        <v>627</v>
      </c>
      <c r="X2043" s="2">
        <v>37</v>
      </c>
      <c r="Y2043" s="2">
        <v>45</v>
      </c>
      <c r="Z2043" s="2">
        <f t="shared" si="354"/>
        <v>8</v>
      </c>
    </row>
    <row r="2044" spans="1:26" x14ac:dyDescent="0.25">
      <c r="A2044" s="2" t="s">
        <v>5371</v>
      </c>
      <c r="B2044" s="2">
        <v>202282043</v>
      </c>
      <c r="C2044" s="3">
        <v>44879</v>
      </c>
      <c r="D2044" s="2" t="s">
        <v>1156</v>
      </c>
      <c r="E2044" s="2" t="s">
        <v>29</v>
      </c>
      <c r="F2044" s="2" t="s">
        <v>5372</v>
      </c>
      <c r="G2044" s="10">
        <f t="shared" si="349"/>
        <v>4.5318876188852914E-4</v>
      </c>
      <c r="H2044" s="12">
        <v>100</v>
      </c>
      <c r="I2044" s="7">
        <v>50</v>
      </c>
      <c r="J2044" s="7">
        <v>50</v>
      </c>
      <c r="K2044" s="7">
        <f t="shared" si="352"/>
        <v>20</v>
      </c>
      <c r="L2044" s="12">
        <f t="shared" si="350"/>
        <v>30</v>
      </c>
      <c r="M2044" s="8">
        <v>0.5</v>
      </c>
      <c r="N2044" s="8">
        <f t="shared" si="351"/>
        <v>0.6</v>
      </c>
      <c r="O2044" s="7">
        <f t="shared" si="345"/>
        <v>30</v>
      </c>
      <c r="P2044" s="8">
        <v>0.5</v>
      </c>
      <c r="Q2044" s="8">
        <f t="shared" si="346"/>
        <v>1</v>
      </c>
      <c r="R2044" s="8">
        <f t="shared" si="347"/>
        <v>0.5</v>
      </c>
      <c r="S2044" s="9">
        <f t="shared" si="348"/>
        <v>7.9687027922840741E-4</v>
      </c>
      <c r="T2044" s="2" t="s">
        <v>33</v>
      </c>
      <c r="U2044" s="2" t="s">
        <v>31</v>
      </c>
      <c r="V2044" s="2" t="s">
        <v>6101</v>
      </c>
      <c r="W2044" s="2" t="s">
        <v>627</v>
      </c>
      <c r="X2044" s="2">
        <v>37</v>
      </c>
      <c r="Y2044" s="2">
        <v>45</v>
      </c>
      <c r="Z2044" s="2">
        <f t="shared" si="354"/>
        <v>8</v>
      </c>
    </row>
    <row r="2045" spans="1:26" x14ac:dyDescent="0.25">
      <c r="A2045" s="2" t="s">
        <v>5373</v>
      </c>
      <c r="B2045" s="2">
        <v>202282044</v>
      </c>
      <c r="C2045" s="3">
        <v>44879</v>
      </c>
      <c r="D2045" s="2" t="s">
        <v>1169</v>
      </c>
      <c r="E2045" s="2" t="s">
        <v>14</v>
      </c>
      <c r="F2045" s="2" t="s">
        <v>5374</v>
      </c>
      <c r="G2045" s="10">
        <f t="shared" si="349"/>
        <v>2.2659438094426456E-5</v>
      </c>
      <c r="H2045" s="7">
        <v>5</v>
      </c>
      <c r="I2045" s="7">
        <v>2</v>
      </c>
      <c r="J2045" s="7">
        <v>3</v>
      </c>
      <c r="K2045" s="7">
        <f t="shared" si="352"/>
        <v>1.2000000000000002</v>
      </c>
      <c r="L2045" s="12">
        <f t="shared" si="350"/>
        <v>1.7999999999999998</v>
      </c>
      <c r="M2045" s="8">
        <v>0.6</v>
      </c>
      <c r="N2045" s="8">
        <f t="shared" si="351"/>
        <v>0.89999999999999991</v>
      </c>
      <c r="O2045" s="7">
        <f t="shared" si="345"/>
        <v>1.7999999999999998</v>
      </c>
      <c r="P2045" s="8">
        <v>0.6</v>
      </c>
      <c r="Q2045" s="8">
        <f t="shared" si="346"/>
        <v>0.66666666666666663</v>
      </c>
      <c r="R2045" s="8">
        <f t="shared" si="347"/>
        <v>0.4</v>
      </c>
      <c r="S2045" s="9">
        <f t="shared" si="348"/>
        <v>4.7812216753704445E-5</v>
      </c>
      <c r="T2045" s="2" t="s">
        <v>6151</v>
      </c>
      <c r="U2045" s="2" t="s">
        <v>15</v>
      </c>
      <c r="V2045" s="2" t="s">
        <v>6101</v>
      </c>
      <c r="W2045" s="2" t="s">
        <v>627</v>
      </c>
      <c r="X2045" s="2">
        <v>37</v>
      </c>
      <c r="Y2045" s="2">
        <v>45</v>
      </c>
      <c r="Z2045" s="2">
        <f t="shared" si="354"/>
        <v>8</v>
      </c>
    </row>
    <row r="2046" spans="1:26" x14ac:dyDescent="0.25">
      <c r="A2046" s="2" t="s">
        <v>5375</v>
      </c>
      <c r="B2046" s="2">
        <v>202282045</v>
      </c>
      <c r="C2046" s="3">
        <v>44879</v>
      </c>
      <c r="D2046" s="2" t="s">
        <v>1041</v>
      </c>
      <c r="E2046" s="2" t="s">
        <v>29</v>
      </c>
      <c r="F2046" s="2" t="s">
        <v>5376</v>
      </c>
      <c r="G2046" s="10">
        <f t="shared" si="349"/>
        <v>6.5259181711948199E-4</v>
      </c>
      <c r="H2046" s="12">
        <v>144</v>
      </c>
      <c r="I2046" s="7">
        <v>122.10000000000001</v>
      </c>
      <c r="J2046" s="7">
        <v>21.899999999999991</v>
      </c>
      <c r="K2046" s="7">
        <f t="shared" si="352"/>
        <v>8.7599999999999962</v>
      </c>
      <c r="L2046" s="12">
        <f t="shared" si="350"/>
        <v>13.139999999999995</v>
      </c>
      <c r="M2046" s="8">
        <v>0.15208333333333326</v>
      </c>
      <c r="N2046" s="8">
        <f t="shared" si="351"/>
        <v>0.10761670761670757</v>
      </c>
      <c r="O2046" s="7">
        <f t="shared" si="345"/>
        <v>13.139999999999995</v>
      </c>
      <c r="P2046" s="8">
        <v>0.15208333333333326</v>
      </c>
      <c r="Q2046" s="8">
        <f t="shared" si="346"/>
        <v>5.575342465753427</v>
      </c>
      <c r="R2046" s="8">
        <f t="shared" si="347"/>
        <v>0.84791666666666676</v>
      </c>
      <c r="S2046" s="9">
        <f t="shared" si="348"/>
        <v>3.4902918230204233E-4</v>
      </c>
      <c r="T2046" s="2" t="s">
        <v>30</v>
      </c>
      <c r="U2046" s="2" t="s">
        <v>31</v>
      </c>
      <c r="V2046" s="2" t="s">
        <v>6101</v>
      </c>
      <c r="W2046" s="2" t="s">
        <v>16</v>
      </c>
      <c r="X2046" s="2">
        <v>37</v>
      </c>
      <c r="Y2046" s="2">
        <v>45</v>
      </c>
      <c r="Z2046" s="2">
        <f t="shared" si="354"/>
        <v>8</v>
      </c>
    </row>
    <row r="2047" spans="1:26" x14ac:dyDescent="0.25">
      <c r="A2047" s="2" t="s">
        <v>5377</v>
      </c>
      <c r="B2047" s="2">
        <v>202282046</v>
      </c>
      <c r="C2047" s="3">
        <v>44879</v>
      </c>
      <c r="D2047" s="2" t="s">
        <v>518</v>
      </c>
      <c r="E2047" s="2" t="s">
        <v>62</v>
      </c>
      <c r="F2047" s="2" t="s">
        <v>5378</v>
      </c>
      <c r="G2047" s="10">
        <f t="shared" si="349"/>
        <v>6.7978314283279376E-4</v>
      </c>
      <c r="H2047" s="7">
        <v>150</v>
      </c>
      <c r="I2047" s="7">
        <v>140</v>
      </c>
      <c r="J2047" s="7">
        <v>10</v>
      </c>
      <c r="K2047" s="7">
        <f t="shared" si="352"/>
        <v>4</v>
      </c>
      <c r="L2047" s="12">
        <f t="shared" si="350"/>
        <v>6</v>
      </c>
      <c r="M2047" s="8">
        <v>6.6666666666666666E-2</v>
      </c>
      <c r="N2047" s="8">
        <f t="shared" si="351"/>
        <v>4.2857142857142858E-2</v>
      </c>
      <c r="O2047" s="7">
        <f t="shared" si="345"/>
        <v>6</v>
      </c>
      <c r="P2047" s="8">
        <v>6.6666666666666666E-2</v>
      </c>
      <c r="Q2047" s="8">
        <f t="shared" si="346"/>
        <v>14</v>
      </c>
      <c r="R2047" s="8">
        <f t="shared" si="347"/>
        <v>0.93333333333333335</v>
      </c>
      <c r="S2047" s="9">
        <f t="shared" si="348"/>
        <v>1.5937405584568148E-4</v>
      </c>
      <c r="T2047" s="2" t="s">
        <v>113</v>
      </c>
      <c r="U2047" s="2" t="s">
        <v>61</v>
      </c>
      <c r="V2047" s="2" t="s">
        <v>6101</v>
      </c>
      <c r="W2047" s="2" t="s">
        <v>16</v>
      </c>
      <c r="X2047" s="2">
        <v>37</v>
      </c>
      <c r="Y2047" s="2">
        <v>45</v>
      </c>
      <c r="Z2047" s="2">
        <f t="shared" si="354"/>
        <v>8</v>
      </c>
    </row>
    <row r="2048" spans="1:26" x14ac:dyDescent="0.25">
      <c r="A2048" s="2" t="s">
        <v>5379</v>
      </c>
      <c r="B2048" s="2">
        <v>202282047</v>
      </c>
      <c r="C2048" s="3">
        <v>44879</v>
      </c>
      <c r="D2048" s="2" t="s">
        <v>793</v>
      </c>
      <c r="E2048" s="2" t="s">
        <v>24</v>
      </c>
      <c r="F2048" s="2" t="s">
        <v>5380</v>
      </c>
      <c r="G2048" s="10">
        <f t="shared" si="349"/>
        <v>2.7191325713311752E-4</v>
      </c>
      <c r="H2048" s="7">
        <v>60</v>
      </c>
      <c r="I2048" s="7">
        <v>15</v>
      </c>
      <c r="J2048" s="7">
        <v>45</v>
      </c>
      <c r="K2048" s="7">
        <f t="shared" si="352"/>
        <v>18</v>
      </c>
      <c r="L2048" s="12">
        <f t="shared" si="350"/>
        <v>27</v>
      </c>
      <c r="M2048" s="8">
        <v>0.75</v>
      </c>
      <c r="N2048" s="8">
        <f t="shared" si="351"/>
        <v>1.8</v>
      </c>
      <c r="O2048" s="7">
        <f t="shared" si="345"/>
        <v>27</v>
      </c>
      <c r="P2048" s="8">
        <v>0.75</v>
      </c>
      <c r="Q2048" s="8">
        <f t="shared" si="346"/>
        <v>0.33333333333333331</v>
      </c>
      <c r="R2048" s="8">
        <f t="shared" si="347"/>
        <v>0.25</v>
      </c>
      <c r="S2048" s="9">
        <f t="shared" si="348"/>
        <v>7.1718325130556667E-4</v>
      </c>
      <c r="T2048" s="2" t="s">
        <v>25</v>
      </c>
      <c r="U2048" s="2" t="s">
        <v>26</v>
      </c>
      <c r="V2048" s="2" t="s">
        <v>6101</v>
      </c>
      <c r="W2048" s="2" t="s">
        <v>16</v>
      </c>
      <c r="X2048" s="2">
        <v>37</v>
      </c>
      <c r="Y2048" s="2">
        <v>45</v>
      </c>
      <c r="Z2048" s="2">
        <f t="shared" si="354"/>
        <v>8</v>
      </c>
    </row>
    <row r="2049" spans="1:26" x14ac:dyDescent="0.25">
      <c r="A2049" s="2" t="s">
        <v>5381</v>
      </c>
      <c r="B2049" s="2">
        <v>202282048</v>
      </c>
      <c r="C2049" s="3">
        <v>44879</v>
      </c>
      <c r="D2049" s="2" t="s">
        <v>1147</v>
      </c>
      <c r="E2049" s="2" t="s">
        <v>29</v>
      </c>
      <c r="F2049" s="2" t="s">
        <v>5382</v>
      </c>
      <c r="G2049" s="10">
        <f t="shared" si="349"/>
        <v>4.5318876188852914E-4</v>
      </c>
      <c r="H2049" s="12">
        <v>100</v>
      </c>
      <c r="I2049" s="7">
        <v>57</v>
      </c>
      <c r="J2049" s="7">
        <v>43</v>
      </c>
      <c r="K2049" s="7">
        <f t="shared" si="352"/>
        <v>17.2</v>
      </c>
      <c r="L2049" s="12">
        <f t="shared" si="350"/>
        <v>25.8</v>
      </c>
      <c r="M2049" s="8">
        <v>0.43</v>
      </c>
      <c r="N2049" s="8">
        <f t="shared" si="351"/>
        <v>0.45263157894736844</v>
      </c>
      <c r="O2049" s="7">
        <f t="shared" si="345"/>
        <v>25.8</v>
      </c>
      <c r="P2049" s="8">
        <v>0.43</v>
      </c>
      <c r="Q2049" s="8">
        <f t="shared" si="346"/>
        <v>1.3255813953488371</v>
      </c>
      <c r="R2049" s="8">
        <f t="shared" si="347"/>
        <v>0.56999999999999995</v>
      </c>
      <c r="S2049" s="9">
        <f t="shared" si="348"/>
        <v>6.8530844013643037E-4</v>
      </c>
      <c r="T2049" s="2" t="s">
        <v>99</v>
      </c>
      <c r="U2049" s="2" t="s">
        <v>31</v>
      </c>
      <c r="V2049" s="2" t="s">
        <v>6101</v>
      </c>
      <c r="W2049" s="2" t="s">
        <v>329</v>
      </c>
      <c r="X2049" s="2">
        <v>37</v>
      </c>
      <c r="Y2049" s="2">
        <v>45</v>
      </c>
      <c r="Z2049" s="2">
        <f t="shared" si="354"/>
        <v>8</v>
      </c>
    </row>
    <row r="2050" spans="1:26" x14ac:dyDescent="0.25">
      <c r="A2050" s="2" t="s">
        <v>5383</v>
      </c>
      <c r="B2050" s="2">
        <v>202282049</v>
      </c>
      <c r="C2050" s="3">
        <v>44879</v>
      </c>
      <c r="D2050" s="2" t="s">
        <v>590</v>
      </c>
      <c r="E2050" s="2" t="s">
        <v>47</v>
      </c>
      <c r="F2050" s="2" t="s">
        <v>5384</v>
      </c>
      <c r="G2050" s="10">
        <f t="shared" si="349"/>
        <v>8.1573977139935249E-4</v>
      </c>
      <c r="H2050" s="7">
        <v>180</v>
      </c>
      <c r="I2050" s="7">
        <v>103</v>
      </c>
      <c r="J2050" s="7">
        <v>77</v>
      </c>
      <c r="K2050" s="7">
        <f t="shared" si="352"/>
        <v>30.8</v>
      </c>
      <c r="L2050" s="12">
        <f t="shared" si="350"/>
        <v>46.2</v>
      </c>
      <c r="M2050" s="8">
        <v>0.42777777777777776</v>
      </c>
      <c r="N2050" s="8">
        <f t="shared" si="351"/>
        <v>0.44854368932038835</v>
      </c>
      <c r="O2050" s="7">
        <f t="shared" ref="O2050:O2113" si="355">J2050-K2050</f>
        <v>46.2</v>
      </c>
      <c r="P2050" s="8">
        <v>0.42777777777777776</v>
      </c>
      <c r="Q2050" s="8">
        <f t="shared" ref="Q2050:Q2113" si="356">I2050/J2050</f>
        <v>1.3376623376623376</v>
      </c>
      <c r="R2050" s="8">
        <f t="shared" ref="R2050:R2113" si="357">I2050/H2050</f>
        <v>0.57222222222222219</v>
      </c>
      <c r="S2050" s="9">
        <f t="shared" ref="S2050:S2113" si="358">J2050/SUM($J$2:$J$2400)</f>
        <v>1.2271802300117473E-3</v>
      </c>
      <c r="T2050" s="2" t="s">
        <v>573</v>
      </c>
      <c r="U2050" s="2" t="s">
        <v>6087</v>
      </c>
      <c r="V2050" s="2" t="s">
        <v>6101</v>
      </c>
      <c r="W2050" s="2" t="s">
        <v>329</v>
      </c>
      <c r="X2050" s="2">
        <v>37</v>
      </c>
      <c r="Y2050" s="2">
        <v>45</v>
      </c>
      <c r="Z2050" s="2">
        <f t="shared" si="354"/>
        <v>8</v>
      </c>
    </row>
    <row r="2051" spans="1:26" x14ac:dyDescent="0.25">
      <c r="A2051" s="2" t="s">
        <v>5385</v>
      </c>
      <c r="B2051" s="2">
        <v>202282050</v>
      </c>
      <c r="C2051" s="3">
        <v>44879</v>
      </c>
      <c r="D2051" s="2" t="s">
        <v>610</v>
      </c>
      <c r="E2051" s="2" t="s">
        <v>29</v>
      </c>
      <c r="F2051" s="2" t="s">
        <v>5386</v>
      </c>
      <c r="G2051" s="10">
        <f t="shared" ref="G2051:G2114" si="359">H2051/SUM($H$2:$H$2400)</f>
        <v>9.516963999659112E-5</v>
      </c>
      <c r="H2051" s="12">
        <v>21</v>
      </c>
      <c r="I2051" s="7">
        <v>17.62</v>
      </c>
      <c r="J2051" s="7">
        <v>3.379999999999999</v>
      </c>
      <c r="K2051" s="7">
        <f t="shared" si="352"/>
        <v>1.3519999999999996</v>
      </c>
      <c r="L2051" s="12">
        <f t="shared" ref="L2051:L2114" si="360">J2051-K2051</f>
        <v>2.0279999999999996</v>
      </c>
      <c r="M2051" s="8">
        <v>0.1609523809523809</v>
      </c>
      <c r="N2051" s="8">
        <f t="shared" ref="N2051:N2114" si="361">L2051/I2051</f>
        <v>0.11509648127128261</v>
      </c>
      <c r="O2051" s="7">
        <f t="shared" si="355"/>
        <v>2.0279999999999996</v>
      </c>
      <c r="P2051" s="8">
        <v>0.1609523809523809</v>
      </c>
      <c r="Q2051" s="8">
        <f t="shared" si="356"/>
        <v>5.2130177514792919</v>
      </c>
      <c r="R2051" s="8">
        <f t="shared" si="357"/>
        <v>0.83904761904761904</v>
      </c>
      <c r="S2051" s="9">
        <f t="shared" si="358"/>
        <v>5.3868430875840324E-5</v>
      </c>
      <c r="T2051" s="2" t="s">
        <v>33</v>
      </c>
      <c r="U2051" s="2" t="s">
        <v>31</v>
      </c>
      <c r="V2051" s="2" t="s">
        <v>6101</v>
      </c>
      <c r="W2051" s="2" t="s">
        <v>627</v>
      </c>
      <c r="X2051" s="2">
        <v>37</v>
      </c>
      <c r="Y2051" s="2">
        <v>45</v>
      </c>
      <c r="Z2051" s="2">
        <f t="shared" si="354"/>
        <v>8</v>
      </c>
    </row>
    <row r="2052" spans="1:26" x14ac:dyDescent="0.25">
      <c r="A2052" s="2" t="s">
        <v>5387</v>
      </c>
      <c r="B2052" s="2">
        <v>202282051</v>
      </c>
      <c r="C2052" s="3">
        <v>44879</v>
      </c>
      <c r="D2052" s="2" t="s">
        <v>1170</v>
      </c>
      <c r="E2052" s="2" t="s">
        <v>62</v>
      </c>
      <c r="F2052" s="2" t="s">
        <v>5388</v>
      </c>
      <c r="G2052" s="10">
        <f t="shared" si="359"/>
        <v>8.1573977139935249E-4</v>
      </c>
      <c r="H2052" s="7">
        <v>180</v>
      </c>
      <c r="I2052" s="7">
        <v>122</v>
      </c>
      <c r="J2052" s="7">
        <v>58</v>
      </c>
      <c r="K2052" s="7">
        <f t="shared" ref="K2052:K2115" si="362">J2052*0.4</f>
        <v>23.200000000000003</v>
      </c>
      <c r="L2052" s="12">
        <f t="shared" si="360"/>
        <v>34.799999999999997</v>
      </c>
      <c r="M2052" s="8">
        <v>0.32222222222222224</v>
      </c>
      <c r="N2052" s="8">
        <f t="shared" si="361"/>
        <v>0.28524590163934421</v>
      </c>
      <c r="O2052" s="7">
        <f t="shared" si="355"/>
        <v>34.799999999999997</v>
      </c>
      <c r="P2052" s="8">
        <v>0.32222222222222224</v>
      </c>
      <c r="Q2052" s="8">
        <f t="shared" si="356"/>
        <v>2.103448275862069</v>
      </c>
      <c r="R2052" s="8">
        <f t="shared" si="357"/>
        <v>0.67777777777777781</v>
      </c>
      <c r="S2052" s="9">
        <f t="shared" si="358"/>
        <v>9.243695239049526E-4</v>
      </c>
      <c r="T2052" s="2" t="s">
        <v>113</v>
      </c>
      <c r="U2052" s="2" t="s">
        <v>61</v>
      </c>
      <c r="V2052" s="2" t="s">
        <v>6101</v>
      </c>
      <c r="W2052" s="2" t="s">
        <v>627</v>
      </c>
      <c r="X2052" s="2">
        <v>37</v>
      </c>
      <c r="Y2052" s="2">
        <v>45</v>
      </c>
      <c r="Z2052" s="2">
        <f t="shared" si="354"/>
        <v>8</v>
      </c>
    </row>
    <row r="2053" spans="1:26" x14ac:dyDescent="0.25">
      <c r="A2053" s="2" t="s">
        <v>5389</v>
      </c>
      <c r="B2053" s="2">
        <v>202282052</v>
      </c>
      <c r="C2053" s="3">
        <v>44879</v>
      </c>
      <c r="D2053" s="2" t="s">
        <v>1074</v>
      </c>
      <c r="E2053" s="2" t="s">
        <v>43</v>
      </c>
      <c r="F2053" s="2" t="s">
        <v>5390</v>
      </c>
      <c r="G2053" s="10">
        <f t="shared" si="359"/>
        <v>4.0786988569967621E-3</v>
      </c>
      <c r="H2053" s="7">
        <v>900</v>
      </c>
      <c r="I2053" s="7">
        <v>834</v>
      </c>
      <c r="J2053" s="7">
        <v>66</v>
      </c>
      <c r="K2053" s="7">
        <f t="shared" si="362"/>
        <v>26.400000000000002</v>
      </c>
      <c r="L2053" s="12">
        <f t="shared" si="360"/>
        <v>39.599999999999994</v>
      </c>
      <c r="M2053" s="8">
        <v>7.3333333333333334E-2</v>
      </c>
      <c r="N2053" s="8">
        <f t="shared" si="361"/>
        <v>4.7482014388489202E-2</v>
      </c>
      <c r="O2053" s="7">
        <f t="shared" si="355"/>
        <v>39.599999999999994</v>
      </c>
      <c r="P2053" s="8">
        <v>7.3333333333333334E-2</v>
      </c>
      <c r="Q2053" s="8">
        <f t="shared" si="356"/>
        <v>12.636363636363637</v>
      </c>
      <c r="R2053" s="8">
        <f t="shared" si="357"/>
        <v>0.92666666666666664</v>
      </c>
      <c r="S2053" s="9">
        <f t="shared" si="358"/>
        <v>1.0518687685814978E-3</v>
      </c>
      <c r="T2053" s="2" t="s">
        <v>19</v>
      </c>
      <c r="U2053" s="2" t="s">
        <v>44</v>
      </c>
      <c r="V2053" s="2" t="s">
        <v>6101</v>
      </c>
      <c r="W2053" s="2" t="s">
        <v>627</v>
      </c>
      <c r="X2053" s="2">
        <v>37</v>
      </c>
      <c r="Y2053" s="2">
        <v>45</v>
      </c>
      <c r="Z2053" s="2">
        <f t="shared" si="354"/>
        <v>8</v>
      </c>
    </row>
    <row r="2054" spans="1:26" x14ac:dyDescent="0.25">
      <c r="A2054" s="2" t="s">
        <v>5391</v>
      </c>
      <c r="B2054" s="2">
        <v>202282053</v>
      </c>
      <c r="C2054" s="3">
        <v>44879</v>
      </c>
      <c r="D2054" s="2" t="s">
        <v>837</v>
      </c>
      <c r="E2054" s="2" t="s">
        <v>29</v>
      </c>
      <c r="F2054" s="2" t="s">
        <v>5392</v>
      </c>
      <c r="G2054" s="10">
        <f t="shared" si="359"/>
        <v>1.4048851618544403E-4</v>
      </c>
      <c r="H2054" s="12">
        <v>31</v>
      </c>
      <c r="I2054" s="7">
        <v>27.9</v>
      </c>
      <c r="J2054" s="7">
        <v>3.1000000000000014</v>
      </c>
      <c r="K2054" s="7">
        <f t="shared" si="362"/>
        <v>1.2400000000000007</v>
      </c>
      <c r="L2054" s="12">
        <f t="shared" si="360"/>
        <v>1.8600000000000008</v>
      </c>
      <c r="M2054" s="8">
        <v>0.10000000000000005</v>
      </c>
      <c r="N2054" s="8">
        <f t="shared" si="361"/>
        <v>6.6666666666666693E-2</v>
      </c>
      <c r="O2054" s="7">
        <f t="shared" si="355"/>
        <v>1.8600000000000008</v>
      </c>
      <c r="P2054" s="8">
        <v>0.10000000000000005</v>
      </c>
      <c r="Q2054" s="8">
        <f t="shared" si="356"/>
        <v>8.9999999999999947</v>
      </c>
      <c r="R2054" s="8">
        <f t="shared" si="357"/>
        <v>0.89999999999999991</v>
      </c>
      <c r="S2054" s="9">
        <f t="shared" si="358"/>
        <v>4.9405957312161284E-5</v>
      </c>
      <c r="T2054" s="2" t="s">
        <v>33</v>
      </c>
      <c r="U2054" s="2" t="s">
        <v>31</v>
      </c>
      <c r="V2054" s="2" t="s">
        <v>6101</v>
      </c>
      <c r="W2054" s="2" t="s">
        <v>16</v>
      </c>
      <c r="X2054" s="2">
        <v>37</v>
      </c>
      <c r="Y2054" s="2">
        <v>45</v>
      </c>
      <c r="Z2054" s="2">
        <f t="shared" si="354"/>
        <v>8</v>
      </c>
    </row>
    <row r="2055" spans="1:26" x14ac:dyDescent="0.25">
      <c r="A2055" s="2" t="s">
        <v>5393</v>
      </c>
      <c r="B2055" s="2">
        <v>202282054</v>
      </c>
      <c r="C2055" s="3">
        <v>44879</v>
      </c>
      <c r="D2055" s="2" t="s">
        <v>95</v>
      </c>
      <c r="E2055" s="2" t="s">
        <v>14</v>
      </c>
      <c r="F2055" s="2" t="s">
        <v>5394</v>
      </c>
      <c r="G2055" s="10">
        <f t="shared" si="359"/>
        <v>4.5318876188852913E-5</v>
      </c>
      <c r="H2055" s="7">
        <v>10</v>
      </c>
      <c r="I2055" s="7">
        <v>3</v>
      </c>
      <c r="J2055" s="7">
        <v>7</v>
      </c>
      <c r="K2055" s="7">
        <f t="shared" si="362"/>
        <v>2.8000000000000003</v>
      </c>
      <c r="L2055" s="12">
        <f t="shared" si="360"/>
        <v>4.1999999999999993</v>
      </c>
      <c r="M2055" s="8">
        <v>0.7</v>
      </c>
      <c r="N2055" s="8">
        <f t="shared" si="361"/>
        <v>1.3999999999999997</v>
      </c>
      <c r="O2055" s="7">
        <f t="shared" si="355"/>
        <v>4.1999999999999993</v>
      </c>
      <c r="P2055" s="8">
        <v>0.7</v>
      </c>
      <c r="Q2055" s="8">
        <f t="shared" si="356"/>
        <v>0.42857142857142855</v>
      </c>
      <c r="R2055" s="8">
        <f t="shared" si="357"/>
        <v>0.3</v>
      </c>
      <c r="S2055" s="9">
        <f t="shared" si="358"/>
        <v>1.1156183909197704E-4</v>
      </c>
      <c r="T2055" s="2" t="s">
        <v>6151</v>
      </c>
      <c r="U2055" s="2" t="s">
        <v>15</v>
      </c>
      <c r="V2055" s="2" t="s">
        <v>6101</v>
      </c>
      <c r="W2055" s="2" t="s">
        <v>329</v>
      </c>
      <c r="X2055" s="2">
        <v>37</v>
      </c>
      <c r="Y2055" s="2">
        <v>45</v>
      </c>
      <c r="Z2055" s="2">
        <f t="shared" si="354"/>
        <v>8</v>
      </c>
    </row>
    <row r="2056" spans="1:26" x14ac:dyDescent="0.25">
      <c r="A2056" s="2" t="s">
        <v>5395</v>
      </c>
      <c r="B2056" s="2">
        <v>202282055</v>
      </c>
      <c r="C2056" s="3">
        <v>44879</v>
      </c>
      <c r="D2056" s="2" t="s">
        <v>1171</v>
      </c>
      <c r="E2056" s="2" t="s">
        <v>14</v>
      </c>
      <c r="F2056" s="2" t="s">
        <v>5396</v>
      </c>
      <c r="G2056" s="10">
        <f t="shared" si="359"/>
        <v>9.0637752377705825E-5</v>
      </c>
      <c r="H2056" s="7">
        <v>20</v>
      </c>
      <c r="I2056" s="7">
        <v>10</v>
      </c>
      <c r="J2056" s="7">
        <v>10</v>
      </c>
      <c r="K2056" s="7">
        <f t="shared" si="362"/>
        <v>4</v>
      </c>
      <c r="L2056" s="12">
        <f t="shared" si="360"/>
        <v>6</v>
      </c>
      <c r="M2056" s="8">
        <v>0.5</v>
      </c>
      <c r="N2056" s="8">
        <f t="shared" si="361"/>
        <v>0.6</v>
      </c>
      <c r="O2056" s="7">
        <f t="shared" si="355"/>
        <v>6</v>
      </c>
      <c r="P2056" s="8">
        <v>0.5</v>
      </c>
      <c r="Q2056" s="8">
        <f t="shared" si="356"/>
        <v>1</v>
      </c>
      <c r="R2056" s="8">
        <f t="shared" si="357"/>
        <v>0.5</v>
      </c>
      <c r="S2056" s="9">
        <f t="shared" si="358"/>
        <v>1.5937405584568148E-4</v>
      </c>
      <c r="T2056" s="2" t="s">
        <v>19</v>
      </c>
      <c r="U2056" s="2" t="s">
        <v>15</v>
      </c>
      <c r="V2056" s="2" t="s">
        <v>6101</v>
      </c>
      <c r="W2056" s="2" t="s">
        <v>329</v>
      </c>
      <c r="X2056" s="2">
        <v>37</v>
      </c>
      <c r="Y2056" s="2">
        <v>45</v>
      </c>
      <c r="Z2056" s="2">
        <f t="shared" si="354"/>
        <v>8</v>
      </c>
    </row>
    <row r="2057" spans="1:26" x14ac:dyDescent="0.25">
      <c r="A2057" s="2" t="s">
        <v>5397</v>
      </c>
      <c r="B2057" s="2">
        <v>202282056</v>
      </c>
      <c r="C2057" s="3">
        <v>44879</v>
      </c>
      <c r="D2057" s="2" t="s">
        <v>1172</v>
      </c>
      <c r="E2057" s="2" t="s">
        <v>14</v>
      </c>
      <c r="F2057" s="2" t="s">
        <v>5398</v>
      </c>
      <c r="G2057" s="10">
        <f t="shared" si="359"/>
        <v>4.5318876188852913E-5</v>
      </c>
      <c r="H2057" s="7">
        <v>10</v>
      </c>
      <c r="I2057" s="7">
        <v>1</v>
      </c>
      <c r="J2057" s="7">
        <v>9</v>
      </c>
      <c r="K2057" s="7">
        <f t="shared" si="362"/>
        <v>3.6</v>
      </c>
      <c r="L2057" s="12">
        <f t="shared" si="360"/>
        <v>5.4</v>
      </c>
      <c r="M2057" s="8">
        <v>0.9</v>
      </c>
      <c r="N2057" s="8">
        <f t="shared" si="361"/>
        <v>5.4</v>
      </c>
      <c r="O2057" s="7">
        <f t="shared" si="355"/>
        <v>5.4</v>
      </c>
      <c r="P2057" s="8">
        <v>0.9</v>
      </c>
      <c r="Q2057" s="8">
        <f t="shared" si="356"/>
        <v>0.1111111111111111</v>
      </c>
      <c r="R2057" s="8">
        <f t="shared" si="357"/>
        <v>0.1</v>
      </c>
      <c r="S2057" s="9">
        <f t="shared" si="358"/>
        <v>1.4343665026111333E-4</v>
      </c>
      <c r="T2057" s="2" t="s">
        <v>19</v>
      </c>
      <c r="U2057" s="2" t="s">
        <v>15</v>
      </c>
      <c r="V2057" s="2" t="s">
        <v>6101</v>
      </c>
      <c r="W2057" s="2" t="s">
        <v>16</v>
      </c>
      <c r="X2057" s="2">
        <v>37</v>
      </c>
      <c r="Y2057" s="2">
        <v>45</v>
      </c>
      <c r="Z2057" s="2">
        <f t="shared" si="354"/>
        <v>8</v>
      </c>
    </row>
    <row r="2058" spans="1:26" x14ac:dyDescent="0.25">
      <c r="A2058" s="2" t="s">
        <v>5399</v>
      </c>
      <c r="B2058" s="2">
        <v>202282057</v>
      </c>
      <c r="C2058" s="3">
        <v>44879</v>
      </c>
      <c r="D2058" s="2" t="s">
        <v>1173</v>
      </c>
      <c r="E2058" s="2" t="s">
        <v>29</v>
      </c>
      <c r="F2058" s="2" t="s">
        <v>5400</v>
      </c>
      <c r="G2058" s="10">
        <f t="shared" si="359"/>
        <v>1.2915879713823082E-4</v>
      </c>
      <c r="H2058" s="12">
        <v>28.5</v>
      </c>
      <c r="I2058" s="7">
        <v>25</v>
      </c>
      <c r="J2058" s="7">
        <v>3.5</v>
      </c>
      <c r="K2058" s="7">
        <f t="shared" si="362"/>
        <v>1.4000000000000001</v>
      </c>
      <c r="L2058" s="12">
        <f t="shared" si="360"/>
        <v>2.0999999999999996</v>
      </c>
      <c r="M2058" s="8">
        <v>0.12280701754385964</v>
      </c>
      <c r="N2058" s="8">
        <f t="shared" si="361"/>
        <v>8.3999999999999991E-2</v>
      </c>
      <c r="O2058" s="7">
        <f t="shared" si="355"/>
        <v>2.0999999999999996</v>
      </c>
      <c r="P2058" s="8">
        <v>0.12280701754385964</v>
      </c>
      <c r="Q2058" s="8">
        <f t="shared" si="356"/>
        <v>7.1428571428571432</v>
      </c>
      <c r="R2058" s="8">
        <f t="shared" si="357"/>
        <v>0.8771929824561403</v>
      </c>
      <c r="S2058" s="9">
        <f t="shared" si="358"/>
        <v>5.5780919545988519E-5</v>
      </c>
      <c r="T2058" s="2" t="s">
        <v>30</v>
      </c>
      <c r="U2058" s="2" t="s">
        <v>31</v>
      </c>
      <c r="V2058" s="2" t="s">
        <v>6101</v>
      </c>
      <c r="W2058" s="2" t="s">
        <v>329</v>
      </c>
      <c r="X2058" s="2">
        <v>37</v>
      </c>
      <c r="Y2058" s="2">
        <v>45</v>
      </c>
      <c r="Z2058" s="2">
        <f t="shared" si="354"/>
        <v>8</v>
      </c>
    </row>
    <row r="2059" spans="1:26" x14ac:dyDescent="0.25">
      <c r="A2059" s="2" t="s">
        <v>5401</v>
      </c>
      <c r="B2059" s="2">
        <v>202282058</v>
      </c>
      <c r="C2059" s="3">
        <v>44879</v>
      </c>
      <c r="D2059" s="2" t="s">
        <v>834</v>
      </c>
      <c r="E2059" s="2" t="s">
        <v>43</v>
      </c>
      <c r="F2059" s="2" t="s">
        <v>5402</v>
      </c>
      <c r="G2059" s="10">
        <f t="shared" si="359"/>
        <v>4.1693366093744685E-3</v>
      </c>
      <c r="H2059" s="7">
        <v>920</v>
      </c>
      <c r="I2059" s="7">
        <v>834</v>
      </c>
      <c r="J2059" s="7">
        <v>86</v>
      </c>
      <c r="K2059" s="7">
        <f t="shared" si="362"/>
        <v>34.4</v>
      </c>
      <c r="L2059" s="12">
        <f t="shared" si="360"/>
        <v>51.6</v>
      </c>
      <c r="M2059" s="8">
        <v>9.3478260869565219E-2</v>
      </c>
      <c r="N2059" s="8">
        <f t="shared" si="361"/>
        <v>6.1870503597122303E-2</v>
      </c>
      <c r="O2059" s="7">
        <f t="shared" si="355"/>
        <v>51.6</v>
      </c>
      <c r="P2059" s="8">
        <v>9.3478260869565219E-2</v>
      </c>
      <c r="Q2059" s="8">
        <f t="shared" si="356"/>
        <v>9.6976744186046506</v>
      </c>
      <c r="R2059" s="8">
        <f t="shared" si="357"/>
        <v>0.90652173913043477</v>
      </c>
      <c r="S2059" s="9">
        <f t="shared" si="358"/>
        <v>1.3706168802728607E-3</v>
      </c>
      <c r="T2059" s="2" t="s">
        <v>19</v>
      </c>
      <c r="U2059" s="2" t="s">
        <v>44</v>
      </c>
      <c r="V2059" s="2" t="s">
        <v>6101</v>
      </c>
      <c r="W2059" s="2" t="s">
        <v>627</v>
      </c>
      <c r="X2059" s="2">
        <v>37</v>
      </c>
      <c r="Y2059" s="2">
        <v>45</v>
      </c>
      <c r="Z2059" s="2">
        <f t="shared" si="354"/>
        <v>8</v>
      </c>
    </row>
    <row r="2060" spans="1:26" x14ac:dyDescent="0.25">
      <c r="A2060" s="2" t="s">
        <v>5403</v>
      </c>
      <c r="B2060" s="2">
        <v>202282059</v>
      </c>
      <c r="C2060" s="3">
        <v>44880</v>
      </c>
      <c r="D2060" s="2" t="s">
        <v>1174</v>
      </c>
      <c r="E2060" s="2" t="s">
        <v>29</v>
      </c>
      <c r="F2060" s="2" t="s">
        <v>5404</v>
      </c>
      <c r="G2060" s="10">
        <f t="shared" si="359"/>
        <v>1.2417372075745699E-3</v>
      </c>
      <c r="H2060" s="12">
        <v>274</v>
      </c>
      <c r="I2060" s="7">
        <v>252</v>
      </c>
      <c r="J2060" s="7">
        <v>22</v>
      </c>
      <c r="K2060" s="7">
        <f t="shared" si="362"/>
        <v>8.8000000000000007</v>
      </c>
      <c r="L2060" s="12">
        <f t="shared" si="360"/>
        <v>13.2</v>
      </c>
      <c r="M2060" s="8">
        <v>8.0291970802919707E-2</v>
      </c>
      <c r="N2060" s="8">
        <f t="shared" si="361"/>
        <v>5.2380952380952375E-2</v>
      </c>
      <c r="O2060" s="7">
        <f t="shared" si="355"/>
        <v>13.2</v>
      </c>
      <c r="P2060" s="8">
        <v>8.0291970802919707E-2</v>
      </c>
      <c r="Q2060" s="8">
        <f t="shared" si="356"/>
        <v>11.454545454545455</v>
      </c>
      <c r="R2060" s="8">
        <f t="shared" si="357"/>
        <v>0.91970802919708028</v>
      </c>
      <c r="S2060" s="9">
        <f t="shared" si="358"/>
        <v>3.5062292286049926E-4</v>
      </c>
      <c r="T2060" s="2" t="s">
        <v>30</v>
      </c>
      <c r="U2060" s="2" t="s">
        <v>31</v>
      </c>
      <c r="V2060" s="2" t="s">
        <v>6101</v>
      </c>
      <c r="W2060" s="2" t="s">
        <v>627</v>
      </c>
      <c r="X2060" s="2">
        <v>36</v>
      </c>
      <c r="Y2060" s="2">
        <v>46</v>
      </c>
      <c r="Z2060" s="2">
        <f t="shared" si="354"/>
        <v>10</v>
      </c>
    </row>
    <row r="2061" spans="1:26" x14ac:dyDescent="0.25">
      <c r="A2061" s="2" t="s">
        <v>5405</v>
      </c>
      <c r="B2061" s="2">
        <v>202282060</v>
      </c>
      <c r="C2061" s="3">
        <v>44880</v>
      </c>
      <c r="D2061" s="2" t="s">
        <v>1175</v>
      </c>
      <c r="E2061" s="2" t="s">
        <v>29</v>
      </c>
      <c r="F2061" s="2" t="s">
        <v>5406</v>
      </c>
      <c r="G2061" s="10">
        <f t="shared" si="359"/>
        <v>2.8097703237088805E-4</v>
      </c>
      <c r="H2061" s="12">
        <v>62</v>
      </c>
      <c r="I2061" s="7">
        <v>55.8</v>
      </c>
      <c r="J2061" s="7">
        <v>6.2000000000000028</v>
      </c>
      <c r="K2061" s="7">
        <f t="shared" si="362"/>
        <v>2.4800000000000013</v>
      </c>
      <c r="L2061" s="12">
        <f t="shared" si="360"/>
        <v>3.7200000000000015</v>
      </c>
      <c r="M2061" s="8">
        <v>0.10000000000000005</v>
      </c>
      <c r="N2061" s="8">
        <f t="shared" si="361"/>
        <v>6.6666666666666693E-2</v>
      </c>
      <c r="O2061" s="7">
        <f t="shared" si="355"/>
        <v>3.7200000000000015</v>
      </c>
      <c r="P2061" s="8">
        <v>0.10000000000000005</v>
      </c>
      <c r="Q2061" s="8">
        <f t="shared" si="356"/>
        <v>8.9999999999999947</v>
      </c>
      <c r="R2061" s="8">
        <f t="shared" si="357"/>
        <v>0.89999999999999991</v>
      </c>
      <c r="S2061" s="9">
        <f t="shared" si="358"/>
        <v>9.8811914624322568E-5</v>
      </c>
      <c r="T2061" s="2" t="s">
        <v>33</v>
      </c>
      <c r="U2061" s="2" t="s">
        <v>31</v>
      </c>
      <c r="V2061" s="2" t="s">
        <v>6101</v>
      </c>
      <c r="W2061" s="2" t="s">
        <v>16</v>
      </c>
      <c r="X2061" s="2">
        <v>36</v>
      </c>
      <c r="Y2061" s="2">
        <v>46</v>
      </c>
      <c r="Z2061" s="2">
        <f t="shared" ref="Z2061:Z2090" si="363">Y2061-X2061</f>
        <v>10</v>
      </c>
    </row>
    <row r="2062" spans="1:26" x14ac:dyDescent="0.25">
      <c r="A2062" s="2" t="s">
        <v>5407</v>
      </c>
      <c r="B2062" s="2">
        <v>202282061</v>
      </c>
      <c r="C2062" s="3">
        <v>44880</v>
      </c>
      <c r="D2062" s="2" t="s">
        <v>1136</v>
      </c>
      <c r="E2062" s="2" t="s">
        <v>29</v>
      </c>
      <c r="F2062" s="2" t="s">
        <v>5408</v>
      </c>
      <c r="G2062" s="10">
        <f t="shared" si="359"/>
        <v>1.9940305523095283E-4</v>
      </c>
      <c r="H2062" s="12">
        <v>44</v>
      </c>
      <c r="I2062" s="7">
        <v>37.200000000000003</v>
      </c>
      <c r="J2062" s="7">
        <v>6.7999999999999972</v>
      </c>
      <c r="K2062" s="7">
        <f t="shared" si="362"/>
        <v>2.7199999999999989</v>
      </c>
      <c r="L2062" s="12">
        <f t="shared" si="360"/>
        <v>4.0799999999999983</v>
      </c>
      <c r="M2062" s="8">
        <v>0.15454545454545449</v>
      </c>
      <c r="N2062" s="8">
        <f t="shared" si="361"/>
        <v>0.10967741935483866</v>
      </c>
      <c r="O2062" s="7">
        <f t="shared" si="355"/>
        <v>4.0799999999999983</v>
      </c>
      <c r="P2062" s="8">
        <v>0.15454545454545449</v>
      </c>
      <c r="Q2062" s="8">
        <f t="shared" si="356"/>
        <v>5.4705882352941204</v>
      </c>
      <c r="R2062" s="8">
        <f t="shared" si="357"/>
        <v>0.84545454545454557</v>
      </c>
      <c r="S2062" s="9">
        <f t="shared" si="358"/>
        <v>1.0837435797506336E-4</v>
      </c>
      <c r="T2062" s="2" t="s">
        <v>99</v>
      </c>
      <c r="U2062" s="2" t="s">
        <v>31</v>
      </c>
      <c r="V2062" s="2" t="s">
        <v>6101</v>
      </c>
      <c r="W2062" s="2" t="s">
        <v>329</v>
      </c>
      <c r="X2062" s="2">
        <v>36</v>
      </c>
      <c r="Y2062" s="2">
        <v>46</v>
      </c>
      <c r="Z2062" s="2">
        <f t="shared" si="363"/>
        <v>10</v>
      </c>
    </row>
    <row r="2063" spans="1:26" x14ac:dyDescent="0.25">
      <c r="A2063" s="2" t="s">
        <v>5409</v>
      </c>
      <c r="B2063" s="2">
        <v>202282062</v>
      </c>
      <c r="C2063" s="3">
        <v>44880</v>
      </c>
      <c r="D2063" s="2" t="s">
        <v>851</v>
      </c>
      <c r="E2063" s="2" t="s">
        <v>29</v>
      </c>
      <c r="F2063" s="2" t="s">
        <v>5410</v>
      </c>
      <c r="G2063" s="10">
        <f t="shared" si="359"/>
        <v>2.4925381903869104E-4</v>
      </c>
      <c r="H2063" s="12">
        <v>55</v>
      </c>
      <c r="I2063" s="7">
        <v>47.52</v>
      </c>
      <c r="J2063" s="7">
        <v>7.4799999999999969</v>
      </c>
      <c r="K2063" s="7">
        <f t="shared" si="362"/>
        <v>2.9919999999999991</v>
      </c>
      <c r="L2063" s="12">
        <f t="shared" si="360"/>
        <v>4.4879999999999978</v>
      </c>
      <c r="M2063" s="8">
        <v>0.13599999999999995</v>
      </c>
      <c r="N2063" s="8">
        <f t="shared" si="361"/>
        <v>9.4444444444444386E-2</v>
      </c>
      <c r="O2063" s="7">
        <f t="shared" si="355"/>
        <v>4.4879999999999978</v>
      </c>
      <c r="P2063" s="8">
        <v>0.13599999999999995</v>
      </c>
      <c r="Q2063" s="8">
        <f t="shared" si="356"/>
        <v>6.3529411764705914</v>
      </c>
      <c r="R2063" s="8">
        <f t="shared" si="357"/>
        <v>0.8640000000000001</v>
      </c>
      <c r="S2063" s="9">
        <f t="shared" si="358"/>
        <v>1.1921179377256969E-4</v>
      </c>
      <c r="T2063" s="2" t="s">
        <v>33</v>
      </c>
      <c r="U2063" s="2" t="s">
        <v>31</v>
      </c>
      <c r="V2063" s="2" t="s">
        <v>6101</v>
      </c>
      <c r="W2063" s="2" t="s">
        <v>16</v>
      </c>
      <c r="X2063" s="2">
        <v>36</v>
      </c>
      <c r="Y2063" s="2">
        <v>46</v>
      </c>
      <c r="Z2063" s="2">
        <f t="shared" si="363"/>
        <v>10</v>
      </c>
    </row>
    <row r="2064" spans="1:26" x14ac:dyDescent="0.25">
      <c r="A2064" s="2" t="s">
        <v>5411</v>
      </c>
      <c r="B2064" s="2">
        <v>202282063</v>
      </c>
      <c r="C2064" s="3">
        <v>44880</v>
      </c>
      <c r="D2064" s="2" t="s">
        <v>1176</v>
      </c>
      <c r="E2064" s="2" t="s">
        <v>29</v>
      </c>
      <c r="F2064" s="2" t="s">
        <v>5412</v>
      </c>
      <c r="G2064" s="10">
        <f t="shared" si="359"/>
        <v>4.4412498665075855E-4</v>
      </c>
      <c r="H2064" s="12">
        <v>98</v>
      </c>
      <c r="I2064" s="7">
        <v>58.9</v>
      </c>
      <c r="J2064" s="7">
        <v>39.1</v>
      </c>
      <c r="K2064" s="7">
        <f t="shared" si="362"/>
        <v>15.64</v>
      </c>
      <c r="L2064" s="12">
        <f t="shared" si="360"/>
        <v>23.46</v>
      </c>
      <c r="M2064" s="8">
        <v>0.3989795918367347</v>
      </c>
      <c r="N2064" s="8">
        <f t="shared" si="361"/>
        <v>0.39830220713073006</v>
      </c>
      <c r="O2064" s="7">
        <f t="shared" si="355"/>
        <v>23.46</v>
      </c>
      <c r="P2064" s="8">
        <v>0.3989795918367347</v>
      </c>
      <c r="Q2064" s="8">
        <f t="shared" si="356"/>
        <v>1.506393861892583</v>
      </c>
      <c r="R2064" s="8">
        <f t="shared" si="357"/>
        <v>0.6010204081632653</v>
      </c>
      <c r="S2064" s="9">
        <f t="shared" si="358"/>
        <v>6.2315255835661461E-4</v>
      </c>
      <c r="T2064" s="2" t="s">
        <v>99</v>
      </c>
      <c r="U2064" s="2" t="s">
        <v>31</v>
      </c>
      <c r="V2064" s="2" t="s">
        <v>6101</v>
      </c>
      <c r="W2064" s="2" t="s">
        <v>329</v>
      </c>
      <c r="X2064" s="2">
        <v>36</v>
      </c>
      <c r="Y2064" s="2">
        <v>46</v>
      </c>
      <c r="Z2064" s="2">
        <f t="shared" si="363"/>
        <v>10</v>
      </c>
    </row>
    <row r="2065" spans="1:26" x14ac:dyDescent="0.25">
      <c r="A2065" s="2" t="s">
        <v>5413</v>
      </c>
      <c r="B2065" s="2">
        <v>202282064</v>
      </c>
      <c r="C2065" s="3">
        <v>44880</v>
      </c>
      <c r="D2065" s="2" t="s">
        <v>1177</v>
      </c>
      <c r="E2065" s="2" t="s">
        <v>47</v>
      </c>
      <c r="F2065" s="2" t="s">
        <v>5414</v>
      </c>
      <c r="G2065" s="10">
        <f t="shared" si="359"/>
        <v>1.5408417904209991E-3</v>
      </c>
      <c r="H2065" s="7">
        <v>340</v>
      </c>
      <c r="I2065" s="7">
        <v>290</v>
      </c>
      <c r="J2065" s="7">
        <v>50</v>
      </c>
      <c r="K2065" s="7">
        <f t="shared" si="362"/>
        <v>20</v>
      </c>
      <c r="L2065" s="12">
        <f t="shared" si="360"/>
        <v>30</v>
      </c>
      <c r="M2065" s="8">
        <v>0.14705882352941177</v>
      </c>
      <c r="N2065" s="8">
        <f t="shared" si="361"/>
        <v>0.10344827586206896</v>
      </c>
      <c r="O2065" s="7">
        <f t="shared" si="355"/>
        <v>30</v>
      </c>
      <c r="P2065" s="8">
        <v>0.14705882352941177</v>
      </c>
      <c r="Q2065" s="8">
        <f t="shared" si="356"/>
        <v>5.8</v>
      </c>
      <c r="R2065" s="8">
        <f t="shared" si="357"/>
        <v>0.8529411764705882</v>
      </c>
      <c r="S2065" s="9">
        <f t="shared" si="358"/>
        <v>7.9687027922840741E-4</v>
      </c>
      <c r="T2065" s="2" t="s">
        <v>19</v>
      </c>
      <c r="U2065" s="2" t="s">
        <v>6087</v>
      </c>
      <c r="V2065" s="2" t="s">
        <v>6101</v>
      </c>
      <c r="W2065" s="2" t="s">
        <v>627</v>
      </c>
      <c r="X2065" s="2">
        <v>36</v>
      </c>
      <c r="Y2065" s="2">
        <v>46</v>
      </c>
      <c r="Z2065" s="2">
        <f t="shared" si="363"/>
        <v>10</v>
      </c>
    </row>
    <row r="2066" spans="1:26" x14ac:dyDescent="0.25">
      <c r="A2066" s="2" t="s">
        <v>5415</v>
      </c>
      <c r="B2066" s="2">
        <v>202282065</v>
      </c>
      <c r="C2066" s="3">
        <v>44880</v>
      </c>
      <c r="D2066" s="2" t="s">
        <v>518</v>
      </c>
      <c r="E2066" s="2" t="s">
        <v>62</v>
      </c>
      <c r="F2066" s="2" t="s">
        <v>5416</v>
      </c>
      <c r="G2066" s="10">
        <f t="shared" si="359"/>
        <v>7.7042089521049955E-4</v>
      </c>
      <c r="H2066" s="7">
        <v>170</v>
      </c>
      <c r="I2066" s="7">
        <v>120</v>
      </c>
      <c r="J2066" s="7">
        <v>50</v>
      </c>
      <c r="K2066" s="7">
        <f t="shared" si="362"/>
        <v>20</v>
      </c>
      <c r="L2066" s="12">
        <f t="shared" si="360"/>
        <v>30</v>
      </c>
      <c r="M2066" s="8">
        <v>0.29411764705882354</v>
      </c>
      <c r="N2066" s="8">
        <f t="shared" si="361"/>
        <v>0.25</v>
      </c>
      <c r="O2066" s="7">
        <f t="shared" si="355"/>
        <v>30</v>
      </c>
      <c r="P2066" s="8">
        <v>0.29411764705882354</v>
      </c>
      <c r="Q2066" s="8">
        <f t="shared" si="356"/>
        <v>2.4</v>
      </c>
      <c r="R2066" s="8">
        <f t="shared" si="357"/>
        <v>0.70588235294117652</v>
      </c>
      <c r="S2066" s="9">
        <f t="shared" si="358"/>
        <v>7.9687027922840741E-4</v>
      </c>
      <c r="T2066" s="2" t="s">
        <v>113</v>
      </c>
      <c r="U2066" s="2" t="s">
        <v>61</v>
      </c>
      <c r="V2066" s="2" t="s">
        <v>6101</v>
      </c>
      <c r="W2066" s="2" t="s">
        <v>329</v>
      </c>
      <c r="X2066" s="2">
        <v>36</v>
      </c>
      <c r="Y2066" s="2">
        <v>46</v>
      </c>
      <c r="Z2066" s="2">
        <f t="shared" si="363"/>
        <v>10</v>
      </c>
    </row>
    <row r="2067" spans="1:26" x14ac:dyDescent="0.25">
      <c r="A2067" s="2" t="s">
        <v>5417</v>
      </c>
      <c r="B2067" s="2">
        <v>202282066</v>
      </c>
      <c r="C2067" s="3">
        <v>44880</v>
      </c>
      <c r="D2067" s="2" t="s">
        <v>1085</v>
      </c>
      <c r="E2067" s="2" t="s">
        <v>14</v>
      </c>
      <c r="F2067" s="2" t="s">
        <v>5418</v>
      </c>
      <c r="G2067" s="10">
        <f t="shared" si="359"/>
        <v>9.0637752377705825E-5</v>
      </c>
      <c r="H2067" s="7">
        <v>20</v>
      </c>
      <c r="I2067" s="7">
        <v>5</v>
      </c>
      <c r="J2067" s="7">
        <v>15</v>
      </c>
      <c r="K2067" s="7">
        <f t="shared" si="362"/>
        <v>6</v>
      </c>
      <c r="L2067" s="12">
        <f t="shared" si="360"/>
        <v>9</v>
      </c>
      <c r="M2067" s="8">
        <v>0.75</v>
      </c>
      <c r="N2067" s="8">
        <f t="shared" si="361"/>
        <v>1.8</v>
      </c>
      <c r="O2067" s="7">
        <f t="shared" si="355"/>
        <v>9</v>
      </c>
      <c r="P2067" s="8">
        <v>0.75</v>
      </c>
      <c r="Q2067" s="8">
        <f t="shared" si="356"/>
        <v>0.33333333333333331</v>
      </c>
      <c r="R2067" s="8">
        <f t="shared" si="357"/>
        <v>0.25</v>
      </c>
      <c r="S2067" s="9">
        <f t="shared" si="358"/>
        <v>2.3906108376852222E-4</v>
      </c>
      <c r="T2067" s="2" t="s">
        <v>6152</v>
      </c>
      <c r="U2067" s="2" t="s">
        <v>15</v>
      </c>
      <c r="V2067" s="2" t="s">
        <v>6101</v>
      </c>
      <c r="W2067" s="2" t="s">
        <v>627</v>
      </c>
      <c r="X2067" s="2">
        <v>36</v>
      </c>
      <c r="Y2067" s="2">
        <v>46</v>
      </c>
      <c r="Z2067" s="2">
        <f t="shared" si="363"/>
        <v>10</v>
      </c>
    </row>
    <row r="2068" spans="1:26" x14ac:dyDescent="0.25">
      <c r="A2068" s="2" t="s">
        <v>5419</v>
      </c>
      <c r="B2068" s="2">
        <v>202282067</v>
      </c>
      <c r="C2068" s="3">
        <v>44880</v>
      </c>
      <c r="D2068" s="2" t="s">
        <v>238</v>
      </c>
      <c r="E2068" s="2" t="s">
        <v>14</v>
      </c>
      <c r="F2068" s="2" t="s">
        <v>5420</v>
      </c>
      <c r="G2068" s="10">
        <f t="shared" si="359"/>
        <v>6.7978314283279379E-5</v>
      </c>
      <c r="H2068" s="7">
        <v>15</v>
      </c>
      <c r="I2068" s="7">
        <v>8</v>
      </c>
      <c r="J2068" s="7">
        <v>7</v>
      </c>
      <c r="K2068" s="7">
        <f t="shared" si="362"/>
        <v>2.8000000000000003</v>
      </c>
      <c r="L2068" s="12">
        <f t="shared" si="360"/>
        <v>4.1999999999999993</v>
      </c>
      <c r="M2068" s="8">
        <v>0.46666666666666667</v>
      </c>
      <c r="N2068" s="8">
        <f t="shared" si="361"/>
        <v>0.52499999999999991</v>
      </c>
      <c r="O2068" s="7">
        <f t="shared" si="355"/>
        <v>4.1999999999999993</v>
      </c>
      <c r="P2068" s="8">
        <v>0.46666666666666667</v>
      </c>
      <c r="Q2068" s="8">
        <f t="shared" si="356"/>
        <v>1.1428571428571428</v>
      </c>
      <c r="R2068" s="8">
        <f t="shared" si="357"/>
        <v>0.53333333333333333</v>
      </c>
      <c r="S2068" s="9">
        <f t="shared" si="358"/>
        <v>1.1156183909197704E-4</v>
      </c>
      <c r="T2068" s="2" t="s">
        <v>6152</v>
      </c>
      <c r="U2068" s="2" t="s">
        <v>15</v>
      </c>
      <c r="V2068" s="2" t="s">
        <v>6101</v>
      </c>
      <c r="W2068" s="2" t="s">
        <v>627</v>
      </c>
      <c r="X2068" s="2">
        <v>36</v>
      </c>
      <c r="Y2068" s="2">
        <v>46</v>
      </c>
      <c r="Z2068" s="2">
        <f t="shared" si="363"/>
        <v>10</v>
      </c>
    </row>
    <row r="2069" spans="1:26" x14ac:dyDescent="0.25">
      <c r="A2069" s="2" t="s">
        <v>5421</v>
      </c>
      <c r="B2069" s="2">
        <v>202282068</v>
      </c>
      <c r="C2069" s="3">
        <v>44880</v>
      </c>
      <c r="D2069" s="2" t="s">
        <v>1178</v>
      </c>
      <c r="E2069" s="2" t="s">
        <v>29</v>
      </c>
      <c r="F2069" s="2" t="s">
        <v>5422</v>
      </c>
      <c r="G2069" s="10">
        <f t="shared" si="359"/>
        <v>7.9761222092381132E-4</v>
      </c>
      <c r="H2069" s="12">
        <v>176</v>
      </c>
      <c r="I2069" s="7">
        <v>149.04000000000002</v>
      </c>
      <c r="J2069" s="7">
        <v>26.95999999999998</v>
      </c>
      <c r="K2069" s="7">
        <f t="shared" si="362"/>
        <v>10.783999999999992</v>
      </c>
      <c r="L2069" s="12">
        <f t="shared" si="360"/>
        <v>16.175999999999988</v>
      </c>
      <c r="M2069" s="8">
        <v>0.15318181818181806</v>
      </c>
      <c r="N2069" s="8">
        <f t="shared" si="361"/>
        <v>0.10853462157809975</v>
      </c>
      <c r="O2069" s="7">
        <f t="shared" si="355"/>
        <v>16.175999999999988</v>
      </c>
      <c r="P2069" s="8">
        <v>0.15318181818181806</v>
      </c>
      <c r="Q2069" s="8">
        <f t="shared" si="356"/>
        <v>5.5281899109792336</v>
      </c>
      <c r="R2069" s="8">
        <f t="shared" si="357"/>
        <v>0.84681818181818191</v>
      </c>
      <c r="S2069" s="9">
        <f t="shared" si="358"/>
        <v>4.2967245455995692E-4</v>
      </c>
      <c r="T2069" s="2" t="s">
        <v>33</v>
      </c>
      <c r="U2069" s="2" t="s">
        <v>31</v>
      </c>
      <c r="V2069" s="2" t="s">
        <v>6101</v>
      </c>
      <c r="W2069" s="2" t="s">
        <v>627</v>
      </c>
      <c r="X2069" s="2">
        <v>36</v>
      </c>
      <c r="Y2069" s="2">
        <v>46</v>
      </c>
      <c r="Z2069" s="2">
        <f t="shared" si="363"/>
        <v>10</v>
      </c>
    </row>
    <row r="2070" spans="1:26" x14ac:dyDescent="0.25">
      <c r="A2070" s="2" t="s">
        <v>5423</v>
      </c>
      <c r="B2070" s="2">
        <v>202282069</v>
      </c>
      <c r="C2070" s="3">
        <v>44880</v>
      </c>
      <c r="D2070" s="2" t="s">
        <v>1178</v>
      </c>
      <c r="E2070" s="2" t="s">
        <v>29</v>
      </c>
      <c r="F2070" s="2" t="s">
        <v>5424</v>
      </c>
      <c r="G2070" s="10">
        <f t="shared" si="359"/>
        <v>7.9761222092381132E-4</v>
      </c>
      <c r="H2070" s="12">
        <v>176</v>
      </c>
      <c r="I2070" s="7">
        <v>149.04000000000002</v>
      </c>
      <c r="J2070" s="7">
        <v>26.95999999999998</v>
      </c>
      <c r="K2070" s="7">
        <f t="shared" si="362"/>
        <v>10.783999999999992</v>
      </c>
      <c r="L2070" s="12">
        <f t="shared" si="360"/>
        <v>16.175999999999988</v>
      </c>
      <c r="M2070" s="8">
        <v>0.15318181818181806</v>
      </c>
      <c r="N2070" s="8">
        <f t="shared" si="361"/>
        <v>0.10853462157809975</v>
      </c>
      <c r="O2070" s="7">
        <f t="shared" si="355"/>
        <v>16.175999999999988</v>
      </c>
      <c r="P2070" s="8">
        <v>0.15318181818181806</v>
      </c>
      <c r="Q2070" s="8">
        <f t="shared" si="356"/>
        <v>5.5281899109792336</v>
      </c>
      <c r="R2070" s="8">
        <f t="shared" si="357"/>
        <v>0.84681818181818191</v>
      </c>
      <c r="S2070" s="9">
        <f t="shared" si="358"/>
        <v>4.2967245455995692E-4</v>
      </c>
      <c r="T2070" s="2" t="s">
        <v>33</v>
      </c>
      <c r="U2070" s="2" t="s">
        <v>31</v>
      </c>
      <c r="V2070" s="2" t="s">
        <v>6101</v>
      </c>
      <c r="W2070" s="2" t="s">
        <v>627</v>
      </c>
      <c r="X2070" s="2">
        <v>36</v>
      </c>
      <c r="Y2070" s="2">
        <v>46</v>
      </c>
      <c r="Z2070" s="2">
        <f t="shared" si="363"/>
        <v>10</v>
      </c>
    </row>
    <row r="2071" spans="1:26" x14ac:dyDescent="0.25">
      <c r="A2071" s="2" t="s">
        <v>5425</v>
      </c>
      <c r="B2071" s="2">
        <v>202282070</v>
      </c>
      <c r="C2071" s="3">
        <v>44880</v>
      </c>
      <c r="D2071" s="2" t="s">
        <v>1179</v>
      </c>
      <c r="E2071" s="2" t="s">
        <v>29</v>
      </c>
      <c r="F2071" s="2" t="s">
        <v>5426</v>
      </c>
      <c r="G2071" s="10">
        <f t="shared" si="359"/>
        <v>1.8580739237429694E-4</v>
      </c>
      <c r="H2071" s="12">
        <v>41</v>
      </c>
      <c r="I2071" s="7">
        <v>21.619999999999997</v>
      </c>
      <c r="J2071" s="7">
        <v>19.380000000000003</v>
      </c>
      <c r="K2071" s="7">
        <f t="shared" si="362"/>
        <v>7.7520000000000016</v>
      </c>
      <c r="L2071" s="12">
        <f t="shared" si="360"/>
        <v>11.628</v>
      </c>
      <c r="M2071" s="8">
        <v>0.47268292682926838</v>
      </c>
      <c r="N2071" s="8">
        <f t="shared" si="361"/>
        <v>0.53783533765032387</v>
      </c>
      <c r="O2071" s="7">
        <f t="shared" si="355"/>
        <v>11.628</v>
      </c>
      <c r="P2071" s="8">
        <v>0.47268292682926838</v>
      </c>
      <c r="Q2071" s="8">
        <f t="shared" si="356"/>
        <v>1.115583075335397</v>
      </c>
      <c r="R2071" s="8">
        <f t="shared" si="357"/>
        <v>0.52731707317073162</v>
      </c>
      <c r="S2071" s="9">
        <f t="shared" si="358"/>
        <v>3.0886692022893074E-4</v>
      </c>
      <c r="T2071" s="2" t="s">
        <v>33</v>
      </c>
      <c r="U2071" s="2" t="s">
        <v>31</v>
      </c>
      <c r="V2071" s="2" t="s">
        <v>6101</v>
      </c>
      <c r="W2071" s="2" t="s">
        <v>16</v>
      </c>
      <c r="X2071" s="2">
        <v>36</v>
      </c>
      <c r="Y2071" s="2">
        <v>46</v>
      </c>
      <c r="Z2071" s="2">
        <f t="shared" si="363"/>
        <v>10</v>
      </c>
    </row>
    <row r="2072" spans="1:26" x14ac:dyDescent="0.25">
      <c r="A2072" s="2" t="s">
        <v>5427</v>
      </c>
      <c r="B2072" s="2">
        <v>202282071</v>
      </c>
      <c r="C2072" s="3">
        <v>44880</v>
      </c>
      <c r="D2072" s="2" t="s">
        <v>1025</v>
      </c>
      <c r="E2072" s="2" t="s">
        <v>29</v>
      </c>
      <c r="F2072" s="2" t="s">
        <v>5428</v>
      </c>
      <c r="G2072" s="10">
        <f t="shared" si="359"/>
        <v>2.5378570665757634E-4</v>
      </c>
      <c r="H2072" s="12">
        <v>56</v>
      </c>
      <c r="I2072" s="7">
        <v>28.7</v>
      </c>
      <c r="J2072" s="7">
        <v>27.3</v>
      </c>
      <c r="K2072" s="7">
        <f t="shared" si="362"/>
        <v>10.920000000000002</v>
      </c>
      <c r="L2072" s="12">
        <f t="shared" si="360"/>
        <v>16.38</v>
      </c>
      <c r="M2072" s="8">
        <v>0.48749999999999999</v>
      </c>
      <c r="N2072" s="8">
        <f t="shared" si="361"/>
        <v>0.57073170731707312</v>
      </c>
      <c r="O2072" s="7">
        <f t="shared" si="355"/>
        <v>16.38</v>
      </c>
      <c r="P2072" s="8">
        <v>0.48749999999999999</v>
      </c>
      <c r="Q2072" s="8">
        <f t="shared" si="356"/>
        <v>1.0512820512820513</v>
      </c>
      <c r="R2072" s="8">
        <f t="shared" si="357"/>
        <v>0.51249999999999996</v>
      </c>
      <c r="S2072" s="9">
        <f t="shared" si="358"/>
        <v>4.3509117245871042E-4</v>
      </c>
      <c r="T2072" s="2" t="s">
        <v>30</v>
      </c>
      <c r="U2072" s="2" t="s">
        <v>31</v>
      </c>
      <c r="V2072" s="2" t="s">
        <v>6101</v>
      </c>
      <c r="W2072" s="2" t="s">
        <v>16</v>
      </c>
      <c r="X2072" s="2">
        <v>36</v>
      </c>
      <c r="Y2072" s="2">
        <v>46</v>
      </c>
      <c r="Z2072" s="2">
        <f t="shared" si="363"/>
        <v>10</v>
      </c>
    </row>
    <row r="2073" spans="1:26" x14ac:dyDescent="0.25">
      <c r="A2073" s="2" t="s">
        <v>5429</v>
      </c>
      <c r="B2073" s="2">
        <v>202282072</v>
      </c>
      <c r="C2073" s="3">
        <v>44880</v>
      </c>
      <c r="D2073" s="2" t="s">
        <v>903</v>
      </c>
      <c r="E2073" s="2" t="s">
        <v>29</v>
      </c>
      <c r="F2073" s="2" t="s">
        <v>5430</v>
      </c>
      <c r="G2073" s="10">
        <f t="shared" si="359"/>
        <v>5.4382651426623503E-4</v>
      </c>
      <c r="H2073" s="12">
        <v>120</v>
      </c>
      <c r="I2073" s="7">
        <v>50</v>
      </c>
      <c r="J2073" s="7">
        <v>70</v>
      </c>
      <c r="K2073" s="7">
        <f t="shared" si="362"/>
        <v>28</v>
      </c>
      <c r="L2073" s="12">
        <f t="shared" si="360"/>
        <v>42</v>
      </c>
      <c r="M2073" s="8">
        <v>0.58333333333333337</v>
      </c>
      <c r="N2073" s="8">
        <f t="shared" si="361"/>
        <v>0.84</v>
      </c>
      <c r="O2073" s="7">
        <f t="shared" si="355"/>
        <v>42</v>
      </c>
      <c r="P2073" s="8">
        <v>0.58333333333333337</v>
      </c>
      <c r="Q2073" s="8">
        <f t="shared" si="356"/>
        <v>0.7142857142857143</v>
      </c>
      <c r="R2073" s="8">
        <f t="shared" si="357"/>
        <v>0.41666666666666669</v>
      </c>
      <c r="S2073" s="9">
        <f t="shared" si="358"/>
        <v>1.1156183909197704E-3</v>
      </c>
      <c r="T2073" s="2" t="s">
        <v>33</v>
      </c>
      <c r="U2073" s="2" t="s">
        <v>31</v>
      </c>
      <c r="V2073" s="2" t="s">
        <v>6101</v>
      </c>
      <c r="W2073" s="2" t="s">
        <v>329</v>
      </c>
      <c r="X2073" s="2">
        <v>36</v>
      </c>
      <c r="Y2073" s="2">
        <v>46</v>
      </c>
      <c r="Z2073" s="2">
        <f t="shared" si="363"/>
        <v>10</v>
      </c>
    </row>
    <row r="2074" spans="1:26" x14ac:dyDescent="0.25">
      <c r="A2074" s="2" t="s">
        <v>5431</v>
      </c>
      <c r="B2074" s="2">
        <v>202282073</v>
      </c>
      <c r="C2074" s="3">
        <v>44880</v>
      </c>
      <c r="D2074" s="2" t="s">
        <v>109</v>
      </c>
      <c r="E2074" s="2" t="s">
        <v>21</v>
      </c>
      <c r="F2074" s="2" t="s">
        <v>5432</v>
      </c>
      <c r="G2074" s="10">
        <f t="shared" si="359"/>
        <v>4.5318876188852913E-5</v>
      </c>
      <c r="H2074" s="7">
        <v>10</v>
      </c>
      <c r="I2074" s="7">
        <v>0</v>
      </c>
      <c r="J2074" s="7">
        <v>10</v>
      </c>
      <c r="K2074" s="7">
        <f t="shared" si="362"/>
        <v>4</v>
      </c>
      <c r="L2074" s="12">
        <f t="shared" si="360"/>
        <v>6</v>
      </c>
      <c r="M2074" s="8">
        <v>1</v>
      </c>
      <c r="N2074" s="8" t="e">
        <f t="shared" si="361"/>
        <v>#DIV/0!</v>
      </c>
      <c r="O2074" s="7">
        <f t="shared" si="355"/>
        <v>6</v>
      </c>
      <c r="P2074" s="8">
        <v>1</v>
      </c>
      <c r="Q2074" s="8">
        <f t="shared" si="356"/>
        <v>0</v>
      </c>
      <c r="R2074" s="8">
        <f t="shared" si="357"/>
        <v>0</v>
      </c>
      <c r="S2074" s="9">
        <f t="shared" si="358"/>
        <v>1.5937405584568148E-4</v>
      </c>
      <c r="T2074" s="2" t="s">
        <v>6150</v>
      </c>
      <c r="U2074" s="2" t="s">
        <v>22</v>
      </c>
      <c r="V2074" s="2" t="s">
        <v>6101</v>
      </c>
      <c r="W2074" s="2" t="s">
        <v>627</v>
      </c>
      <c r="X2074" s="2">
        <v>36</v>
      </c>
      <c r="Y2074" s="2">
        <v>46</v>
      </c>
      <c r="Z2074" s="2">
        <f t="shared" si="363"/>
        <v>10</v>
      </c>
    </row>
    <row r="2075" spans="1:26" x14ac:dyDescent="0.25">
      <c r="A2075" s="2" t="s">
        <v>5433</v>
      </c>
      <c r="B2075" s="2">
        <v>202282074</v>
      </c>
      <c r="C2075" s="3">
        <v>44880</v>
      </c>
      <c r="D2075" s="2" t="s">
        <v>1053</v>
      </c>
      <c r="E2075" s="2" t="s">
        <v>14</v>
      </c>
      <c r="F2075" s="2" t="s">
        <v>5434</v>
      </c>
      <c r="G2075" s="10">
        <f t="shared" si="359"/>
        <v>4.5318876188852913E-5</v>
      </c>
      <c r="H2075" s="7">
        <v>10</v>
      </c>
      <c r="I2075" s="7">
        <v>3</v>
      </c>
      <c r="J2075" s="7">
        <v>7</v>
      </c>
      <c r="K2075" s="7">
        <f t="shared" si="362"/>
        <v>2.8000000000000003</v>
      </c>
      <c r="L2075" s="12">
        <f t="shared" si="360"/>
        <v>4.1999999999999993</v>
      </c>
      <c r="M2075" s="8">
        <v>0.7</v>
      </c>
      <c r="N2075" s="8">
        <f t="shared" si="361"/>
        <v>1.3999999999999997</v>
      </c>
      <c r="O2075" s="7">
        <f t="shared" si="355"/>
        <v>4.1999999999999993</v>
      </c>
      <c r="P2075" s="8">
        <v>0.7</v>
      </c>
      <c r="Q2075" s="8">
        <f t="shared" si="356"/>
        <v>0.42857142857142855</v>
      </c>
      <c r="R2075" s="8">
        <f t="shared" si="357"/>
        <v>0.3</v>
      </c>
      <c r="S2075" s="9">
        <f t="shared" si="358"/>
        <v>1.1156183909197704E-4</v>
      </c>
      <c r="T2075" s="2" t="s">
        <v>6151</v>
      </c>
      <c r="U2075" s="2" t="s">
        <v>15</v>
      </c>
      <c r="V2075" s="2" t="s">
        <v>6101</v>
      </c>
      <c r="W2075" s="2" t="s">
        <v>627</v>
      </c>
      <c r="X2075" s="2">
        <v>36</v>
      </c>
      <c r="Y2075" s="2">
        <v>46</v>
      </c>
      <c r="Z2075" s="2">
        <f t="shared" si="363"/>
        <v>10</v>
      </c>
    </row>
    <row r="2076" spans="1:26" x14ac:dyDescent="0.25">
      <c r="A2076" s="2" t="s">
        <v>5435</v>
      </c>
      <c r="B2076" s="2">
        <v>202282075</v>
      </c>
      <c r="C2076" s="3">
        <v>44880</v>
      </c>
      <c r="D2076" s="2" t="s">
        <v>1180</v>
      </c>
      <c r="E2076" s="2" t="s">
        <v>29</v>
      </c>
      <c r="F2076" s="2" t="s">
        <v>5436</v>
      </c>
      <c r="G2076" s="10">
        <f t="shared" si="359"/>
        <v>2.5378570665757634E-4</v>
      </c>
      <c r="H2076" s="12">
        <v>56</v>
      </c>
      <c r="I2076" s="7">
        <v>28.7</v>
      </c>
      <c r="J2076" s="7">
        <v>27.3</v>
      </c>
      <c r="K2076" s="7">
        <f t="shared" si="362"/>
        <v>10.920000000000002</v>
      </c>
      <c r="L2076" s="12">
        <f t="shared" si="360"/>
        <v>16.38</v>
      </c>
      <c r="M2076" s="8">
        <v>0.48749999999999999</v>
      </c>
      <c r="N2076" s="8">
        <f t="shared" si="361"/>
        <v>0.57073170731707312</v>
      </c>
      <c r="O2076" s="7">
        <f t="shared" si="355"/>
        <v>16.38</v>
      </c>
      <c r="P2076" s="8">
        <v>0.48749999999999999</v>
      </c>
      <c r="Q2076" s="8">
        <f t="shared" si="356"/>
        <v>1.0512820512820513</v>
      </c>
      <c r="R2076" s="8">
        <f t="shared" si="357"/>
        <v>0.51249999999999996</v>
      </c>
      <c r="S2076" s="9">
        <f t="shared" si="358"/>
        <v>4.3509117245871042E-4</v>
      </c>
      <c r="T2076" s="2" t="s">
        <v>33</v>
      </c>
      <c r="U2076" s="2" t="s">
        <v>31</v>
      </c>
      <c r="V2076" s="2" t="s">
        <v>6101</v>
      </c>
      <c r="W2076" s="2" t="s">
        <v>627</v>
      </c>
      <c r="X2076" s="2">
        <v>36</v>
      </c>
      <c r="Y2076" s="2">
        <v>46</v>
      </c>
      <c r="Z2076" s="2">
        <f t="shared" si="363"/>
        <v>10</v>
      </c>
    </row>
    <row r="2077" spans="1:26" x14ac:dyDescent="0.25">
      <c r="A2077" s="2" t="s">
        <v>5437</v>
      </c>
      <c r="B2077" s="2">
        <v>202282076</v>
      </c>
      <c r="C2077" s="3">
        <v>44880</v>
      </c>
      <c r="D2077" s="2" t="s">
        <v>1181</v>
      </c>
      <c r="E2077" s="2" t="s">
        <v>43</v>
      </c>
      <c r="F2077" s="2" t="s">
        <v>5438</v>
      </c>
      <c r="G2077" s="10">
        <f t="shared" si="359"/>
        <v>4.2146554855633208E-3</v>
      </c>
      <c r="H2077" s="7">
        <v>930</v>
      </c>
      <c r="I2077" s="7">
        <v>834</v>
      </c>
      <c r="J2077" s="7">
        <v>96</v>
      </c>
      <c r="K2077" s="7">
        <f t="shared" si="362"/>
        <v>38.400000000000006</v>
      </c>
      <c r="L2077" s="12">
        <f t="shared" si="360"/>
        <v>57.599999999999994</v>
      </c>
      <c r="M2077" s="8">
        <v>0.1032258064516129</v>
      </c>
      <c r="N2077" s="8">
        <f t="shared" si="361"/>
        <v>6.9064748201438847E-2</v>
      </c>
      <c r="O2077" s="7">
        <f t="shared" si="355"/>
        <v>57.599999999999994</v>
      </c>
      <c r="P2077" s="8">
        <v>0.1032258064516129</v>
      </c>
      <c r="Q2077" s="8">
        <f t="shared" si="356"/>
        <v>8.6875</v>
      </c>
      <c r="R2077" s="8">
        <f t="shared" si="357"/>
        <v>0.89677419354838706</v>
      </c>
      <c r="S2077" s="9">
        <f t="shared" si="358"/>
        <v>1.5299909361185422E-3</v>
      </c>
      <c r="T2077" s="2" t="s">
        <v>19</v>
      </c>
      <c r="U2077" s="2" t="s">
        <v>44</v>
      </c>
      <c r="V2077" s="2" t="s">
        <v>6101</v>
      </c>
      <c r="W2077" s="2" t="s">
        <v>627</v>
      </c>
      <c r="X2077" s="2">
        <v>36</v>
      </c>
      <c r="Y2077" s="2">
        <v>46</v>
      </c>
      <c r="Z2077" s="2">
        <f t="shared" si="363"/>
        <v>10</v>
      </c>
    </row>
    <row r="2078" spans="1:26" x14ac:dyDescent="0.25">
      <c r="A2078" s="2" t="s">
        <v>5439</v>
      </c>
      <c r="B2078" s="2">
        <v>202282077</v>
      </c>
      <c r="C2078" s="3">
        <v>44880</v>
      </c>
      <c r="D2078" s="2" t="s">
        <v>975</v>
      </c>
      <c r="E2078" s="2" t="s">
        <v>29</v>
      </c>
      <c r="F2078" s="2" t="s">
        <v>5440</v>
      </c>
      <c r="G2078" s="10">
        <f t="shared" si="359"/>
        <v>4.7584819998295561E-4</v>
      </c>
      <c r="H2078" s="12">
        <v>105</v>
      </c>
      <c r="I2078" s="7">
        <v>73</v>
      </c>
      <c r="J2078" s="7">
        <v>32</v>
      </c>
      <c r="K2078" s="7">
        <f t="shared" si="362"/>
        <v>12.8</v>
      </c>
      <c r="L2078" s="12">
        <f t="shared" si="360"/>
        <v>19.2</v>
      </c>
      <c r="M2078" s="8">
        <v>0.30476190476190479</v>
      </c>
      <c r="N2078" s="8">
        <f t="shared" si="361"/>
        <v>0.26301369863013696</v>
      </c>
      <c r="O2078" s="7">
        <f t="shared" si="355"/>
        <v>19.2</v>
      </c>
      <c r="P2078" s="8">
        <v>0.30476190476190479</v>
      </c>
      <c r="Q2078" s="8">
        <f t="shared" si="356"/>
        <v>2.28125</v>
      </c>
      <c r="R2078" s="8">
        <f t="shared" si="357"/>
        <v>0.69523809523809521</v>
      </c>
      <c r="S2078" s="9">
        <f t="shared" si="358"/>
        <v>5.0999697870618074E-4</v>
      </c>
      <c r="T2078" s="2" t="s">
        <v>30</v>
      </c>
      <c r="U2078" s="2" t="s">
        <v>31</v>
      </c>
      <c r="V2078" s="2" t="s">
        <v>6101</v>
      </c>
      <c r="W2078" s="2" t="s">
        <v>627</v>
      </c>
      <c r="X2078" s="2">
        <v>36</v>
      </c>
      <c r="Y2078" s="2">
        <v>46</v>
      </c>
      <c r="Z2078" s="2">
        <f t="shared" si="363"/>
        <v>10</v>
      </c>
    </row>
    <row r="2079" spans="1:26" x14ac:dyDescent="0.25">
      <c r="A2079" s="2" t="s">
        <v>5441</v>
      </c>
      <c r="B2079" s="2">
        <v>202282078</v>
      </c>
      <c r="C2079" s="3">
        <v>44880</v>
      </c>
      <c r="D2079" s="2" t="s">
        <v>702</v>
      </c>
      <c r="E2079" s="2" t="s">
        <v>29</v>
      </c>
      <c r="F2079" s="2" t="s">
        <v>5442</v>
      </c>
      <c r="G2079" s="10">
        <f t="shared" si="359"/>
        <v>1.1329719047213228E-4</v>
      </c>
      <c r="H2079" s="12">
        <v>25</v>
      </c>
      <c r="I2079" s="7">
        <v>14.120000000000001</v>
      </c>
      <c r="J2079" s="7">
        <v>10.879999999999999</v>
      </c>
      <c r="K2079" s="7">
        <f t="shared" si="362"/>
        <v>4.3519999999999994</v>
      </c>
      <c r="L2079" s="12">
        <f t="shared" si="360"/>
        <v>6.5279999999999996</v>
      </c>
      <c r="M2079" s="8">
        <v>0.43519999999999998</v>
      </c>
      <c r="N2079" s="8">
        <f t="shared" si="361"/>
        <v>0.46232294617563735</v>
      </c>
      <c r="O2079" s="7">
        <f t="shared" si="355"/>
        <v>6.5279999999999996</v>
      </c>
      <c r="P2079" s="8">
        <v>0.43519999999999998</v>
      </c>
      <c r="Q2079" s="8">
        <f t="shared" si="356"/>
        <v>1.2977941176470591</v>
      </c>
      <c r="R2079" s="8">
        <f t="shared" si="357"/>
        <v>0.56480000000000008</v>
      </c>
      <c r="S2079" s="9">
        <f t="shared" si="358"/>
        <v>1.7339897276010143E-4</v>
      </c>
      <c r="T2079" s="2" t="s">
        <v>33</v>
      </c>
      <c r="U2079" s="2" t="s">
        <v>31</v>
      </c>
      <c r="V2079" s="2" t="s">
        <v>6101</v>
      </c>
      <c r="W2079" s="2" t="s">
        <v>329</v>
      </c>
      <c r="X2079" s="2">
        <v>36</v>
      </c>
      <c r="Y2079" s="2">
        <v>46</v>
      </c>
      <c r="Z2079" s="2">
        <f t="shared" si="363"/>
        <v>10</v>
      </c>
    </row>
    <row r="2080" spans="1:26" x14ac:dyDescent="0.25">
      <c r="A2080" s="2" t="s">
        <v>5443</v>
      </c>
      <c r="B2080" s="2">
        <v>202282079</v>
      </c>
      <c r="C2080" s="3">
        <v>44880</v>
      </c>
      <c r="D2080" s="2" t="s">
        <v>702</v>
      </c>
      <c r="E2080" s="2" t="s">
        <v>29</v>
      </c>
      <c r="F2080" s="2" t="s">
        <v>5444</v>
      </c>
      <c r="G2080" s="10">
        <f t="shared" si="359"/>
        <v>1.1329719047213228E-4</v>
      </c>
      <c r="H2080" s="12">
        <v>25</v>
      </c>
      <c r="I2080" s="7">
        <v>14.120000000000001</v>
      </c>
      <c r="J2080" s="7">
        <v>10.879999999999999</v>
      </c>
      <c r="K2080" s="7">
        <f t="shared" si="362"/>
        <v>4.3519999999999994</v>
      </c>
      <c r="L2080" s="12">
        <f t="shared" si="360"/>
        <v>6.5279999999999996</v>
      </c>
      <c r="M2080" s="8">
        <v>0.43519999999999998</v>
      </c>
      <c r="N2080" s="8">
        <f t="shared" si="361"/>
        <v>0.46232294617563735</v>
      </c>
      <c r="O2080" s="7">
        <f t="shared" si="355"/>
        <v>6.5279999999999996</v>
      </c>
      <c r="P2080" s="8">
        <v>0.43519999999999998</v>
      </c>
      <c r="Q2080" s="8">
        <f t="shared" si="356"/>
        <v>1.2977941176470591</v>
      </c>
      <c r="R2080" s="8">
        <f t="shared" si="357"/>
        <v>0.56480000000000008</v>
      </c>
      <c r="S2080" s="9">
        <f t="shared" si="358"/>
        <v>1.7339897276010143E-4</v>
      </c>
      <c r="T2080" s="2" t="s">
        <v>33</v>
      </c>
      <c r="U2080" s="2" t="s">
        <v>31</v>
      </c>
      <c r="V2080" s="2" t="s">
        <v>6101</v>
      </c>
      <c r="W2080" s="2" t="s">
        <v>329</v>
      </c>
      <c r="X2080" s="2">
        <v>36</v>
      </c>
      <c r="Y2080" s="2">
        <v>46</v>
      </c>
      <c r="Z2080" s="2">
        <f t="shared" si="363"/>
        <v>10</v>
      </c>
    </row>
    <row r="2081" spans="1:26" x14ac:dyDescent="0.25">
      <c r="A2081" s="2" t="s">
        <v>5445</v>
      </c>
      <c r="B2081" s="2">
        <v>202282080</v>
      </c>
      <c r="C2081" s="3">
        <v>44880</v>
      </c>
      <c r="D2081" s="2" t="s">
        <v>1182</v>
      </c>
      <c r="E2081" s="2" t="s">
        <v>29</v>
      </c>
      <c r="F2081" s="2" t="s">
        <v>5446</v>
      </c>
      <c r="G2081" s="10">
        <f t="shared" si="359"/>
        <v>5.4382651426623503E-4</v>
      </c>
      <c r="H2081" s="12">
        <v>120</v>
      </c>
      <c r="I2081" s="7">
        <v>70</v>
      </c>
      <c r="J2081" s="7">
        <v>50</v>
      </c>
      <c r="K2081" s="7">
        <f t="shared" si="362"/>
        <v>20</v>
      </c>
      <c r="L2081" s="12">
        <f t="shared" si="360"/>
        <v>30</v>
      </c>
      <c r="M2081" s="8">
        <v>0.41666666666666669</v>
      </c>
      <c r="N2081" s="8">
        <f t="shared" si="361"/>
        <v>0.42857142857142855</v>
      </c>
      <c r="O2081" s="7">
        <f t="shared" si="355"/>
        <v>30</v>
      </c>
      <c r="P2081" s="8">
        <v>0.41666666666666669</v>
      </c>
      <c r="Q2081" s="8">
        <f t="shared" si="356"/>
        <v>1.4</v>
      </c>
      <c r="R2081" s="8">
        <f t="shared" si="357"/>
        <v>0.58333333333333337</v>
      </c>
      <c r="S2081" s="9">
        <f t="shared" si="358"/>
        <v>7.9687027922840741E-4</v>
      </c>
      <c r="T2081" s="2" t="s">
        <v>33</v>
      </c>
      <c r="U2081" s="2" t="s">
        <v>31</v>
      </c>
      <c r="V2081" s="2" t="s">
        <v>6101</v>
      </c>
      <c r="W2081" s="2" t="s">
        <v>627</v>
      </c>
      <c r="X2081" s="2">
        <v>36</v>
      </c>
      <c r="Y2081" s="2">
        <v>46</v>
      </c>
      <c r="Z2081" s="2">
        <f t="shared" si="363"/>
        <v>10</v>
      </c>
    </row>
    <row r="2082" spans="1:26" x14ac:dyDescent="0.25">
      <c r="A2082" s="2" t="s">
        <v>5447</v>
      </c>
      <c r="B2082" s="2">
        <v>202282081</v>
      </c>
      <c r="C2082" s="3">
        <v>44880</v>
      </c>
      <c r="D2082" s="2" t="s">
        <v>742</v>
      </c>
      <c r="E2082" s="2" t="s">
        <v>14</v>
      </c>
      <c r="F2082" s="2" t="s">
        <v>5448</v>
      </c>
      <c r="G2082" s="10">
        <f t="shared" si="359"/>
        <v>4.5318876188852913E-5</v>
      </c>
      <c r="H2082" s="7">
        <v>10</v>
      </c>
      <c r="I2082" s="7">
        <v>2</v>
      </c>
      <c r="J2082" s="7">
        <v>8</v>
      </c>
      <c r="K2082" s="7">
        <f t="shared" si="362"/>
        <v>3.2</v>
      </c>
      <c r="L2082" s="12">
        <f t="shared" si="360"/>
        <v>4.8</v>
      </c>
      <c r="M2082" s="8">
        <v>0.8</v>
      </c>
      <c r="N2082" s="8">
        <f t="shared" si="361"/>
        <v>2.4</v>
      </c>
      <c r="O2082" s="7">
        <f t="shared" si="355"/>
        <v>4.8</v>
      </c>
      <c r="P2082" s="8">
        <v>0.8</v>
      </c>
      <c r="Q2082" s="8">
        <f t="shared" si="356"/>
        <v>0.25</v>
      </c>
      <c r="R2082" s="8">
        <f t="shared" si="357"/>
        <v>0.2</v>
      </c>
      <c r="S2082" s="9">
        <f t="shared" si="358"/>
        <v>1.2749924467654519E-4</v>
      </c>
      <c r="T2082" s="2" t="s">
        <v>6151</v>
      </c>
      <c r="U2082" s="2" t="s">
        <v>15</v>
      </c>
      <c r="V2082" s="2" t="s">
        <v>6101</v>
      </c>
      <c r="W2082" s="2" t="s">
        <v>329</v>
      </c>
      <c r="X2082" s="2">
        <v>36</v>
      </c>
      <c r="Y2082" s="2">
        <v>46</v>
      </c>
      <c r="Z2082" s="2">
        <f t="shared" si="363"/>
        <v>10</v>
      </c>
    </row>
    <row r="2083" spans="1:26" x14ac:dyDescent="0.25">
      <c r="A2083" s="2" t="s">
        <v>5449</v>
      </c>
      <c r="B2083" s="2">
        <v>202282082</v>
      </c>
      <c r="C2083" s="3">
        <v>44880</v>
      </c>
      <c r="D2083" s="2" t="s">
        <v>576</v>
      </c>
      <c r="E2083" s="2" t="s">
        <v>14</v>
      </c>
      <c r="F2083" s="2" t="s">
        <v>5450</v>
      </c>
      <c r="G2083" s="10">
        <f t="shared" si="359"/>
        <v>4.5318876188852913E-5</v>
      </c>
      <c r="H2083" s="7">
        <v>10</v>
      </c>
      <c r="I2083" s="7">
        <v>2</v>
      </c>
      <c r="J2083" s="7">
        <v>8</v>
      </c>
      <c r="K2083" s="7">
        <f t="shared" si="362"/>
        <v>3.2</v>
      </c>
      <c r="L2083" s="12">
        <f t="shared" si="360"/>
        <v>4.8</v>
      </c>
      <c r="M2083" s="8">
        <v>0.8</v>
      </c>
      <c r="N2083" s="8">
        <f t="shared" si="361"/>
        <v>2.4</v>
      </c>
      <c r="O2083" s="7">
        <f t="shared" si="355"/>
        <v>4.8</v>
      </c>
      <c r="P2083" s="8">
        <v>0.8</v>
      </c>
      <c r="Q2083" s="8">
        <f t="shared" si="356"/>
        <v>0.25</v>
      </c>
      <c r="R2083" s="8">
        <f t="shared" si="357"/>
        <v>0.2</v>
      </c>
      <c r="S2083" s="9">
        <f t="shared" si="358"/>
        <v>1.2749924467654519E-4</v>
      </c>
      <c r="T2083" s="2" t="s">
        <v>6152</v>
      </c>
      <c r="U2083" s="2" t="s">
        <v>15</v>
      </c>
      <c r="V2083" s="2" t="s">
        <v>6101</v>
      </c>
      <c r="W2083" s="2" t="s">
        <v>627</v>
      </c>
      <c r="X2083" s="2">
        <v>36</v>
      </c>
      <c r="Y2083" s="2">
        <v>46</v>
      </c>
      <c r="Z2083" s="2">
        <f t="shared" si="363"/>
        <v>10</v>
      </c>
    </row>
    <row r="2084" spans="1:26" x14ac:dyDescent="0.25">
      <c r="A2084" s="2" t="s">
        <v>5451</v>
      </c>
      <c r="B2084" s="2">
        <v>202282083</v>
      </c>
      <c r="C2084" s="3">
        <v>44880</v>
      </c>
      <c r="D2084" s="2" t="s">
        <v>702</v>
      </c>
      <c r="E2084" s="2" t="s">
        <v>29</v>
      </c>
      <c r="F2084" s="2" t="s">
        <v>5452</v>
      </c>
      <c r="G2084" s="10">
        <f t="shared" si="359"/>
        <v>1.1329719047213228E-4</v>
      </c>
      <c r="H2084" s="12">
        <v>25</v>
      </c>
      <c r="I2084" s="7">
        <v>22.31</v>
      </c>
      <c r="J2084" s="7">
        <v>2.6900000000000013</v>
      </c>
      <c r="K2084" s="7">
        <f t="shared" si="362"/>
        <v>1.0760000000000005</v>
      </c>
      <c r="L2084" s="12">
        <f t="shared" si="360"/>
        <v>1.6140000000000008</v>
      </c>
      <c r="M2084" s="8">
        <v>0.10760000000000006</v>
      </c>
      <c r="N2084" s="8">
        <f t="shared" si="361"/>
        <v>7.2344240251008551E-2</v>
      </c>
      <c r="O2084" s="7">
        <f t="shared" si="355"/>
        <v>1.6140000000000008</v>
      </c>
      <c r="P2084" s="8">
        <v>0.10760000000000006</v>
      </c>
      <c r="Q2084" s="8">
        <f t="shared" si="356"/>
        <v>8.2936802973977652</v>
      </c>
      <c r="R2084" s="8">
        <f t="shared" si="357"/>
        <v>0.89239999999999997</v>
      </c>
      <c r="S2084" s="9">
        <f t="shared" si="358"/>
        <v>4.2871621022488341E-5</v>
      </c>
      <c r="T2084" s="2" t="s">
        <v>33</v>
      </c>
      <c r="U2084" s="2" t="s">
        <v>31</v>
      </c>
      <c r="V2084" s="2" t="s">
        <v>6101</v>
      </c>
      <c r="W2084" s="2" t="s">
        <v>627</v>
      </c>
      <c r="X2084" s="2">
        <v>36</v>
      </c>
      <c r="Y2084" s="2">
        <v>46</v>
      </c>
      <c r="Z2084" s="2">
        <f t="shared" si="363"/>
        <v>10</v>
      </c>
    </row>
    <row r="2085" spans="1:26" x14ac:dyDescent="0.25">
      <c r="A2085" s="2" t="s">
        <v>5453</v>
      </c>
      <c r="B2085" s="2">
        <v>202282084</v>
      </c>
      <c r="C2085" s="3">
        <v>44880</v>
      </c>
      <c r="D2085" s="2" t="s">
        <v>1183</v>
      </c>
      <c r="E2085" s="2" t="s">
        <v>29</v>
      </c>
      <c r="F2085" s="2" t="s">
        <v>5454</v>
      </c>
      <c r="G2085" s="10">
        <f t="shared" si="359"/>
        <v>1.5408417904209991E-4</v>
      </c>
      <c r="H2085" s="12">
        <v>34</v>
      </c>
      <c r="I2085" s="7">
        <v>27</v>
      </c>
      <c r="J2085" s="7">
        <v>7</v>
      </c>
      <c r="K2085" s="7">
        <f t="shared" si="362"/>
        <v>2.8000000000000003</v>
      </c>
      <c r="L2085" s="12">
        <f t="shared" si="360"/>
        <v>4.1999999999999993</v>
      </c>
      <c r="M2085" s="8">
        <v>0.20588235294117646</v>
      </c>
      <c r="N2085" s="8">
        <f t="shared" si="361"/>
        <v>0.15555555555555553</v>
      </c>
      <c r="O2085" s="7">
        <f t="shared" si="355"/>
        <v>4.1999999999999993</v>
      </c>
      <c r="P2085" s="8">
        <v>0.20588235294117646</v>
      </c>
      <c r="Q2085" s="8">
        <f t="shared" si="356"/>
        <v>3.8571428571428572</v>
      </c>
      <c r="R2085" s="8">
        <f t="shared" si="357"/>
        <v>0.79411764705882348</v>
      </c>
      <c r="S2085" s="9">
        <f t="shared" si="358"/>
        <v>1.1156183909197704E-4</v>
      </c>
      <c r="T2085" s="2" t="s">
        <v>426</v>
      </c>
      <c r="U2085" s="2" t="s">
        <v>31</v>
      </c>
      <c r="V2085" s="2" t="s">
        <v>6101</v>
      </c>
      <c r="W2085" s="2" t="s">
        <v>627</v>
      </c>
      <c r="X2085" s="2">
        <v>36</v>
      </c>
      <c r="Y2085" s="2">
        <v>46</v>
      </c>
      <c r="Z2085" s="2">
        <f t="shared" si="363"/>
        <v>10</v>
      </c>
    </row>
    <row r="2086" spans="1:26" x14ac:dyDescent="0.25">
      <c r="A2086" s="2" t="s">
        <v>5455</v>
      </c>
      <c r="B2086" s="2">
        <v>202282085</v>
      </c>
      <c r="C2086" s="3">
        <v>44880</v>
      </c>
      <c r="D2086" s="2" t="s">
        <v>692</v>
      </c>
      <c r="E2086" s="2" t="s">
        <v>29</v>
      </c>
      <c r="F2086" s="2" t="s">
        <v>5456</v>
      </c>
      <c r="G2086" s="10">
        <f t="shared" si="359"/>
        <v>5.4382651426623503E-4</v>
      </c>
      <c r="H2086" s="12">
        <v>120</v>
      </c>
      <c r="I2086" s="7">
        <v>50</v>
      </c>
      <c r="J2086" s="7">
        <v>70</v>
      </c>
      <c r="K2086" s="7">
        <f t="shared" si="362"/>
        <v>28</v>
      </c>
      <c r="L2086" s="12">
        <f t="shared" si="360"/>
        <v>42</v>
      </c>
      <c r="M2086" s="8">
        <v>0.58333333333333337</v>
      </c>
      <c r="N2086" s="8">
        <f t="shared" si="361"/>
        <v>0.84</v>
      </c>
      <c r="O2086" s="7">
        <f t="shared" si="355"/>
        <v>42</v>
      </c>
      <c r="P2086" s="8">
        <v>0.58333333333333337</v>
      </c>
      <c r="Q2086" s="8">
        <f t="shared" si="356"/>
        <v>0.7142857142857143</v>
      </c>
      <c r="R2086" s="8">
        <f t="shared" si="357"/>
        <v>0.41666666666666669</v>
      </c>
      <c r="S2086" s="9">
        <f t="shared" si="358"/>
        <v>1.1156183909197704E-3</v>
      </c>
      <c r="T2086" s="2" t="s">
        <v>33</v>
      </c>
      <c r="U2086" s="2" t="s">
        <v>31</v>
      </c>
      <c r="V2086" s="2" t="s">
        <v>6101</v>
      </c>
      <c r="W2086" s="2" t="s">
        <v>627</v>
      </c>
      <c r="X2086" s="2">
        <v>36</v>
      </c>
      <c r="Y2086" s="2">
        <v>46</v>
      </c>
      <c r="Z2086" s="2">
        <f t="shared" si="363"/>
        <v>10</v>
      </c>
    </row>
    <row r="2087" spans="1:26" x14ac:dyDescent="0.25">
      <c r="A2087" s="2" t="s">
        <v>5457</v>
      </c>
      <c r="B2087" s="2">
        <v>202282086</v>
      </c>
      <c r="C2087" s="3">
        <v>44880</v>
      </c>
      <c r="D2087" s="2" t="s">
        <v>1053</v>
      </c>
      <c r="E2087" s="2" t="s">
        <v>14</v>
      </c>
      <c r="F2087" s="2" t="s">
        <v>5458</v>
      </c>
      <c r="G2087" s="10">
        <f t="shared" si="359"/>
        <v>4.5318876188852913E-5</v>
      </c>
      <c r="H2087" s="7">
        <v>10</v>
      </c>
      <c r="I2087" s="7">
        <v>3</v>
      </c>
      <c r="J2087" s="7">
        <v>7</v>
      </c>
      <c r="K2087" s="7">
        <f t="shared" si="362"/>
        <v>2.8000000000000003</v>
      </c>
      <c r="L2087" s="12">
        <f t="shared" si="360"/>
        <v>4.1999999999999993</v>
      </c>
      <c r="M2087" s="8">
        <v>0.7</v>
      </c>
      <c r="N2087" s="8">
        <f t="shared" si="361"/>
        <v>1.3999999999999997</v>
      </c>
      <c r="O2087" s="7">
        <f t="shared" si="355"/>
        <v>4.1999999999999993</v>
      </c>
      <c r="P2087" s="8">
        <v>0.7</v>
      </c>
      <c r="Q2087" s="8">
        <f t="shared" si="356"/>
        <v>0.42857142857142855</v>
      </c>
      <c r="R2087" s="8">
        <f t="shared" si="357"/>
        <v>0.3</v>
      </c>
      <c r="S2087" s="9">
        <f t="shared" si="358"/>
        <v>1.1156183909197704E-4</v>
      </c>
      <c r="T2087" s="2" t="s">
        <v>6152</v>
      </c>
      <c r="U2087" s="2" t="s">
        <v>15</v>
      </c>
      <c r="V2087" s="2" t="s">
        <v>6101</v>
      </c>
      <c r="W2087" s="2" t="s">
        <v>16</v>
      </c>
      <c r="X2087" s="2">
        <v>36</v>
      </c>
      <c r="Y2087" s="2">
        <v>46</v>
      </c>
      <c r="Z2087" s="2">
        <f t="shared" si="363"/>
        <v>10</v>
      </c>
    </row>
    <row r="2088" spans="1:26" x14ac:dyDescent="0.25">
      <c r="A2088" s="2" t="s">
        <v>5459</v>
      </c>
      <c r="B2088" s="2">
        <v>202282087</v>
      </c>
      <c r="C2088" s="3">
        <v>44880</v>
      </c>
      <c r="D2088" s="2" t="s">
        <v>1184</v>
      </c>
      <c r="E2088" s="2" t="s">
        <v>24</v>
      </c>
      <c r="F2088" s="2" t="s">
        <v>5460</v>
      </c>
      <c r="G2088" s="10">
        <f t="shared" si="359"/>
        <v>2.7191325713311752E-4</v>
      </c>
      <c r="H2088" s="7">
        <v>60</v>
      </c>
      <c r="I2088" s="7">
        <v>30</v>
      </c>
      <c r="J2088" s="7">
        <v>30</v>
      </c>
      <c r="K2088" s="7">
        <f t="shared" si="362"/>
        <v>12</v>
      </c>
      <c r="L2088" s="12">
        <f t="shared" si="360"/>
        <v>18</v>
      </c>
      <c r="M2088" s="8">
        <v>0.5</v>
      </c>
      <c r="N2088" s="8">
        <f t="shared" si="361"/>
        <v>0.6</v>
      </c>
      <c r="O2088" s="7">
        <f t="shared" si="355"/>
        <v>18</v>
      </c>
      <c r="P2088" s="8">
        <v>0.5</v>
      </c>
      <c r="Q2088" s="8">
        <f t="shared" si="356"/>
        <v>1</v>
      </c>
      <c r="R2088" s="8">
        <f t="shared" si="357"/>
        <v>0.5</v>
      </c>
      <c r="S2088" s="9">
        <f t="shared" si="358"/>
        <v>4.7812216753704445E-4</v>
      </c>
      <c r="T2088" s="2" t="s">
        <v>25</v>
      </c>
      <c r="U2088" s="2" t="s">
        <v>26</v>
      </c>
      <c r="V2088" s="2" t="s">
        <v>6101</v>
      </c>
      <c r="W2088" s="2" t="s">
        <v>627</v>
      </c>
      <c r="X2088" s="2">
        <v>36</v>
      </c>
      <c r="Y2088" s="2">
        <v>46</v>
      </c>
      <c r="Z2088" s="2">
        <f t="shared" si="363"/>
        <v>10</v>
      </c>
    </row>
    <row r="2089" spans="1:26" x14ac:dyDescent="0.25">
      <c r="A2089" s="2" t="s">
        <v>5461</v>
      </c>
      <c r="B2089" s="2">
        <v>202282088</v>
      </c>
      <c r="C2089" s="3">
        <v>44880</v>
      </c>
      <c r="D2089" s="2" t="s">
        <v>1185</v>
      </c>
      <c r="E2089" s="2" t="s">
        <v>24</v>
      </c>
      <c r="F2089" s="2" t="s">
        <v>5462</v>
      </c>
      <c r="G2089" s="10">
        <f t="shared" si="359"/>
        <v>3.1723213332197041E-4</v>
      </c>
      <c r="H2089" s="7">
        <v>70</v>
      </c>
      <c r="I2089" s="7">
        <v>10</v>
      </c>
      <c r="J2089" s="7">
        <v>60</v>
      </c>
      <c r="K2089" s="7">
        <f t="shared" si="362"/>
        <v>24</v>
      </c>
      <c r="L2089" s="12">
        <f t="shared" si="360"/>
        <v>36</v>
      </c>
      <c r="M2089" s="8">
        <v>0.8571428571428571</v>
      </c>
      <c r="N2089" s="8">
        <f t="shared" si="361"/>
        <v>3.6</v>
      </c>
      <c r="O2089" s="7">
        <f t="shared" si="355"/>
        <v>36</v>
      </c>
      <c r="P2089" s="8">
        <v>0.8571428571428571</v>
      </c>
      <c r="Q2089" s="8">
        <f t="shared" si="356"/>
        <v>0.16666666666666666</v>
      </c>
      <c r="R2089" s="8">
        <f t="shared" si="357"/>
        <v>0.14285714285714285</v>
      </c>
      <c r="S2089" s="9">
        <f t="shared" si="358"/>
        <v>9.5624433507408889E-4</v>
      </c>
      <c r="T2089" s="2" t="s">
        <v>25</v>
      </c>
      <c r="U2089" s="2" t="s">
        <v>26</v>
      </c>
      <c r="V2089" s="2" t="s">
        <v>6101</v>
      </c>
      <c r="W2089" s="2" t="s">
        <v>627</v>
      </c>
      <c r="X2089" s="2">
        <v>36</v>
      </c>
      <c r="Y2089" s="2">
        <v>46</v>
      </c>
      <c r="Z2089" s="2">
        <f t="shared" si="363"/>
        <v>10</v>
      </c>
    </row>
    <row r="2090" spans="1:26" x14ac:dyDescent="0.25">
      <c r="A2090" s="2" t="s">
        <v>5463</v>
      </c>
      <c r="B2090" s="2">
        <v>202282089</v>
      </c>
      <c r="C2090" s="3">
        <v>44881</v>
      </c>
      <c r="D2090" s="2" t="s">
        <v>1001</v>
      </c>
      <c r="E2090" s="2" t="s">
        <v>14</v>
      </c>
      <c r="F2090" s="2" t="s">
        <v>5464</v>
      </c>
      <c r="G2090" s="10">
        <f t="shared" si="359"/>
        <v>5.4382651426623495E-5</v>
      </c>
      <c r="H2090" s="7">
        <v>12</v>
      </c>
      <c r="I2090" s="7">
        <v>3</v>
      </c>
      <c r="J2090" s="7">
        <v>9</v>
      </c>
      <c r="K2090" s="7">
        <f t="shared" si="362"/>
        <v>3.6</v>
      </c>
      <c r="L2090" s="12">
        <f t="shared" si="360"/>
        <v>5.4</v>
      </c>
      <c r="M2090" s="8">
        <v>0.75</v>
      </c>
      <c r="N2090" s="8">
        <f t="shared" si="361"/>
        <v>1.8</v>
      </c>
      <c r="O2090" s="7">
        <f t="shared" si="355"/>
        <v>5.4</v>
      </c>
      <c r="P2090" s="8">
        <v>0.75</v>
      </c>
      <c r="Q2090" s="8">
        <f t="shared" si="356"/>
        <v>0.33333333333333331</v>
      </c>
      <c r="R2090" s="8">
        <f t="shared" si="357"/>
        <v>0.25</v>
      </c>
      <c r="S2090" s="9">
        <f t="shared" si="358"/>
        <v>1.4343665026111333E-4</v>
      </c>
      <c r="T2090" s="2" t="s">
        <v>6151</v>
      </c>
      <c r="U2090" s="2" t="s">
        <v>15</v>
      </c>
      <c r="V2090" s="2" t="s">
        <v>6101</v>
      </c>
      <c r="W2090" s="2" t="s">
        <v>627</v>
      </c>
      <c r="X2090" s="2">
        <v>39</v>
      </c>
      <c r="Y2090" s="2">
        <v>50</v>
      </c>
      <c r="Z2090" s="2">
        <f t="shared" si="363"/>
        <v>11</v>
      </c>
    </row>
    <row r="2091" spans="1:26" x14ac:dyDescent="0.25">
      <c r="A2091" s="2" t="s">
        <v>5465</v>
      </c>
      <c r="B2091" s="2">
        <v>202282090</v>
      </c>
      <c r="C2091" s="3">
        <v>44881</v>
      </c>
      <c r="D2091" s="2" t="s">
        <v>1186</v>
      </c>
      <c r="E2091" s="2" t="s">
        <v>29</v>
      </c>
      <c r="F2091" s="2" t="s">
        <v>5466</v>
      </c>
      <c r="G2091" s="10">
        <f t="shared" si="359"/>
        <v>4.7584819998295561E-4</v>
      </c>
      <c r="H2091" s="12">
        <v>105</v>
      </c>
      <c r="I2091" s="7">
        <v>88.800000000000011</v>
      </c>
      <c r="J2091" s="7">
        <v>16.199999999999989</v>
      </c>
      <c r="K2091" s="7">
        <f t="shared" si="362"/>
        <v>6.479999999999996</v>
      </c>
      <c r="L2091" s="12">
        <f t="shared" si="360"/>
        <v>9.7199999999999918</v>
      </c>
      <c r="M2091" s="8">
        <v>0.15428571428571417</v>
      </c>
      <c r="N2091" s="8">
        <f t="shared" si="361"/>
        <v>0.10945945945945935</v>
      </c>
      <c r="O2091" s="7">
        <f t="shared" si="355"/>
        <v>9.7199999999999918</v>
      </c>
      <c r="P2091" s="8">
        <v>0.15428571428571417</v>
      </c>
      <c r="Q2091" s="8">
        <f t="shared" si="356"/>
        <v>5.4814814814814863</v>
      </c>
      <c r="R2091" s="8">
        <f t="shared" si="357"/>
        <v>0.84571428571428586</v>
      </c>
      <c r="S2091" s="9">
        <f t="shared" si="358"/>
        <v>2.5818597047000381E-4</v>
      </c>
      <c r="T2091" s="2" t="s">
        <v>30</v>
      </c>
      <c r="U2091" s="2" t="s">
        <v>31</v>
      </c>
      <c r="V2091" s="2" t="s">
        <v>6101</v>
      </c>
      <c r="W2091" s="2" t="s">
        <v>16</v>
      </c>
      <c r="X2091" s="2">
        <v>39</v>
      </c>
      <c r="Y2091" s="2">
        <v>50</v>
      </c>
      <c r="Z2091" s="2">
        <f t="shared" ref="Z2091:Z2106" si="364">Y2091-X2091</f>
        <v>11</v>
      </c>
    </row>
    <row r="2092" spans="1:26" x14ac:dyDescent="0.25">
      <c r="A2092" s="2" t="s">
        <v>5467</v>
      </c>
      <c r="B2092" s="2">
        <v>202282091</v>
      </c>
      <c r="C2092" s="3">
        <v>44881</v>
      </c>
      <c r="D2092" s="2" t="s">
        <v>1041</v>
      </c>
      <c r="E2092" s="2" t="s">
        <v>29</v>
      </c>
      <c r="F2092" s="2" t="s">
        <v>5468</v>
      </c>
      <c r="G2092" s="10">
        <f t="shared" si="359"/>
        <v>6.5259181711948199E-4</v>
      </c>
      <c r="H2092" s="12">
        <v>144</v>
      </c>
      <c r="I2092" s="7">
        <v>109</v>
      </c>
      <c r="J2092" s="7">
        <v>35</v>
      </c>
      <c r="K2092" s="7">
        <f t="shared" si="362"/>
        <v>14</v>
      </c>
      <c r="L2092" s="12">
        <f t="shared" si="360"/>
        <v>21</v>
      </c>
      <c r="M2092" s="8">
        <v>0.24305555555555555</v>
      </c>
      <c r="N2092" s="8">
        <f t="shared" si="361"/>
        <v>0.19266055045871561</v>
      </c>
      <c r="O2092" s="7">
        <f t="shared" si="355"/>
        <v>21</v>
      </c>
      <c r="P2092" s="8">
        <v>0.24305555555555555</v>
      </c>
      <c r="Q2092" s="8">
        <f t="shared" si="356"/>
        <v>3.1142857142857143</v>
      </c>
      <c r="R2092" s="8">
        <f t="shared" si="357"/>
        <v>0.75694444444444442</v>
      </c>
      <c r="S2092" s="9">
        <f t="shared" si="358"/>
        <v>5.5780919545988519E-4</v>
      </c>
      <c r="T2092" s="2" t="s">
        <v>30</v>
      </c>
      <c r="U2092" s="2" t="s">
        <v>31</v>
      </c>
      <c r="V2092" s="2" t="s">
        <v>6101</v>
      </c>
      <c r="W2092" s="2" t="s">
        <v>627</v>
      </c>
      <c r="X2092" s="2">
        <v>39</v>
      </c>
      <c r="Y2092" s="2">
        <v>50</v>
      </c>
      <c r="Z2092" s="2">
        <f t="shared" si="364"/>
        <v>11</v>
      </c>
    </row>
    <row r="2093" spans="1:26" x14ac:dyDescent="0.25">
      <c r="A2093" s="2" t="s">
        <v>5469</v>
      </c>
      <c r="B2093" s="2">
        <v>202282092</v>
      </c>
      <c r="C2093" s="3">
        <v>44881</v>
      </c>
      <c r="D2093" s="2" t="s">
        <v>774</v>
      </c>
      <c r="E2093" s="2" t="s">
        <v>29</v>
      </c>
      <c r="F2093" s="2" t="s">
        <v>5470</v>
      </c>
      <c r="G2093" s="10">
        <f t="shared" si="359"/>
        <v>4.3052932379410272E-4</v>
      </c>
      <c r="H2093" s="12">
        <v>95</v>
      </c>
      <c r="I2093" s="7">
        <v>81.569999999999993</v>
      </c>
      <c r="J2093" s="7">
        <v>13.430000000000007</v>
      </c>
      <c r="K2093" s="7">
        <f t="shared" si="362"/>
        <v>5.3720000000000034</v>
      </c>
      <c r="L2093" s="12">
        <f t="shared" si="360"/>
        <v>8.0580000000000034</v>
      </c>
      <c r="M2093" s="8">
        <v>0.14136842105263164</v>
      </c>
      <c r="N2093" s="8">
        <f t="shared" si="361"/>
        <v>9.878631849944837E-2</v>
      </c>
      <c r="O2093" s="7">
        <f t="shared" si="355"/>
        <v>8.0580000000000034</v>
      </c>
      <c r="P2093" s="8">
        <v>0.14136842105263164</v>
      </c>
      <c r="Q2093" s="8">
        <f t="shared" si="356"/>
        <v>6.0737155621742334</v>
      </c>
      <c r="R2093" s="8">
        <f t="shared" si="357"/>
        <v>0.8586315789473683</v>
      </c>
      <c r="S2093" s="9">
        <f t="shared" si="358"/>
        <v>2.1403935700075035E-4</v>
      </c>
      <c r="T2093" s="2" t="s">
        <v>33</v>
      </c>
      <c r="U2093" s="2" t="s">
        <v>31</v>
      </c>
      <c r="V2093" s="2" t="s">
        <v>6101</v>
      </c>
      <c r="W2093" s="2" t="s">
        <v>627</v>
      </c>
      <c r="X2093" s="2">
        <v>39</v>
      </c>
      <c r="Y2093" s="2">
        <v>50</v>
      </c>
      <c r="Z2093" s="2">
        <f t="shared" si="364"/>
        <v>11</v>
      </c>
    </row>
    <row r="2094" spans="1:26" x14ac:dyDescent="0.25">
      <c r="A2094" s="2" t="s">
        <v>5471</v>
      </c>
      <c r="B2094" s="2">
        <v>202282093</v>
      </c>
      <c r="C2094" s="3">
        <v>44881</v>
      </c>
      <c r="D2094" s="2" t="s">
        <v>711</v>
      </c>
      <c r="E2094" s="2" t="s">
        <v>14</v>
      </c>
      <c r="F2094" s="2" t="s">
        <v>5472</v>
      </c>
      <c r="G2094" s="10">
        <f t="shared" si="359"/>
        <v>4.5318876188852913E-5</v>
      </c>
      <c r="H2094" s="7">
        <v>10</v>
      </c>
      <c r="I2094" s="7">
        <v>3</v>
      </c>
      <c r="J2094" s="7">
        <v>7</v>
      </c>
      <c r="K2094" s="7">
        <f t="shared" si="362"/>
        <v>2.8000000000000003</v>
      </c>
      <c r="L2094" s="12">
        <f t="shared" si="360"/>
        <v>4.1999999999999993</v>
      </c>
      <c r="M2094" s="8">
        <v>0.7</v>
      </c>
      <c r="N2094" s="8">
        <f t="shared" si="361"/>
        <v>1.3999999999999997</v>
      </c>
      <c r="O2094" s="7">
        <f t="shared" si="355"/>
        <v>4.1999999999999993</v>
      </c>
      <c r="P2094" s="8">
        <v>0.7</v>
      </c>
      <c r="Q2094" s="8">
        <f t="shared" si="356"/>
        <v>0.42857142857142855</v>
      </c>
      <c r="R2094" s="8">
        <f t="shared" si="357"/>
        <v>0.3</v>
      </c>
      <c r="S2094" s="9">
        <f t="shared" si="358"/>
        <v>1.1156183909197704E-4</v>
      </c>
      <c r="T2094" s="2" t="s">
        <v>6152</v>
      </c>
      <c r="U2094" s="2" t="s">
        <v>15</v>
      </c>
      <c r="V2094" s="2" t="s">
        <v>6101</v>
      </c>
      <c r="W2094" s="2" t="s">
        <v>329</v>
      </c>
      <c r="X2094" s="2">
        <v>39</v>
      </c>
      <c r="Y2094" s="2">
        <v>50</v>
      </c>
      <c r="Z2094" s="2">
        <f t="shared" si="364"/>
        <v>11</v>
      </c>
    </row>
    <row r="2095" spans="1:26" x14ac:dyDescent="0.25">
      <c r="A2095" s="2" t="s">
        <v>5473</v>
      </c>
      <c r="B2095" s="2">
        <v>202282094</v>
      </c>
      <c r="C2095" s="3">
        <v>44881</v>
      </c>
      <c r="D2095" s="2" t="s">
        <v>1050</v>
      </c>
      <c r="E2095" s="2" t="s">
        <v>14</v>
      </c>
      <c r="F2095" s="2" t="s">
        <v>5474</v>
      </c>
      <c r="G2095" s="10">
        <f t="shared" si="359"/>
        <v>5.891453904550879E-5</v>
      </c>
      <c r="H2095" s="7">
        <v>13</v>
      </c>
      <c r="I2095" s="7">
        <v>3</v>
      </c>
      <c r="J2095" s="7">
        <v>10</v>
      </c>
      <c r="K2095" s="7">
        <f t="shared" si="362"/>
        <v>4</v>
      </c>
      <c r="L2095" s="12">
        <f t="shared" si="360"/>
        <v>6</v>
      </c>
      <c r="M2095" s="8">
        <v>0.76923076923076927</v>
      </c>
      <c r="N2095" s="8">
        <f t="shared" si="361"/>
        <v>2</v>
      </c>
      <c r="O2095" s="7">
        <f t="shared" si="355"/>
        <v>6</v>
      </c>
      <c r="P2095" s="8">
        <v>0.76923076923076927</v>
      </c>
      <c r="Q2095" s="8">
        <f t="shared" si="356"/>
        <v>0.3</v>
      </c>
      <c r="R2095" s="8">
        <f t="shared" si="357"/>
        <v>0.23076923076923078</v>
      </c>
      <c r="S2095" s="9">
        <f t="shared" si="358"/>
        <v>1.5937405584568148E-4</v>
      </c>
      <c r="T2095" s="2" t="s">
        <v>6152</v>
      </c>
      <c r="U2095" s="2" t="s">
        <v>15</v>
      </c>
      <c r="V2095" s="2" t="s">
        <v>6101</v>
      </c>
      <c r="W2095" s="2" t="s">
        <v>627</v>
      </c>
      <c r="X2095" s="2">
        <v>39</v>
      </c>
      <c r="Y2095" s="2">
        <v>50</v>
      </c>
      <c r="Z2095" s="2">
        <f t="shared" si="364"/>
        <v>11</v>
      </c>
    </row>
    <row r="2096" spans="1:26" x14ac:dyDescent="0.25">
      <c r="A2096" s="2" t="s">
        <v>5475</v>
      </c>
      <c r="B2096" s="2">
        <v>202282095</v>
      </c>
      <c r="C2096" s="3">
        <v>44881</v>
      </c>
      <c r="D2096" s="2" t="s">
        <v>1083</v>
      </c>
      <c r="E2096" s="2" t="s">
        <v>29</v>
      </c>
      <c r="F2096" s="2" t="s">
        <v>5476</v>
      </c>
      <c r="G2096" s="10">
        <f t="shared" si="359"/>
        <v>7.9761222092381132E-4</v>
      </c>
      <c r="H2096" s="12">
        <v>176</v>
      </c>
      <c r="I2096" s="7">
        <v>145.13999999999999</v>
      </c>
      <c r="J2096" s="7">
        <v>30.900000000000006</v>
      </c>
      <c r="K2096" s="7">
        <f t="shared" si="362"/>
        <v>12.360000000000003</v>
      </c>
      <c r="L2096" s="12">
        <f t="shared" si="360"/>
        <v>18.540000000000003</v>
      </c>
      <c r="M2096" s="8">
        <v>0.17556818181818185</v>
      </c>
      <c r="N2096" s="8">
        <f t="shared" si="361"/>
        <v>0.12773873501446881</v>
      </c>
      <c r="O2096" s="7">
        <f t="shared" si="355"/>
        <v>18.540000000000003</v>
      </c>
      <c r="P2096" s="8">
        <v>0.17556818181818185</v>
      </c>
      <c r="Q2096" s="8">
        <f t="shared" si="356"/>
        <v>4.6970873786407754</v>
      </c>
      <c r="R2096" s="8">
        <f t="shared" si="357"/>
        <v>0.82465909090909084</v>
      </c>
      <c r="S2096" s="9">
        <f t="shared" si="358"/>
        <v>4.9246583256315588E-4</v>
      </c>
      <c r="T2096" s="2" t="s">
        <v>33</v>
      </c>
      <c r="U2096" s="2" t="s">
        <v>31</v>
      </c>
      <c r="V2096" s="2" t="s">
        <v>6101</v>
      </c>
      <c r="W2096" s="2" t="s">
        <v>16</v>
      </c>
      <c r="X2096" s="2">
        <v>39</v>
      </c>
      <c r="Y2096" s="2">
        <v>50</v>
      </c>
      <c r="Z2096" s="2">
        <f t="shared" si="364"/>
        <v>11</v>
      </c>
    </row>
    <row r="2097" spans="1:26" x14ac:dyDescent="0.25">
      <c r="A2097" s="2" t="s">
        <v>5477</v>
      </c>
      <c r="B2097" s="2">
        <v>202282096</v>
      </c>
      <c r="C2097" s="3">
        <v>44881</v>
      </c>
      <c r="D2097" s="2" t="s">
        <v>1187</v>
      </c>
      <c r="E2097" s="2" t="s">
        <v>29</v>
      </c>
      <c r="F2097" s="2" t="s">
        <v>5478</v>
      </c>
      <c r="G2097" s="10">
        <f t="shared" si="359"/>
        <v>8.6105864758820544E-4</v>
      </c>
      <c r="H2097" s="12">
        <v>190</v>
      </c>
      <c r="I2097" s="7">
        <v>104.41</v>
      </c>
      <c r="J2097" s="7">
        <v>85.6</v>
      </c>
      <c r="K2097" s="7">
        <f t="shared" si="362"/>
        <v>34.24</v>
      </c>
      <c r="L2097" s="12">
        <f t="shared" si="360"/>
        <v>51.359999999999992</v>
      </c>
      <c r="M2097" s="8">
        <v>0.45052631578947366</v>
      </c>
      <c r="N2097" s="8">
        <f t="shared" si="361"/>
        <v>0.49190690546882476</v>
      </c>
      <c r="O2097" s="7">
        <f t="shared" si="355"/>
        <v>51.359999999999992</v>
      </c>
      <c r="P2097" s="8">
        <v>0.45052631578947366</v>
      </c>
      <c r="Q2097" s="8">
        <f t="shared" si="356"/>
        <v>1.2197429906542057</v>
      </c>
      <c r="R2097" s="8">
        <f t="shared" si="357"/>
        <v>0.54952631578947364</v>
      </c>
      <c r="S2097" s="9">
        <f t="shared" si="358"/>
        <v>1.3642419180390334E-3</v>
      </c>
      <c r="T2097" s="2" t="s">
        <v>33</v>
      </c>
      <c r="U2097" s="2" t="s">
        <v>31</v>
      </c>
      <c r="V2097" s="2" t="s">
        <v>6101</v>
      </c>
      <c r="W2097" s="2" t="s">
        <v>16</v>
      </c>
      <c r="X2097" s="2">
        <v>39</v>
      </c>
      <c r="Y2097" s="2">
        <v>50</v>
      </c>
      <c r="Z2097" s="2">
        <f t="shared" si="364"/>
        <v>11</v>
      </c>
    </row>
    <row r="2098" spans="1:26" x14ac:dyDescent="0.25">
      <c r="A2098" s="2" t="s">
        <v>5479</v>
      </c>
      <c r="B2098" s="2">
        <v>202282097</v>
      </c>
      <c r="C2098" s="3">
        <v>44881</v>
      </c>
      <c r="D2098" s="2" t="s">
        <v>109</v>
      </c>
      <c r="E2098" s="2" t="s">
        <v>21</v>
      </c>
      <c r="F2098" s="2" t="s">
        <v>5480</v>
      </c>
      <c r="G2098" s="10">
        <f t="shared" si="359"/>
        <v>4.5318876188852913E-5</v>
      </c>
      <c r="H2098" s="7">
        <v>10</v>
      </c>
      <c r="I2098" s="7">
        <v>0</v>
      </c>
      <c r="J2098" s="7">
        <v>10</v>
      </c>
      <c r="K2098" s="7">
        <f t="shared" si="362"/>
        <v>4</v>
      </c>
      <c r="L2098" s="12">
        <f t="shared" si="360"/>
        <v>6</v>
      </c>
      <c r="M2098" s="8">
        <v>1</v>
      </c>
      <c r="N2098" s="8" t="e">
        <f t="shared" si="361"/>
        <v>#DIV/0!</v>
      </c>
      <c r="O2098" s="7">
        <f t="shared" si="355"/>
        <v>6</v>
      </c>
      <c r="P2098" s="8">
        <v>1</v>
      </c>
      <c r="Q2098" s="8">
        <f t="shared" si="356"/>
        <v>0</v>
      </c>
      <c r="R2098" s="8">
        <f t="shared" si="357"/>
        <v>0</v>
      </c>
      <c r="S2098" s="9">
        <f t="shared" si="358"/>
        <v>1.5937405584568148E-4</v>
      </c>
      <c r="T2098" s="2" t="s">
        <v>6150</v>
      </c>
      <c r="U2098" s="2" t="s">
        <v>22</v>
      </c>
      <c r="V2098" s="2" t="s">
        <v>6101</v>
      </c>
      <c r="W2098" s="2" t="s">
        <v>329</v>
      </c>
      <c r="X2098" s="2">
        <v>39</v>
      </c>
      <c r="Y2098" s="2">
        <v>50</v>
      </c>
      <c r="Z2098" s="2">
        <f t="shared" si="364"/>
        <v>11</v>
      </c>
    </row>
    <row r="2099" spans="1:26" x14ac:dyDescent="0.25">
      <c r="A2099" s="2" t="s">
        <v>5481</v>
      </c>
      <c r="B2099" s="2">
        <v>202282098</v>
      </c>
      <c r="C2099" s="3">
        <v>44881</v>
      </c>
      <c r="D2099" s="2" t="s">
        <v>1188</v>
      </c>
      <c r="E2099" s="2" t="s">
        <v>14</v>
      </c>
      <c r="F2099" s="2" t="s">
        <v>5482</v>
      </c>
      <c r="G2099" s="10">
        <f t="shared" si="359"/>
        <v>6.7978314283279379E-5</v>
      </c>
      <c r="H2099" s="7">
        <v>15</v>
      </c>
      <c r="I2099" s="7">
        <v>8</v>
      </c>
      <c r="J2099" s="7">
        <v>7</v>
      </c>
      <c r="K2099" s="7">
        <f t="shared" si="362"/>
        <v>2.8000000000000003</v>
      </c>
      <c r="L2099" s="12">
        <f t="shared" si="360"/>
        <v>4.1999999999999993</v>
      </c>
      <c r="M2099" s="8">
        <v>0.46666666666666667</v>
      </c>
      <c r="N2099" s="8">
        <f t="shared" si="361"/>
        <v>0.52499999999999991</v>
      </c>
      <c r="O2099" s="7">
        <f t="shared" si="355"/>
        <v>4.1999999999999993</v>
      </c>
      <c r="P2099" s="8">
        <v>0.46666666666666667</v>
      </c>
      <c r="Q2099" s="8">
        <f t="shared" si="356"/>
        <v>1.1428571428571428</v>
      </c>
      <c r="R2099" s="8">
        <f t="shared" si="357"/>
        <v>0.53333333333333333</v>
      </c>
      <c r="S2099" s="9">
        <f t="shared" si="358"/>
        <v>1.1156183909197704E-4</v>
      </c>
      <c r="T2099" s="2" t="s">
        <v>6152</v>
      </c>
      <c r="U2099" s="2" t="s">
        <v>15</v>
      </c>
      <c r="V2099" s="2" t="s">
        <v>6101</v>
      </c>
      <c r="W2099" s="2" t="s">
        <v>16</v>
      </c>
      <c r="X2099" s="2">
        <v>39</v>
      </c>
      <c r="Y2099" s="2">
        <v>50</v>
      </c>
      <c r="Z2099" s="2">
        <f t="shared" si="364"/>
        <v>11</v>
      </c>
    </row>
    <row r="2100" spans="1:26" x14ac:dyDescent="0.25">
      <c r="A2100" s="2" t="s">
        <v>5483</v>
      </c>
      <c r="B2100" s="2">
        <v>202282099</v>
      </c>
      <c r="C2100" s="3">
        <v>44881</v>
      </c>
      <c r="D2100" s="2" t="s">
        <v>95</v>
      </c>
      <c r="E2100" s="2" t="s">
        <v>14</v>
      </c>
      <c r="F2100" s="2" t="s">
        <v>5484</v>
      </c>
      <c r="G2100" s="10">
        <f t="shared" si="359"/>
        <v>4.5318876188852913E-5</v>
      </c>
      <c r="H2100" s="7">
        <v>10</v>
      </c>
      <c r="I2100" s="7">
        <v>3</v>
      </c>
      <c r="J2100" s="7">
        <v>7</v>
      </c>
      <c r="K2100" s="7">
        <f t="shared" si="362"/>
        <v>2.8000000000000003</v>
      </c>
      <c r="L2100" s="12">
        <f t="shared" si="360"/>
        <v>4.1999999999999993</v>
      </c>
      <c r="M2100" s="8">
        <v>0.7</v>
      </c>
      <c r="N2100" s="8">
        <f t="shared" si="361"/>
        <v>1.3999999999999997</v>
      </c>
      <c r="O2100" s="7">
        <f t="shared" si="355"/>
        <v>4.1999999999999993</v>
      </c>
      <c r="P2100" s="8">
        <v>0.7</v>
      </c>
      <c r="Q2100" s="8">
        <f t="shared" si="356"/>
        <v>0.42857142857142855</v>
      </c>
      <c r="R2100" s="8">
        <f t="shared" si="357"/>
        <v>0.3</v>
      </c>
      <c r="S2100" s="9">
        <f t="shared" si="358"/>
        <v>1.1156183909197704E-4</v>
      </c>
      <c r="T2100" s="2" t="s">
        <v>6152</v>
      </c>
      <c r="U2100" s="2" t="s">
        <v>15</v>
      </c>
      <c r="V2100" s="2" t="s">
        <v>6101</v>
      </c>
      <c r="W2100" s="2" t="s">
        <v>329</v>
      </c>
      <c r="X2100" s="2">
        <v>39</v>
      </c>
      <c r="Y2100" s="2">
        <v>50</v>
      </c>
      <c r="Z2100" s="2">
        <f t="shared" si="364"/>
        <v>11</v>
      </c>
    </row>
    <row r="2101" spans="1:26" x14ac:dyDescent="0.25">
      <c r="A2101" s="2" t="s">
        <v>5485</v>
      </c>
      <c r="B2101" s="2">
        <v>202282100</v>
      </c>
      <c r="C2101" s="3">
        <v>44881</v>
      </c>
      <c r="D2101" s="2" t="s">
        <v>694</v>
      </c>
      <c r="E2101" s="2" t="s">
        <v>29</v>
      </c>
      <c r="F2101" s="2" t="s">
        <v>5486</v>
      </c>
      <c r="G2101" s="10">
        <f t="shared" si="359"/>
        <v>2.0846683046872342E-4</v>
      </c>
      <c r="H2101" s="12">
        <v>46</v>
      </c>
      <c r="I2101" s="7">
        <v>38.85</v>
      </c>
      <c r="J2101" s="7">
        <v>7.1499999999999986</v>
      </c>
      <c r="K2101" s="7">
        <f t="shared" si="362"/>
        <v>2.8599999999999994</v>
      </c>
      <c r="L2101" s="12">
        <f t="shared" si="360"/>
        <v>4.2899999999999991</v>
      </c>
      <c r="M2101" s="8">
        <v>0.15543478260869562</v>
      </c>
      <c r="N2101" s="8">
        <f t="shared" si="361"/>
        <v>0.1104247104247104</v>
      </c>
      <c r="O2101" s="7">
        <f t="shared" si="355"/>
        <v>4.2899999999999991</v>
      </c>
      <c r="P2101" s="8">
        <v>0.15543478260869562</v>
      </c>
      <c r="Q2101" s="8">
        <f t="shared" si="356"/>
        <v>5.4335664335664351</v>
      </c>
      <c r="R2101" s="8">
        <f t="shared" si="357"/>
        <v>0.84456521739130441</v>
      </c>
      <c r="S2101" s="9">
        <f t="shared" si="358"/>
        <v>1.1395244992966224E-4</v>
      </c>
      <c r="T2101" s="2" t="s">
        <v>30</v>
      </c>
      <c r="U2101" s="2" t="s">
        <v>31</v>
      </c>
      <c r="V2101" s="2" t="s">
        <v>6101</v>
      </c>
      <c r="W2101" s="2" t="s">
        <v>16</v>
      </c>
      <c r="X2101" s="2">
        <v>39</v>
      </c>
      <c r="Y2101" s="2">
        <v>50</v>
      </c>
      <c r="Z2101" s="2">
        <f t="shared" si="364"/>
        <v>11</v>
      </c>
    </row>
    <row r="2102" spans="1:26" x14ac:dyDescent="0.25">
      <c r="A2102" s="2" t="s">
        <v>5487</v>
      </c>
      <c r="B2102" s="2">
        <v>202282101</v>
      </c>
      <c r="C2102" s="3">
        <v>44881</v>
      </c>
      <c r="D2102" s="2" t="s">
        <v>1189</v>
      </c>
      <c r="E2102" s="2" t="s">
        <v>24</v>
      </c>
      <c r="F2102" s="2" t="s">
        <v>5488</v>
      </c>
      <c r="G2102" s="10">
        <f t="shared" si="359"/>
        <v>1.8127550475541165E-4</v>
      </c>
      <c r="H2102" s="7">
        <v>40</v>
      </c>
      <c r="I2102" s="7">
        <v>5</v>
      </c>
      <c r="J2102" s="7">
        <v>35</v>
      </c>
      <c r="K2102" s="7">
        <f t="shared" si="362"/>
        <v>14</v>
      </c>
      <c r="L2102" s="12">
        <f t="shared" si="360"/>
        <v>21</v>
      </c>
      <c r="M2102" s="8">
        <v>0.875</v>
      </c>
      <c r="N2102" s="8">
        <f t="shared" si="361"/>
        <v>4.2</v>
      </c>
      <c r="O2102" s="7">
        <f t="shared" si="355"/>
        <v>21</v>
      </c>
      <c r="P2102" s="8">
        <v>0.875</v>
      </c>
      <c r="Q2102" s="8">
        <f t="shared" si="356"/>
        <v>0.14285714285714285</v>
      </c>
      <c r="R2102" s="8">
        <f t="shared" si="357"/>
        <v>0.125</v>
      </c>
      <c r="S2102" s="9">
        <f t="shared" si="358"/>
        <v>5.5780919545988519E-4</v>
      </c>
      <c r="T2102" s="2" t="s">
        <v>6150</v>
      </c>
      <c r="U2102" s="2" t="s">
        <v>26</v>
      </c>
      <c r="V2102" s="2" t="s">
        <v>6101</v>
      </c>
      <c r="W2102" s="2" t="s">
        <v>16</v>
      </c>
      <c r="X2102" s="2">
        <v>39</v>
      </c>
      <c r="Y2102" s="2">
        <v>50</v>
      </c>
      <c r="Z2102" s="2">
        <f t="shared" si="364"/>
        <v>11</v>
      </c>
    </row>
    <row r="2103" spans="1:26" x14ac:dyDescent="0.25">
      <c r="A2103" s="2" t="s">
        <v>5489</v>
      </c>
      <c r="B2103" s="2">
        <v>202282102</v>
      </c>
      <c r="C2103" s="3">
        <v>44881</v>
      </c>
      <c r="D2103" s="2" t="s">
        <v>692</v>
      </c>
      <c r="E2103" s="2" t="s">
        <v>29</v>
      </c>
      <c r="F2103" s="2" t="s">
        <v>5490</v>
      </c>
      <c r="G2103" s="10">
        <f t="shared" si="359"/>
        <v>6.3446426664394082E-4</v>
      </c>
      <c r="H2103" s="12">
        <v>140</v>
      </c>
      <c r="I2103" s="7">
        <v>70</v>
      </c>
      <c r="J2103" s="7">
        <v>70</v>
      </c>
      <c r="K2103" s="7">
        <f t="shared" si="362"/>
        <v>28</v>
      </c>
      <c r="L2103" s="12">
        <f t="shared" si="360"/>
        <v>42</v>
      </c>
      <c r="M2103" s="8">
        <v>0.5</v>
      </c>
      <c r="N2103" s="8">
        <f t="shared" si="361"/>
        <v>0.6</v>
      </c>
      <c r="O2103" s="7">
        <f t="shared" si="355"/>
        <v>42</v>
      </c>
      <c r="P2103" s="8">
        <v>0.5</v>
      </c>
      <c r="Q2103" s="8">
        <f t="shared" si="356"/>
        <v>1</v>
      </c>
      <c r="R2103" s="8">
        <f t="shared" si="357"/>
        <v>0.5</v>
      </c>
      <c r="S2103" s="9">
        <f t="shared" si="358"/>
        <v>1.1156183909197704E-3</v>
      </c>
      <c r="T2103" s="2" t="s">
        <v>33</v>
      </c>
      <c r="U2103" s="2" t="s">
        <v>31</v>
      </c>
      <c r="V2103" s="2" t="s">
        <v>6101</v>
      </c>
      <c r="W2103" s="2" t="s">
        <v>329</v>
      </c>
      <c r="X2103" s="2">
        <v>39</v>
      </c>
      <c r="Y2103" s="2">
        <v>50</v>
      </c>
      <c r="Z2103" s="2">
        <f t="shared" si="364"/>
        <v>11</v>
      </c>
    </row>
    <row r="2104" spans="1:26" x14ac:dyDescent="0.25">
      <c r="A2104" s="2" t="s">
        <v>5491</v>
      </c>
      <c r="B2104" s="2">
        <v>202282103</v>
      </c>
      <c r="C2104" s="3">
        <v>44881</v>
      </c>
      <c r="D2104" s="2" t="s">
        <v>962</v>
      </c>
      <c r="E2104" s="2" t="s">
        <v>29</v>
      </c>
      <c r="F2104" s="2" t="s">
        <v>5492</v>
      </c>
      <c r="G2104" s="10">
        <f t="shared" si="359"/>
        <v>9.0637752377705825E-5</v>
      </c>
      <c r="H2104" s="12">
        <v>20</v>
      </c>
      <c r="I2104" s="7">
        <v>9.8299999999999983</v>
      </c>
      <c r="J2104" s="7">
        <v>10.17</v>
      </c>
      <c r="K2104" s="7">
        <f t="shared" si="362"/>
        <v>4.0680000000000005</v>
      </c>
      <c r="L2104" s="12">
        <f t="shared" si="360"/>
        <v>6.1019999999999994</v>
      </c>
      <c r="M2104" s="8">
        <v>0.50849999999999995</v>
      </c>
      <c r="N2104" s="8">
        <f t="shared" si="361"/>
        <v>0.62075279755849444</v>
      </c>
      <c r="O2104" s="7">
        <f t="shared" si="355"/>
        <v>6.1019999999999994</v>
      </c>
      <c r="P2104" s="8">
        <v>0.50849999999999995</v>
      </c>
      <c r="Q2104" s="8">
        <f t="shared" si="356"/>
        <v>0.96656833824975397</v>
      </c>
      <c r="R2104" s="8">
        <f t="shared" si="357"/>
        <v>0.49149999999999994</v>
      </c>
      <c r="S2104" s="9">
        <f t="shared" si="358"/>
        <v>1.6208341479505807E-4</v>
      </c>
      <c r="T2104" s="2" t="s">
        <v>33</v>
      </c>
      <c r="U2104" s="2" t="s">
        <v>31</v>
      </c>
      <c r="V2104" s="2" t="s">
        <v>6101</v>
      </c>
      <c r="W2104" s="2" t="s">
        <v>627</v>
      </c>
      <c r="X2104" s="2">
        <v>39</v>
      </c>
      <c r="Y2104" s="2">
        <v>50</v>
      </c>
      <c r="Z2104" s="2">
        <f t="shared" si="364"/>
        <v>11</v>
      </c>
    </row>
    <row r="2105" spans="1:26" x14ac:dyDescent="0.25">
      <c r="A2105" s="2" t="s">
        <v>5493</v>
      </c>
      <c r="B2105" s="2">
        <v>202282104</v>
      </c>
      <c r="C2105" s="3">
        <v>44881</v>
      </c>
      <c r="D2105" s="2" t="s">
        <v>1190</v>
      </c>
      <c r="E2105" s="2" t="s">
        <v>14</v>
      </c>
      <c r="F2105" s="2" t="s">
        <v>5494</v>
      </c>
      <c r="G2105" s="10">
        <f t="shared" si="359"/>
        <v>1.5408417904209991E-4</v>
      </c>
      <c r="H2105" s="7">
        <v>34</v>
      </c>
      <c r="I2105" s="7">
        <v>11.25</v>
      </c>
      <c r="J2105" s="7">
        <v>22.75</v>
      </c>
      <c r="K2105" s="7">
        <f t="shared" si="362"/>
        <v>9.1</v>
      </c>
      <c r="L2105" s="12">
        <f t="shared" si="360"/>
        <v>13.65</v>
      </c>
      <c r="M2105" s="8">
        <v>0.66911764705882348</v>
      </c>
      <c r="N2105" s="8">
        <f t="shared" si="361"/>
        <v>1.2133333333333334</v>
      </c>
      <c r="O2105" s="7">
        <f t="shared" si="355"/>
        <v>13.65</v>
      </c>
      <c r="P2105" s="8">
        <v>0.66911764705882348</v>
      </c>
      <c r="Q2105" s="8">
        <f t="shared" si="356"/>
        <v>0.49450549450549453</v>
      </c>
      <c r="R2105" s="8">
        <f t="shared" si="357"/>
        <v>0.33088235294117646</v>
      </c>
      <c r="S2105" s="9">
        <f t="shared" si="358"/>
        <v>3.6257597704892534E-4</v>
      </c>
      <c r="T2105" s="2" t="s">
        <v>194</v>
      </c>
      <c r="U2105" s="2" t="s">
        <v>15</v>
      </c>
      <c r="V2105" s="2" t="s">
        <v>6101</v>
      </c>
      <c r="W2105" s="2" t="s">
        <v>329</v>
      </c>
      <c r="X2105" s="2">
        <v>39</v>
      </c>
      <c r="Y2105" s="2">
        <v>50</v>
      </c>
      <c r="Z2105" s="2">
        <f t="shared" si="364"/>
        <v>11</v>
      </c>
    </row>
    <row r="2106" spans="1:26" x14ac:dyDescent="0.25">
      <c r="A2106" s="2" t="s">
        <v>5495</v>
      </c>
      <c r="B2106" s="2">
        <v>202282105</v>
      </c>
      <c r="C2106" s="3">
        <v>44882</v>
      </c>
      <c r="D2106" s="2" t="s">
        <v>865</v>
      </c>
      <c r="E2106" s="2" t="s">
        <v>29</v>
      </c>
      <c r="F2106" s="2" t="s">
        <v>5496</v>
      </c>
      <c r="G2106" s="10">
        <f t="shared" si="359"/>
        <v>4.5318876188852914E-4</v>
      </c>
      <c r="H2106" s="12">
        <v>100</v>
      </c>
      <c r="I2106" s="7">
        <v>48</v>
      </c>
      <c r="J2106" s="7">
        <v>52</v>
      </c>
      <c r="K2106" s="7">
        <f t="shared" si="362"/>
        <v>20.8</v>
      </c>
      <c r="L2106" s="12">
        <f t="shared" si="360"/>
        <v>31.2</v>
      </c>
      <c r="M2106" s="8">
        <v>0.52</v>
      </c>
      <c r="N2106" s="8">
        <f t="shared" si="361"/>
        <v>0.65</v>
      </c>
      <c r="O2106" s="7">
        <f t="shared" si="355"/>
        <v>31.2</v>
      </c>
      <c r="P2106" s="8">
        <v>0.52</v>
      </c>
      <c r="Q2106" s="8">
        <f t="shared" si="356"/>
        <v>0.92307692307692313</v>
      </c>
      <c r="R2106" s="8">
        <f t="shared" si="357"/>
        <v>0.48</v>
      </c>
      <c r="S2106" s="9">
        <f t="shared" si="358"/>
        <v>8.2874509039754371E-4</v>
      </c>
      <c r="T2106" s="2" t="s">
        <v>33</v>
      </c>
      <c r="U2106" s="2" t="s">
        <v>31</v>
      </c>
      <c r="V2106" s="2" t="s">
        <v>6101</v>
      </c>
      <c r="W2106" s="2" t="s">
        <v>16</v>
      </c>
      <c r="X2106" s="2">
        <v>37</v>
      </c>
      <c r="Y2106" s="2">
        <v>45</v>
      </c>
      <c r="Z2106" s="2">
        <f t="shared" si="364"/>
        <v>8</v>
      </c>
    </row>
    <row r="2107" spans="1:26" x14ac:dyDescent="0.25">
      <c r="A2107" s="2" t="s">
        <v>5497</v>
      </c>
      <c r="B2107" s="2">
        <v>202282106</v>
      </c>
      <c r="C2107" s="3">
        <v>44882</v>
      </c>
      <c r="D2107" s="2" t="s">
        <v>109</v>
      </c>
      <c r="E2107" s="2" t="s">
        <v>21</v>
      </c>
      <c r="F2107" s="2" t="s">
        <v>5498</v>
      </c>
      <c r="G2107" s="10">
        <f t="shared" si="359"/>
        <v>9.0637752377705825E-5</v>
      </c>
      <c r="H2107" s="7">
        <v>20</v>
      </c>
      <c r="I2107" s="7">
        <v>0</v>
      </c>
      <c r="J2107" s="7">
        <v>20</v>
      </c>
      <c r="K2107" s="7">
        <f t="shared" si="362"/>
        <v>8</v>
      </c>
      <c r="L2107" s="12">
        <f t="shared" si="360"/>
        <v>12</v>
      </c>
      <c r="M2107" s="8">
        <v>1</v>
      </c>
      <c r="N2107" s="8" t="e">
        <f t="shared" si="361"/>
        <v>#DIV/0!</v>
      </c>
      <c r="O2107" s="7">
        <f t="shared" si="355"/>
        <v>12</v>
      </c>
      <c r="P2107" s="8">
        <v>1</v>
      </c>
      <c r="Q2107" s="8">
        <f t="shared" si="356"/>
        <v>0</v>
      </c>
      <c r="R2107" s="8">
        <f t="shared" si="357"/>
        <v>0</v>
      </c>
      <c r="S2107" s="9">
        <f t="shared" si="358"/>
        <v>3.1874811169136296E-4</v>
      </c>
      <c r="T2107" s="2" t="s">
        <v>6150</v>
      </c>
      <c r="U2107" s="2" t="s">
        <v>22</v>
      </c>
      <c r="V2107" s="2" t="s">
        <v>6101</v>
      </c>
      <c r="W2107" s="2" t="s">
        <v>329</v>
      </c>
      <c r="X2107" s="2">
        <v>37</v>
      </c>
      <c r="Y2107" s="2">
        <v>45</v>
      </c>
      <c r="Z2107" s="2">
        <f t="shared" ref="Z2107:Z2124" si="365">Y2107-X2107</f>
        <v>8</v>
      </c>
    </row>
    <row r="2108" spans="1:26" x14ac:dyDescent="0.25">
      <c r="A2108" s="2" t="s">
        <v>5499</v>
      </c>
      <c r="B2108" s="2">
        <v>202282107</v>
      </c>
      <c r="C2108" s="3">
        <v>44882</v>
      </c>
      <c r="D2108" s="2" t="s">
        <v>1191</v>
      </c>
      <c r="E2108" s="2" t="s">
        <v>21</v>
      </c>
      <c r="F2108" s="2" t="s">
        <v>5500</v>
      </c>
      <c r="G2108" s="10">
        <f t="shared" si="359"/>
        <v>9.0637752377705825E-5</v>
      </c>
      <c r="H2108" s="7">
        <v>20</v>
      </c>
      <c r="I2108" s="7">
        <v>0</v>
      </c>
      <c r="J2108" s="7">
        <v>20</v>
      </c>
      <c r="K2108" s="7">
        <f t="shared" si="362"/>
        <v>8</v>
      </c>
      <c r="L2108" s="12">
        <f t="shared" si="360"/>
        <v>12</v>
      </c>
      <c r="M2108" s="8">
        <v>1</v>
      </c>
      <c r="N2108" s="8" t="e">
        <f t="shared" si="361"/>
        <v>#DIV/0!</v>
      </c>
      <c r="O2108" s="7">
        <f t="shared" si="355"/>
        <v>12</v>
      </c>
      <c r="P2108" s="8">
        <v>1</v>
      </c>
      <c r="Q2108" s="8">
        <f t="shared" si="356"/>
        <v>0</v>
      </c>
      <c r="R2108" s="8">
        <f t="shared" si="357"/>
        <v>0</v>
      </c>
      <c r="S2108" s="9">
        <f t="shared" si="358"/>
        <v>3.1874811169136296E-4</v>
      </c>
      <c r="T2108" s="2" t="s">
        <v>6150</v>
      </c>
      <c r="U2108" s="2" t="s">
        <v>22</v>
      </c>
      <c r="V2108" s="2" t="s">
        <v>6101</v>
      </c>
      <c r="W2108" s="2" t="s">
        <v>627</v>
      </c>
      <c r="X2108" s="2">
        <v>37</v>
      </c>
      <c r="Y2108" s="2">
        <v>45</v>
      </c>
      <c r="Z2108" s="2">
        <f t="shared" si="365"/>
        <v>8</v>
      </c>
    </row>
    <row r="2109" spans="1:26" x14ac:dyDescent="0.25">
      <c r="A2109" s="2" t="s">
        <v>5501</v>
      </c>
      <c r="B2109" s="2">
        <v>202282108</v>
      </c>
      <c r="C2109" s="3">
        <v>44882</v>
      </c>
      <c r="D2109" s="2" t="s">
        <v>1192</v>
      </c>
      <c r="E2109" s="2" t="s">
        <v>29</v>
      </c>
      <c r="F2109" s="2" t="s">
        <v>5502</v>
      </c>
      <c r="G2109" s="10">
        <f t="shared" si="359"/>
        <v>3.9880611046190566E-4</v>
      </c>
      <c r="H2109" s="12">
        <v>88</v>
      </c>
      <c r="I2109" s="7">
        <v>42</v>
      </c>
      <c r="J2109" s="7">
        <v>46</v>
      </c>
      <c r="K2109" s="7">
        <f t="shared" si="362"/>
        <v>18.400000000000002</v>
      </c>
      <c r="L2109" s="12">
        <f t="shared" si="360"/>
        <v>27.599999999999998</v>
      </c>
      <c r="M2109" s="8">
        <v>0.52272727272727271</v>
      </c>
      <c r="N2109" s="8">
        <f t="shared" si="361"/>
        <v>0.65714285714285714</v>
      </c>
      <c r="O2109" s="7">
        <f t="shared" si="355"/>
        <v>27.599999999999998</v>
      </c>
      <c r="P2109" s="8">
        <v>0.52272727272727271</v>
      </c>
      <c r="Q2109" s="8">
        <f t="shared" si="356"/>
        <v>0.91304347826086951</v>
      </c>
      <c r="R2109" s="8">
        <f t="shared" si="357"/>
        <v>0.47727272727272729</v>
      </c>
      <c r="S2109" s="9">
        <f t="shared" si="358"/>
        <v>7.3312065689013482E-4</v>
      </c>
      <c r="T2109" s="2" t="s">
        <v>33</v>
      </c>
      <c r="U2109" s="2" t="s">
        <v>31</v>
      </c>
      <c r="V2109" s="2" t="s">
        <v>6101</v>
      </c>
      <c r="W2109" s="2" t="s">
        <v>16</v>
      </c>
      <c r="X2109" s="2">
        <v>37</v>
      </c>
      <c r="Y2109" s="2">
        <v>45</v>
      </c>
      <c r="Z2109" s="2">
        <f t="shared" si="365"/>
        <v>8</v>
      </c>
    </row>
    <row r="2110" spans="1:26" x14ac:dyDescent="0.25">
      <c r="A2110" s="2" t="s">
        <v>5503</v>
      </c>
      <c r="B2110" s="2">
        <v>202282109</v>
      </c>
      <c r="C2110" s="3">
        <v>44882</v>
      </c>
      <c r="D2110" s="2" t="s">
        <v>1193</v>
      </c>
      <c r="E2110" s="2" t="s">
        <v>14</v>
      </c>
      <c r="F2110" s="2" t="s">
        <v>5504</v>
      </c>
      <c r="G2110" s="10">
        <f t="shared" si="359"/>
        <v>2.2659438094426456E-5</v>
      </c>
      <c r="H2110" s="7">
        <v>5</v>
      </c>
      <c r="I2110" s="7">
        <v>1</v>
      </c>
      <c r="J2110" s="7">
        <v>4</v>
      </c>
      <c r="K2110" s="7">
        <f t="shared" si="362"/>
        <v>1.6</v>
      </c>
      <c r="L2110" s="12">
        <f t="shared" si="360"/>
        <v>2.4</v>
      </c>
      <c r="M2110" s="8">
        <v>0.8</v>
      </c>
      <c r="N2110" s="8">
        <f t="shared" si="361"/>
        <v>2.4</v>
      </c>
      <c r="O2110" s="7">
        <f t="shared" si="355"/>
        <v>2.4</v>
      </c>
      <c r="P2110" s="8">
        <v>0.8</v>
      </c>
      <c r="Q2110" s="8">
        <f t="shared" si="356"/>
        <v>0.25</v>
      </c>
      <c r="R2110" s="8">
        <f t="shared" si="357"/>
        <v>0.2</v>
      </c>
      <c r="S2110" s="9">
        <f t="shared" si="358"/>
        <v>6.3749622338272593E-5</v>
      </c>
      <c r="T2110" s="2" t="s">
        <v>6152</v>
      </c>
      <c r="U2110" s="2" t="s">
        <v>15</v>
      </c>
      <c r="V2110" s="2" t="s">
        <v>6101</v>
      </c>
      <c r="W2110" s="2" t="s">
        <v>329</v>
      </c>
      <c r="X2110" s="2">
        <v>37</v>
      </c>
      <c r="Y2110" s="2">
        <v>45</v>
      </c>
      <c r="Z2110" s="2">
        <f t="shared" si="365"/>
        <v>8</v>
      </c>
    </row>
    <row r="2111" spans="1:26" x14ac:dyDescent="0.25">
      <c r="A2111" s="2" t="s">
        <v>5505</v>
      </c>
      <c r="B2111" s="2">
        <v>202282110</v>
      </c>
      <c r="C2111" s="3">
        <v>44882</v>
      </c>
      <c r="D2111" s="2" t="s">
        <v>692</v>
      </c>
      <c r="E2111" s="2" t="s">
        <v>29</v>
      </c>
      <c r="F2111" s="2" t="s">
        <v>5506</v>
      </c>
      <c r="G2111" s="10">
        <f t="shared" si="359"/>
        <v>5.4382651426623503E-4</v>
      </c>
      <c r="H2111" s="12">
        <v>120</v>
      </c>
      <c r="I2111" s="7">
        <v>70</v>
      </c>
      <c r="J2111" s="7">
        <v>50</v>
      </c>
      <c r="K2111" s="7">
        <f t="shared" si="362"/>
        <v>20</v>
      </c>
      <c r="L2111" s="12">
        <f t="shared" si="360"/>
        <v>30</v>
      </c>
      <c r="M2111" s="8">
        <v>0.41666666666666669</v>
      </c>
      <c r="N2111" s="8">
        <f t="shared" si="361"/>
        <v>0.42857142857142855</v>
      </c>
      <c r="O2111" s="7">
        <f t="shared" si="355"/>
        <v>30</v>
      </c>
      <c r="P2111" s="8">
        <v>0.41666666666666669</v>
      </c>
      <c r="Q2111" s="8">
        <f t="shared" si="356"/>
        <v>1.4</v>
      </c>
      <c r="R2111" s="8">
        <f t="shared" si="357"/>
        <v>0.58333333333333337</v>
      </c>
      <c r="S2111" s="9">
        <f t="shared" si="358"/>
        <v>7.9687027922840741E-4</v>
      </c>
      <c r="T2111" s="2" t="s">
        <v>33</v>
      </c>
      <c r="U2111" s="2" t="s">
        <v>31</v>
      </c>
      <c r="V2111" s="2" t="s">
        <v>6101</v>
      </c>
      <c r="W2111" s="2" t="s">
        <v>329</v>
      </c>
      <c r="X2111" s="2">
        <v>37</v>
      </c>
      <c r="Y2111" s="2">
        <v>45</v>
      </c>
      <c r="Z2111" s="2">
        <f t="shared" si="365"/>
        <v>8</v>
      </c>
    </row>
    <row r="2112" spans="1:26" x14ac:dyDescent="0.25">
      <c r="A2112" s="2" t="s">
        <v>5507</v>
      </c>
      <c r="B2112" s="2">
        <v>202282111</v>
      </c>
      <c r="C2112" s="3">
        <v>44882</v>
      </c>
      <c r="D2112" s="2" t="s">
        <v>127</v>
      </c>
      <c r="E2112" s="2" t="s">
        <v>14</v>
      </c>
      <c r="F2112" s="2" t="s">
        <v>5508</v>
      </c>
      <c r="G2112" s="10">
        <f t="shared" si="359"/>
        <v>8.1573977139935249E-5</v>
      </c>
      <c r="H2112" s="7">
        <v>18</v>
      </c>
      <c r="I2112" s="7">
        <v>5</v>
      </c>
      <c r="J2112" s="7">
        <v>13</v>
      </c>
      <c r="K2112" s="7">
        <f t="shared" si="362"/>
        <v>5.2</v>
      </c>
      <c r="L2112" s="12">
        <f t="shared" si="360"/>
        <v>7.8</v>
      </c>
      <c r="M2112" s="8">
        <v>0.72222222222222221</v>
      </c>
      <c r="N2112" s="8">
        <f t="shared" si="361"/>
        <v>1.56</v>
      </c>
      <c r="O2112" s="7">
        <f t="shared" si="355"/>
        <v>7.8</v>
      </c>
      <c r="P2112" s="8">
        <v>0.72222222222222221</v>
      </c>
      <c r="Q2112" s="8">
        <f t="shared" si="356"/>
        <v>0.38461538461538464</v>
      </c>
      <c r="R2112" s="8">
        <f t="shared" si="357"/>
        <v>0.27777777777777779</v>
      </c>
      <c r="S2112" s="9">
        <f t="shared" si="358"/>
        <v>2.0718627259938593E-4</v>
      </c>
      <c r="T2112" s="2" t="s">
        <v>6152</v>
      </c>
      <c r="U2112" s="2" t="s">
        <v>15</v>
      </c>
      <c r="V2112" s="2" t="s">
        <v>6101</v>
      </c>
      <c r="W2112" s="2" t="s">
        <v>627</v>
      </c>
      <c r="X2112" s="2">
        <v>37</v>
      </c>
      <c r="Y2112" s="2">
        <v>45</v>
      </c>
      <c r="Z2112" s="2">
        <f t="shared" si="365"/>
        <v>8</v>
      </c>
    </row>
    <row r="2113" spans="1:26" x14ac:dyDescent="0.25">
      <c r="A2113" s="2" t="s">
        <v>5509</v>
      </c>
      <c r="B2113" s="2">
        <v>202282112</v>
      </c>
      <c r="C2113" s="3">
        <v>44882</v>
      </c>
      <c r="D2113" s="2" t="s">
        <v>1194</v>
      </c>
      <c r="E2113" s="2" t="s">
        <v>29</v>
      </c>
      <c r="F2113" s="2" t="s">
        <v>5510</v>
      </c>
      <c r="G2113" s="10">
        <f t="shared" si="359"/>
        <v>5.7101783997954669E-4</v>
      </c>
      <c r="H2113" s="12">
        <v>126</v>
      </c>
      <c r="I2113" s="7">
        <v>95.039999999999992</v>
      </c>
      <c r="J2113" s="7">
        <v>30.360000000000003</v>
      </c>
      <c r="K2113" s="7">
        <f t="shared" si="362"/>
        <v>12.144000000000002</v>
      </c>
      <c r="L2113" s="12">
        <f t="shared" si="360"/>
        <v>18.216000000000001</v>
      </c>
      <c r="M2113" s="8">
        <v>0.24095238095238097</v>
      </c>
      <c r="N2113" s="8">
        <f t="shared" si="361"/>
        <v>0.19166666666666671</v>
      </c>
      <c r="O2113" s="7">
        <f t="shared" si="355"/>
        <v>18.216000000000001</v>
      </c>
      <c r="P2113" s="8">
        <v>0.24095238095238097</v>
      </c>
      <c r="Q2113" s="8">
        <f t="shared" si="356"/>
        <v>3.1304347826086949</v>
      </c>
      <c r="R2113" s="8">
        <f t="shared" si="357"/>
        <v>0.75428571428571423</v>
      </c>
      <c r="S2113" s="9">
        <f t="shared" si="358"/>
        <v>4.83859633547489E-4</v>
      </c>
      <c r="T2113" s="2" t="s">
        <v>33</v>
      </c>
      <c r="U2113" s="2" t="s">
        <v>31</v>
      </c>
      <c r="V2113" s="2" t="s">
        <v>6101</v>
      </c>
      <c r="W2113" s="2" t="s">
        <v>16</v>
      </c>
      <c r="X2113" s="2">
        <v>37</v>
      </c>
      <c r="Y2113" s="2">
        <v>45</v>
      </c>
      <c r="Z2113" s="2">
        <f t="shared" si="365"/>
        <v>8</v>
      </c>
    </row>
    <row r="2114" spans="1:26" x14ac:dyDescent="0.25">
      <c r="A2114" s="2" t="s">
        <v>5511</v>
      </c>
      <c r="B2114" s="2">
        <v>202282113</v>
      </c>
      <c r="C2114" s="3">
        <v>44882</v>
      </c>
      <c r="D2114" s="2" t="s">
        <v>1194</v>
      </c>
      <c r="E2114" s="2" t="s">
        <v>29</v>
      </c>
      <c r="F2114" s="2" t="s">
        <v>5512</v>
      </c>
      <c r="G2114" s="10">
        <f t="shared" si="359"/>
        <v>5.7101783997954669E-4</v>
      </c>
      <c r="H2114" s="12">
        <v>126</v>
      </c>
      <c r="I2114" s="7">
        <v>95.039999999999992</v>
      </c>
      <c r="J2114" s="7">
        <v>30.360000000000003</v>
      </c>
      <c r="K2114" s="7">
        <f t="shared" si="362"/>
        <v>12.144000000000002</v>
      </c>
      <c r="L2114" s="12">
        <f t="shared" si="360"/>
        <v>18.216000000000001</v>
      </c>
      <c r="M2114" s="8">
        <v>0.24095238095238097</v>
      </c>
      <c r="N2114" s="8">
        <f t="shared" si="361"/>
        <v>0.19166666666666671</v>
      </c>
      <c r="O2114" s="7">
        <f t="shared" ref="O2114:O2177" si="366">J2114-K2114</f>
        <v>18.216000000000001</v>
      </c>
      <c r="P2114" s="8">
        <v>0.24095238095238097</v>
      </c>
      <c r="Q2114" s="8">
        <f t="shared" ref="Q2114:Q2177" si="367">I2114/J2114</f>
        <v>3.1304347826086949</v>
      </c>
      <c r="R2114" s="8">
        <f t="shared" ref="R2114:R2177" si="368">I2114/H2114</f>
        <v>0.75428571428571423</v>
      </c>
      <c r="S2114" s="9">
        <f t="shared" ref="S2114:S2177" si="369">J2114/SUM($J$2:$J$2400)</f>
        <v>4.83859633547489E-4</v>
      </c>
      <c r="T2114" s="2" t="s">
        <v>33</v>
      </c>
      <c r="U2114" s="2" t="s">
        <v>31</v>
      </c>
      <c r="V2114" s="2" t="s">
        <v>6101</v>
      </c>
      <c r="W2114" s="2" t="s">
        <v>329</v>
      </c>
      <c r="X2114" s="2">
        <v>37</v>
      </c>
      <c r="Y2114" s="2">
        <v>45</v>
      </c>
      <c r="Z2114" s="2">
        <f t="shared" si="365"/>
        <v>8</v>
      </c>
    </row>
    <row r="2115" spans="1:26" x14ac:dyDescent="0.25">
      <c r="A2115" s="2" t="s">
        <v>5513</v>
      </c>
      <c r="B2115" s="2">
        <v>202282114</v>
      </c>
      <c r="C2115" s="3">
        <v>44882</v>
      </c>
      <c r="D2115" s="2" t="s">
        <v>1194</v>
      </c>
      <c r="E2115" s="2" t="s">
        <v>29</v>
      </c>
      <c r="F2115" s="2" t="s">
        <v>5514</v>
      </c>
      <c r="G2115" s="10">
        <f t="shared" ref="G2115:G2178" si="370">H2115/SUM($H$2:$H$2400)</f>
        <v>5.7101783997954669E-4</v>
      </c>
      <c r="H2115" s="12">
        <v>126</v>
      </c>
      <c r="I2115" s="7">
        <v>95.039999999999992</v>
      </c>
      <c r="J2115" s="7">
        <v>30.360000000000003</v>
      </c>
      <c r="K2115" s="7">
        <f t="shared" si="362"/>
        <v>12.144000000000002</v>
      </c>
      <c r="L2115" s="12">
        <f t="shared" ref="L2115:L2178" si="371">J2115-K2115</f>
        <v>18.216000000000001</v>
      </c>
      <c r="M2115" s="8">
        <v>0.24095238095238097</v>
      </c>
      <c r="N2115" s="8">
        <f t="shared" ref="N2115:N2178" si="372">L2115/I2115</f>
        <v>0.19166666666666671</v>
      </c>
      <c r="O2115" s="7">
        <f t="shared" si="366"/>
        <v>18.216000000000001</v>
      </c>
      <c r="P2115" s="8">
        <v>0.24095238095238097</v>
      </c>
      <c r="Q2115" s="8">
        <f t="shared" si="367"/>
        <v>3.1304347826086949</v>
      </c>
      <c r="R2115" s="8">
        <f t="shared" si="368"/>
        <v>0.75428571428571423</v>
      </c>
      <c r="S2115" s="9">
        <f t="shared" si="369"/>
        <v>4.83859633547489E-4</v>
      </c>
      <c r="T2115" s="2" t="s">
        <v>33</v>
      </c>
      <c r="U2115" s="2" t="s">
        <v>31</v>
      </c>
      <c r="V2115" s="2" t="s">
        <v>6101</v>
      </c>
      <c r="W2115" s="2" t="s">
        <v>329</v>
      </c>
      <c r="X2115" s="2">
        <v>37</v>
      </c>
      <c r="Y2115" s="2">
        <v>45</v>
      </c>
      <c r="Z2115" s="2">
        <f t="shared" si="365"/>
        <v>8</v>
      </c>
    </row>
    <row r="2116" spans="1:26" x14ac:dyDescent="0.25">
      <c r="A2116" s="2" t="s">
        <v>5515</v>
      </c>
      <c r="B2116" s="2">
        <v>202282115</v>
      </c>
      <c r="C2116" s="3">
        <v>44882</v>
      </c>
      <c r="D2116" s="2" t="s">
        <v>1195</v>
      </c>
      <c r="E2116" s="2" t="s">
        <v>29</v>
      </c>
      <c r="F2116" s="2" t="s">
        <v>5516</v>
      </c>
      <c r="G2116" s="10">
        <f t="shared" si="370"/>
        <v>4.3052932379410272E-4</v>
      </c>
      <c r="H2116" s="12">
        <v>95</v>
      </c>
      <c r="I2116" s="7">
        <v>87</v>
      </c>
      <c r="J2116" s="7">
        <v>8</v>
      </c>
      <c r="K2116" s="7">
        <f t="shared" ref="K2116:K2179" si="373">J2116*0.4</f>
        <v>3.2</v>
      </c>
      <c r="L2116" s="12">
        <f t="shared" si="371"/>
        <v>4.8</v>
      </c>
      <c r="M2116" s="8">
        <v>8.4210526315789472E-2</v>
      </c>
      <c r="N2116" s="8">
        <f t="shared" si="372"/>
        <v>5.5172413793103448E-2</v>
      </c>
      <c r="O2116" s="7">
        <f t="shared" si="366"/>
        <v>4.8</v>
      </c>
      <c r="P2116" s="8">
        <v>8.4210526315789472E-2</v>
      </c>
      <c r="Q2116" s="8">
        <f t="shared" si="367"/>
        <v>10.875</v>
      </c>
      <c r="R2116" s="8">
        <f t="shared" si="368"/>
        <v>0.91578947368421049</v>
      </c>
      <c r="S2116" s="9">
        <f t="shared" si="369"/>
        <v>1.2749924467654519E-4</v>
      </c>
      <c r="T2116" s="2" t="s">
        <v>30</v>
      </c>
      <c r="U2116" s="2" t="s">
        <v>31</v>
      </c>
      <c r="V2116" s="2" t="s">
        <v>6101</v>
      </c>
      <c r="W2116" s="2" t="s">
        <v>329</v>
      </c>
      <c r="X2116" s="2">
        <v>37</v>
      </c>
      <c r="Y2116" s="2">
        <v>45</v>
      </c>
      <c r="Z2116" s="2">
        <f t="shared" si="365"/>
        <v>8</v>
      </c>
    </row>
    <row r="2117" spans="1:26" x14ac:dyDescent="0.25">
      <c r="A2117" s="2" t="s">
        <v>5517</v>
      </c>
      <c r="B2117" s="2">
        <v>202282116</v>
      </c>
      <c r="C2117" s="3">
        <v>44882</v>
      </c>
      <c r="D2117" s="2" t="s">
        <v>1196</v>
      </c>
      <c r="E2117" s="2" t="s">
        <v>24</v>
      </c>
      <c r="F2117" s="2" t="s">
        <v>5518</v>
      </c>
      <c r="G2117" s="10">
        <f t="shared" si="370"/>
        <v>3.625510095108233E-4</v>
      </c>
      <c r="H2117" s="7">
        <v>80</v>
      </c>
      <c r="I2117" s="7">
        <v>40</v>
      </c>
      <c r="J2117" s="7">
        <v>40</v>
      </c>
      <c r="K2117" s="7">
        <f t="shared" si="373"/>
        <v>16</v>
      </c>
      <c r="L2117" s="12">
        <f t="shared" si="371"/>
        <v>24</v>
      </c>
      <c r="M2117" s="8">
        <v>0.5</v>
      </c>
      <c r="N2117" s="8">
        <f t="shared" si="372"/>
        <v>0.6</v>
      </c>
      <c r="O2117" s="7">
        <f t="shared" si="366"/>
        <v>24</v>
      </c>
      <c r="P2117" s="8">
        <v>0.5</v>
      </c>
      <c r="Q2117" s="8">
        <f t="shared" si="367"/>
        <v>1</v>
      </c>
      <c r="R2117" s="8">
        <f t="shared" si="368"/>
        <v>0.5</v>
      </c>
      <c r="S2117" s="9">
        <f t="shared" si="369"/>
        <v>6.3749622338272593E-4</v>
      </c>
      <c r="T2117" s="2" t="s">
        <v>25</v>
      </c>
      <c r="U2117" s="2" t="s">
        <v>26</v>
      </c>
      <c r="V2117" s="2" t="s">
        <v>6101</v>
      </c>
      <c r="W2117" s="2" t="s">
        <v>329</v>
      </c>
      <c r="X2117" s="2">
        <v>37</v>
      </c>
      <c r="Y2117" s="2">
        <v>45</v>
      </c>
      <c r="Z2117" s="2">
        <f t="shared" si="365"/>
        <v>8</v>
      </c>
    </row>
    <row r="2118" spans="1:26" x14ac:dyDescent="0.25">
      <c r="A2118" s="2" t="s">
        <v>5519</v>
      </c>
      <c r="B2118" s="2">
        <v>202282117</v>
      </c>
      <c r="C2118" s="3">
        <v>44882</v>
      </c>
      <c r="D2118" s="2" t="s">
        <v>1197</v>
      </c>
      <c r="E2118" s="2" t="s">
        <v>29</v>
      </c>
      <c r="F2118" s="2" t="s">
        <v>5520</v>
      </c>
      <c r="G2118" s="10">
        <f t="shared" si="370"/>
        <v>4.5318876188852914E-4</v>
      </c>
      <c r="H2118" s="12">
        <v>100</v>
      </c>
      <c r="I2118" s="7">
        <v>86.46</v>
      </c>
      <c r="J2118" s="7">
        <v>13.540000000000006</v>
      </c>
      <c r="K2118" s="7">
        <f t="shared" si="373"/>
        <v>5.416000000000003</v>
      </c>
      <c r="L2118" s="12">
        <f t="shared" si="371"/>
        <v>8.1240000000000023</v>
      </c>
      <c r="M2118" s="8">
        <v>0.13540000000000008</v>
      </c>
      <c r="N2118" s="8">
        <f t="shared" si="372"/>
        <v>9.3962526023594756E-2</v>
      </c>
      <c r="O2118" s="7">
        <f t="shared" si="366"/>
        <v>8.1240000000000023</v>
      </c>
      <c r="P2118" s="8">
        <v>0.13540000000000008</v>
      </c>
      <c r="Q2118" s="8">
        <f t="shared" si="367"/>
        <v>6.3855243722304253</v>
      </c>
      <c r="R2118" s="8">
        <f t="shared" si="368"/>
        <v>0.86459999999999992</v>
      </c>
      <c r="S2118" s="9">
        <f t="shared" si="369"/>
        <v>2.1579247161505283E-4</v>
      </c>
      <c r="T2118" s="2" t="s">
        <v>33</v>
      </c>
      <c r="U2118" s="2" t="s">
        <v>31</v>
      </c>
      <c r="V2118" s="2" t="s">
        <v>6101</v>
      </c>
      <c r="W2118" s="2" t="s">
        <v>16</v>
      </c>
      <c r="X2118" s="2">
        <v>37</v>
      </c>
      <c r="Y2118" s="2">
        <v>45</v>
      </c>
      <c r="Z2118" s="2">
        <f t="shared" si="365"/>
        <v>8</v>
      </c>
    </row>
    <row r="2119" spans="1:26" x14ac:dyDescent="0.25">
      <c r="A2119" s="2" t="s">
        <v>5521</v>
      </c>
      <c r="B2119" s="2">
        <v>202282118</v>
      </c>
      <c r="C2119" s="3">
        <v>44882</v>
      </c>
      <c r="D2119" s="2" t="s">
        <v>1198</v>
      </c>
      <c r="E2119" s="2" t="s">
        <v>29</v>
      </c>
      <c r="F2119" s="2" t="s">
        <v>5522</v>
      </c>
      <c r="G2119" s="10">
        <f t="shared" si="370"/>
        <v>4.5318876188852914E-4</v>
      </c>
      <c r="H2119" s="12">
        <v>100</v>
      </c>
      <c r="I2119" s="7">
        <v>81</v>
      </c>
      <c r="J2119" s="7">
        <v>19</v>
      </c>
      <c r="K2119" s="7">
        <f t="shared" si="373"/>
        <v>7.6000000000000005</v>
      </c>
      <c r="L2119" s="12">
        <f t="shared" si="371"/>
        <v>11.399999999999999</v>
      </c>
      <c r="M2119" s="8">
        <v>0.19</v>
      </c>
      <c r="N2119" s="8">
        <f t="shared" si="372"/>
        <v>0.14074074074074072</v>
      </c>
      <c r="O2119" s="7">
        <f t="shared" si="366"/>
        <v>11.399999999999999</v>
      </c>
      <c r="P2119" s="8">
        <v>0.19</v>
      </c>
      <c r="Q2119" s="8">
        <f t="shared" si="367"/>
        <v>4.2631578947368425</v>
      </c>
      <c r="R2119" s="8">
        <f t="shared" si="368"/>
        <v>0.81</v>
      </c>
      <c r="S2119" s="9">
        <f t="shared" si="369"/>
        <v>3.0281070610679482E-4</v>
      </c>
      <c r="T2119" s="2" t="s">
        <v>33</v>
      </c>
      <c r="U2119" s="2" t="s">
        <v>31</v>
      </c>
      <c r="V2119" s="2" t="s">
        <v>6101</v>
      </c>
      <c r="W2119" s="2" t="s">
        <v>329</v>
      </c>
      <c r="X2119" s="2">
        <v>37</v>
      </c>
      <c r="Y2119" s="2">
        <v>45</v>
      </c>
      <c r="Z2119" s="2">
        <f t="shared" si="365"/>
        <v>8</v>
      </c>
    </row>
    <row r="2120" spans="1:26" x14ac:dyDescent="0.25">
      <c r="A2120" s="2" t="s">
        <v>5523</v>
      </c>
      <c r="B2120" s="2">
        <v>202282119</v>
      </c>
      <c r="C2120" s="3">
        <v>44882</v>
      </c>
      <c r="D2120" s="2" t="s">
        <v>38</v>
      </c>
      <c r="E2120" s="2" t="s">
        <v>14</v>
      </c>
      <c r="F2120" s="2" t="s">
        <v>5524</v>
      </c>
      <c r="G2120" s="10">
        <f t="shared" si="370"/>
        <v>6.7978314283279379E-5</v>
      </c>
      <c r="H2120" s="7">
        <v>15</v>
      </c>
      <c r="I2120" s="7">
        <v>10</v>
      </c>
      <c r="J2120" s="7">
        <v>5</v>
      </c>
      <c r="K2120" s="7">
        <f t="shared" si="373"/>
        <v>2</v>
      </c>
      <c r="L2120" s="12">
        <f t="shared" si="371"/>
        <v>3</v>
      </c>
      <c r="M2120" s="8">
        <v>0.33333333333333331</v>
      </c>
      <c r="N2120" s="8">
        <f t="shared" si="372"/>
        <v>0.3</v>
      </c>
      <c r="O2120" s="7">
        <f t="shared" si="366"/>
        <v>3</v>
      </c>
      <c r="P2120" s="8">
        <v>0.33333333333333331</v>
      </c>
      <c r="Q2120" s="8">
        <f t="shared" si="367"/>
        <v>2</v>
      </c>
      <c r="R2120" s="8">
        <f t="shared" si="368"/>
        <v>0.66666666666666663</v>
      </c>
      <c r="S2120" s="9">
        <f t="shared" si="369"/>
        <v>7.9687027922840741E-5</v>
      </c>
      <c r="T2120" s="2" t="s">
        <v>19</v>
      </c>
      <c r="U2120" s="2" t="s">
        <v>15</v>
      </c>
      <c r="V2120" s="2" t="s">
        <v>6101</v>
      </c>
      <c r="W2120" s="2" t="s">
        <v>16</v>
      </c>
      <c r="X2120" s="2">
        <v>37</v>
      </c>
      <c r="Y2120" s="2">
        <v>45</v>
      </c>
      <c r="Z2120" s="2">
        <f t="shared" si="365"/>
        <v>8</v>
      </c>
    </row>
    <row r="2121" spans="1:26" x14ac:dyDescent="0.25">
      <c r="A2121" s="2" t="s">
        <v>5525</v>
      </c>
      <c r="B2121" s="2">
        <v>202282120</v>
      </c>
      <c r="C2121" s="3">
        <v>44882</v>
      </c>
      <c r="D2121" s="2" t="s">
        <v>232</v>
      </c>
      <c r="E2121" s="2" t="s">
        <v>29</v>
      </c>
      <c r="F2121" s="2" t="s">
        <v>5526</v>
      </c>
      <c r="G2121" s="10">
        <f t="shared" si="370"/>
        <v>5.4382651426623495E-5</v>
      </c>
      <c r="H2121" s="12">
        <v>12</v>
      </c>
      <c r="I2121" s="7">
        <v>9.4</v>
      </c>
      <c r="J2121" s="7">
        <v>2.6</v>
      </c>
      <c r="K2121" s="7">
        <f t="shared" si="373"/>
        <v>1.04</v>
      </c>
      <c r="L2121" s="12">
        <f t="shared" si="371"/>
        <v>1.56</v>
      </c>
      <c r="M2121" s="8">
        <v>0.21666666666666667</v>
      </c>
      <c r="N2121" s="8">
        <f t="shared" si="372"/>
        <v>0.16595744680851063</v>
      </c>
      <c r="O2121" s="7">
        <f t="shared" si="366"/>
        <v>1.56</v>
      </c>
      <c r="P2121" s="8">
        <v>0.21666666666666667</v>
      </c>
      <c r="Q2121" s="8">
        <f t="shared" si="367"/>
        <v>3.6153846153846154</v>
      </c>
      <c r="R2121" s="8">
        <f t="shared" si="368"/>
        <v>0.78333333333333333</v>
      </c>
      <c r="S2121" s="9">
        <f t="shared" si="369"/>
        <v>4.1437254519877189E-5</v>
      </c>
      <c r="T2121" s="2" t="s">
        <v>99</v>
      </c>
      <c r="U2121" s="2" t="s">
        <v>31</v>
      </c>
      <c r="V2121" s="2" t="s">
        <v>6101</v>
      </c>
      <c r="W2121" s="2" t="s">
        <v>329</v>
      </c>
      <c r="X2121" s="2">
        <v>37</v>
      </c>
      <c r="Y2121" s="2">
        <v>45</v>
      </c>
      <c r="Z2121" s="2">
        <f t="shared" si="365"/>
        <v>8</v>
      </c>
    </row>
    <row r="2122" spans="1:26" x14ac:dyDescent="0.25">
      <c r="A2122" s="2" t="s">
        <v>5527</v>
      </c>
      <c r="B2122" s="2">
        <v>202282121</v>
      </c>
      <c r="C2122" s="3">
        <v>44882</v>
      </c>
      <c r="D2122" s="2" t="s">
        <v>1199</v>
      </c>
      <c r="E2122" s="2" t="s">
        <v>47</v>
      </c>
      <c r="F2122" s="2" t="s">
        <v>5528</v>
      </c>
      <c r="G2122" s="10">
        <f t="shared" si="370"/>
        <v>9.0637752377705828E-4</v>
      </c>
      <c r="H2122" s="7">
        <v>200</v>
      </c>
      <c r="I2122" s="7">
        <v>120</v>
      </c>
      <c r="J2122" s="7">
        <v>80</v>
      </c>
      <c r="K2122" s="7">
        <f t="shared" si="373"/>
        <v>32</v>
      </c>
      <c r="L2122" s="12">
        <f t="shared" si="371"/>
        <v>48</v>
      </c>
      <c r="M2122" s="8">
        <v>0.4</v>
      </c>
      <c r="N2122" s="8">
        <f t="shared" si="372"/>
        <v>0.4</v>
      </c>
      <c r="O2122" s="7">
        <f t="shared" si="366"/>
        <v>48</v>
      </c>
      <c r="P2122" s="8">
        <v>0.4</v>
      </c>
      <c r="Q2122" s="8">
        <f t="shared" si="367"/>
        <v>1.5</v>
      </c>
      <c r="R2122" s="8">
        <f t="shared" si="368"/>
        <v>0.6</v>
      </c>
      <c r="S2122" s="9">
        <f t="shared" si="369"/>
        <v>1.2749924467654519E-3</v>
      </c>
      <c r="T2122" s="2" t="s">
        <v>573</v>
      </c>
      <c r="U2122" s="2" t="s">
        <v>6087</v>
      </c>
      <c r="V2122" s="2" t="s">
        <v>6101</v>
      </c>
      <c r="W2122" s="2" t="s">
        <v>627</v>
      </c>
      <c r="X2122" s="2">
        <v>37</v>
      </c>
      <c r="Y2122" s="2">
        <v>45</v>
      </c>
      <c r="Z2122" s="2">
        <f t="shared" si="365"/>
        <v>8</v>
      </c>
    </row>
    <row r="2123" spans="1:26" x14ac:dyDescent="0.25">
      <c r="A2123" s="2" t="s">
        <v>5529</v>
      </c>
      <c r="B2123" s="2">
        <v>202282122</v>
      </c>
      <c r="C2123" s="3">
        <v>44882</v>
      </c>
      <c r="D2123" s="2" t="s">
        <v>888</v>
      </c>
      <c r="E2123" s="2" t="s">
        <v>29</v>
      </c>
      <c r="F2123" s="2" t="s">
        <v>5530</v>
      </c>
      <c r="G2123" s="10">
        <f t="shared" si="370"/>
        <v>2.3565815618203516E-4</v>
      </c>
      <c r="H2123" s="12">
        <v>52</v>
      </c>
      <c r="I2123" s="7">
        <v>46.25</v>
      </c>
      <c r="J2123" s="7">
        <v>5.75</v>
      </c>
      <c r="K2123" s="7">
        <f t="shared" si="373"/>
        <v>2.3000000000000003</v>
      </c>
      <c r="L2123" s="12">
        <f t="shared" si="371"/>
        <v>3.4499999999999997</v>
      </c>
      <c r="M2123" s="8">
        <v>0.11057692307692307</v>
      </c>
      <c r="N2123" s="8">
        <f t="shared" si="372"/>
        <v>7.4594594594594582E-2</v>
      </c>
      <c r="O2123" s="7">
        <f t="shared" si="366"/>
        <v>3.4499999999999997</v>
      </c>
      <c r="P2123" s="8">
        <v>0.11057692307692307</v>
      </c>
      <c r="Q2123" s="8">
        <f t="shared" si="367"/>
        <v>8.0434782608695645</v>
      </c>
      <c r="R2123" s="8">
        <f t="shared" si="368"/>
        <v>0.88942307692307687</v>
      </c>
      <c r="S2123" s="9">
        <f t="shared" si="369"/>
        <v>9.1640082111266852E-5</v>
      </c>
      <c r="T2123" s="2" t="s">
        <v>30</v>
      </c>
      <c r="U2123" s="2" t="s">
        <v>31</v>
      </c>
      <c r="V2123" s="2" t="s">
        <v>6101</v>
      </c>
      <c r="W2123" s="2" t="s">
        <v>16</v>
      </c>
      <c r="X2123" s="2">
        <v>37</v>
      </c>
      <c r="Y2123" s="2">
        <v>45</v>
      </c>
      <c r="Z2123" s="2">
        <f t="shared" si="365"/>
        <v>8</v>
      </c>
    </row>
    <row r="2124" spans="1:26" x14ac:dyDescent="0.25">
      <c r="A2124" s="2" t="s">
        <v>5531</v>
      </c>
      <c r="B2124" s="2">
        <v>202282123</v>
      </c>
      <c r="C2124" s="3">
        <v>44883</v>
      </c>
      <c r="D2124" s="2" t="s">
        <v>1200</v>
      </c>
      <c r="E2124" s="2" t="s">
        <v>14</v>
      </c>
      <c r="F2124" s="2" t="s">
        <v>5532</v>
      </c>
      <c r="G2124" s="10">
        <f t="shared" si="370"/>
        <v>8.1573977139935249E-5</v>
      </c>
      <c r="H2124" s="7">
        <v>18</v>
      </c>
      <c r="I2124" s="7">
        <v>5</v>
      </c>
      <c r="J2124" s="7">
        <v>13</v>
      </c>
      <c r="K2124" s="7">
        <f t="shared" si="373"/>
        <v>5.2</v>
      </c>
      <c r="L2124" s="12">
        <f t="shared" si="371"/>
        <v>7.8</v>
      </c>
      <c r="M2124" s="8">
        <v>0.72222222222222221</v>
      </c>
      <c r="N2124" s="8">
        <f t="shared" si="372"/>
        <v>1.56</v>
      </c>
      <c r="O2124" s="7">
        <f t="shared" si="366"/>
        <v>7.8</v>
      </c>
      <c r="P2124" s="8">
        <v>0.72222222222222221</v>
      </c>
      <c r="Q2124" s="8">
        <f t="shared" si="367"/>
        <v>0.38461538461538464</v>
      </c>
      <c r="R2124" s="8">
        <f t="shared" si="368"/>
        <v>0.27777777777777779</v>
      </c>
      <c r="S2124" s="9">
        <f t="shared" si="369"/>
        <v>2.0718627259938593E-4</v>
      </c>
      <c r="T2124" s="2" t="s">
        <v>6151</v>
      </c>
      <c r="U2124" s="2" t="s">
        <v>15</v>
      </c>
      <c r="V2124" s="2" t="s">
        <v>6101</v>
      </c>
      <c r="W2124" s="2" t="s">
        <v>329</v>
      </c>
      <c r="X2124" s="2">
        <v>34</v>
      </c>
      <c r="Y2124" s="2">
        <v>43</v>
      </c>
      <c r="Z2124" s="2">
        <f t="shared" si="365"/>
        <v>9</v>
      </c>
    </row>
    <row r="2125" spans="1:26" x14ac:dyDescent="0.25">
      <c r="A2125" s="2" t="s">
        <v>5533</v>
      </c>
      <c r="B2125" s="2">
        <v>202282124</v>
      </c>
      <c r="C2125" s="3">
        <v>44883</v>
      </c>
      <c r="D2125" s="2" t="s">
        <v>1201</v>
      </c>
      <c r="E2125" s="2" t="s">
        <v>29</v>
      </c>
      <c r="F2125" s="2" t="s">
        <v>5534</v>
      </c>
      <c r="G2125" s="10">
        <f t="shared" si="370"/>
        <v>2.0393494284983812E-4</v>
      </c>
      <c r="H2125" s="12">
        <v>45</v>
      </c>
      <c r="I2125" s="7">
        <v>10.270000000000003</v>
      </c>
      <c r="J2125" s="7">
        <v>34.730000000000004</v>
      </c>
      <c r="K2125" s="7">
        <f t="shared" si="373"/>
        <v>13.892000000000003</v>
      </c>
      <c r="L2125" s="12">
        <f t="shared" si="371"/>
        <v>20.838000000000001</v>
      </c>
      <c r="M2125" s="8">
        <v>0.7717777777777779</v>
      </c>
      <c r="N2125" s="8">
        <f t="shared" si="372"/>
        <v>2.0290165530671853</v>
      </c>
      <c r="O2125" s="7">
        <f t="shared" si="366"/>
        <v>20.838000000000001</v>
      </c>
      <c r="P2125" s="8">
        <v>0.7717777777777779</v>
      </c>
      <c r="Q2125" s="8">
        <f t="shared" si="367"/>
        <v>0.29570976101353302</v>
      </c>
      <c r="R2125" s="8">
        <f t="shared" si="368"/>
        <v>0.2282222222222223</v>
      </c>
      <c r="S2125" s="9">
        <f t="shared" si="369"/>
        <v>5.535060959520518E-4</v>
      </c>
      <c r="T2125" s="2" t="s">
        <v>426</v>
      </c>
      <c r="U2125" s="2" t="s">
        <v>31</v>
      </c>
      <c r="V2125" s="2" t="s">
        <v>6101</v>
      </c>
      <c r="W2125" s="2" t="s">
        <v>16</v>
      </c>
      <c r="X2125" s="2">
        <v>34</v>
      </c>
      <c r="Y2125" s="2">
        <v>43</v>
      </c>
      <c r="Z2125" s="2">
        <f t="shared" ref="Z2125:Z2158" si="374">Y2125-X2125</f>
        <v>9</v>
      </c>
    </row>
    <row r="2126" spans="1:26" x14ac:dyDescent="0.25">
      <c r="A2126" s="2" t="s">
        <v>5535</v>
      </c>
      <c r="B2126" s="2">
        <v>202282125</v>
      </c>
      <c r="C2126" s="3">
        <v>44883</v>
      </c>
      <c r="D2126" s="2" t="s">
        <v>583</v>
      </c>
      <c r="E2126" s="2" t="s">
        <v>21</v>
      </c>
      <c r="F2126" s="2" t="s">
        <v>5536</v>
      </c>
      <c r="G2126" s="10">
        <f t="shared" si="370"/>
        <v>9.0637752377705825E-5</v>
      </c>
      <c r="H2126" s="7">
        <v>20</v>
      </c>
      <c r="I2126" s="7">
        <v>0</v>
      </c>
      <c r="J2126" s="7">
        <v>20</v>
      </c>
      <c r="K2126" s="7">
        <f t="shared" si="373"/>
        <v>8</v>
      </c>
      <c r="L2126" s="12">
        <f t="shared" si="371"/>
        <v>12</v>
      </c>
      <c r="M2126" s="8">
        <v>1</v>
      </c>
      <c r="N2126" s="8" t="e">
        <f t="shared" si="372"/>
        <v>#DIV/0!</v>
      </c>
      <c r="O2126" s="7">
        <f t="shared" si="366"/>
        <v>12</v>
      </c>
      <c r="P2126" s="8">
        <v>1</v>
      </c>
      <c r="Q2126" s="8">
        <f t="shared" si="367"/>
        <v>0</v>
      </c>
      <c r="R2126" s="8">
        <f t="shared" si="368"/>
        <v>0</v>
      </c>
      <c r="S2126" s="9">
        <f t="shared" si="369"/>
        <v>3.1874811169136296E-4</v>
      </c>
      <c r="T2126" s="2" t="s">
        <v>6150</v>
      </c>
      <c r="U2126" s="2" t="s">
        <v>22</v>
      </c>
      <c r="V2126" s="2" t="s">
        <v>6101</v>
      </c>
      <c r="W2126" s="2" t="s">
        <v>329</v>
      </c>
      <c r="X2126" s="2">
        <v>34</v>
      </c>
      <c r="Y2126" s="2">
        <v>43</v>
      </c>
      <c r="Z2126" s="2">
        <f t="shared" si="374"/>
        <v>9</v>
      </c>
    </row>
    <row r="2127" spans="1:26" x14ac:dyDescent="0.25">
      <c r="A2127" s="2" t="s">
        <v>5537</v>
      </c>
      <c r="B2127" s="2">
        <v>202282126</v>
      </c>
      <c r="C2127" s="3">
        <v>44883</v>
      </c>
      <c r="D2127" s="2" t="s">
        <v>1202</v>
      </c>
      <c r="E2127" s="2" t="s">
        <v>14</v>
      </c>
      <c r="F2127" s="2" t="s">
        <v>5538</v>
      </c>
      <c r="G2127" s="10">
        <f t="shared" si="370"/>
        <v>1.1329719047213228E-4</v>
      </c>
      <c r="H2127" s="7">
        <v>25</v>
      </c>
      <c r="I2127" s="7">
        <v>11.25</v>
      </c>
      <c r="J2127" s="7">
        <v>13.75</v>
      </c>
      <c r="K2127" s="7">
        <f t="shared" si="373"/>
        <v>5.5</v>
      </c>
      <c r="L2127" s="12">
        <f t="shared" si="371"/>
        <v>8.25</v>
      </c>
      <c r="M2127" s="8">
        <v>0.55000000000000004</v>
      </c>
      <c r="N2127" s="8">
        <f t="shared" si="372"/>
        <v>0.73333333333333328</v>
      </c>
      <c r="O2127" s="7">
        <f t="shared" si="366"/>
        <v>8.25</v>
      </c>
      <c r="P2127" s="8">
        <v>0.55000000000000004</v>
      </c>
      <c r="Q2127" s="8">
        <f t="shared" si="367"/>
        <v>0.81818181818181823</v>
      </c>
      <c r="R2127" s="8">
        <f t="shared" si="368"/>
        <v>0.45</v>
      </c>
      <c r="S2127" s="9">
        <f t="shared" si="369"/>
        <v>2.1913932678781204E-4</v>
      </c>
      <c r="T2127" s="2" t="s">
        <v>194</v>
      </c>
      <c r="U2127" s="2" t="s">
        <v>15</v>
      </c>
      <c r="V2127" s="2" t="s">
        <v>6101</v>
      </c>
      <c r="W2127" s="2" t="s">
        <v>627</v>
      </c>
      <c r="X2127" s="2">
        <v>34</v>
      </c>
      <c r="Y2127" s="2">
        <v>43</v>
      </c>
      <c r="Z2127" s="2">
        <f t="shared" si="374"/>
        <v>9</v>
      </c>
    </row>
    <row r="2128" spans="1:26" x14ac:dyDescent="0.25">
      <c r="A2128" s="2" t="s">
        <v>5539</v>
      </c>
      <c r="B2128" s="2">
        <v>202282127</v>
      </c>
      <c r="C2128" s="3">
        <v>44883</v>
      </c>
      <c r="D2128" s="2" t="s">
        <v>694</v>
      </c>
      <c r="E2128" s="2" t="s">
        <v>29</v>
      </c>
      <c r="F2128" s="2" t="s">
        <v>5540</v>
      </c>
      <c r="G2128" s="10">
        <f t="shared" si="370"/>
        <v>2.0846683046872342E-4</v>
      </c>
      <c r="H2128" s="12">
        <v>46</v>
      </c>
      <c r="I2128" s="7">
        <v>38.85</v>
      </c>
      <c r="J2128" s="7">
        <v>7.1499999999999986</v>
      </c>
      <c r="K2128" s="7">
        <f t="shared" si="373"/>
        <v>2.8599999999999994</v>
      </c>
      <c r="L2128" s="12">
        <f t="shared" si="371"/>
        <v>4.2899999999999991</v>
      </c>
      <c r="M2128" s="8">
        <v>0.15543478260869562</v>
      </c>
      <c r="N2128" s="8">
        <f t="shared" si="372"/>
        <v>0.1104247104247104</v>
      </c>
      <c r="O2128" s="7">
        <f t="shared" si="366"/>
        <v>4.2899999999999991</v>
      </c>
      <c r="P2128" s="8">
        <v>0.15543478260869562</v>
      </c>
      <c r="Q2128" s="8">
        <f t="shared" si="367"/>
        <v>5.4335664335664351</v>
      </c>
      <c r="R2128" s="8">
        <f t="shared" si="368"/>
        <v>0.84456521739130441</v>
      </c>
      <c r="S2128" s="9">
        <f t="shared" si="369"/>
        <v>1.1395244992966224E-4</v>
      </c>
      <c r="T2128" s="2" t="s">
        <v>30</v>
      </c>
      <c r="U2128" s="2" t="s">
        <v>31</v>
      </c>
      <c r="V2128" s="2" t="s">
        <v>6101</v>
      </c>
      <c r="W2128" s="2" t="s">
        <v>627</v>
      </c>
      <c r="X2128" s="2">
        <v>34</v>
      </c>
      <c r="Y2128" s="2">
        <v>43</v>
      </c>
      <c r="Z2128" s="2">
        <f t="shared" si="374"/>
        <v>9</v>
      </c>
    </row>
    <row r="2129" spans="1:26" x14ac:dyDescent="0.25">
      <c r="A2129" s="2" t="s">
        <v>5541</v>
      </c>
      <c r="B2129" s="2">
        <v>202282128</v>
      </c>
      <c r="C2129" s="3">
        <v>44883</v>
      </c>
      <c r="D2129" s="2" t="s">
        <v>1203</v>
      </c>
      <c r="E2129" s="2" t="s">
        <v>14</v>
      </c>
      <c r="F2129" s="2" t="s">
        <v>5542</v>
      </c>
      <c r="G2129" s="10">
        <f t="shared" si="370"/>
        <v>1.3595662856655876E-4</v>
      </c>
      <c r="H2129" s="7">
        <v>30</v>
      </c>
      <c r="I2129" s="7">
        <v>15</v>
      </c>
      <c r="J2129" s="7">
        <v>15</v>
      </c>
      <c r="K2129" s="7">
        <f t="shared" si="373"/>
        <v>6</v>
      </c>
      <c r="L2129" s="12">
        <f t="shared" si="371"/>
        <v>9</v>
      </c>
      <c r="M2129" s="8">
        <v>0.5</v>
      </c>
      <c r="N2129" s="8">
        <f t="shared" si="372"/>
        <v>0.6</v>
      </c>
      <c r="O2129" s="7">
        <f t="shared" si="366"/>
        <v>9</v>
      </c>
      <c r="P2129" s="8">
        <v>0.5</v>
      </c>
      <c r="Q2129" s="8">
        <f t="shared" si="367"/>
        <v>1</v>
      </c>
      <c r="R2129" s="8">
        <f t="shared" si="368"/>
        <v>0.5</v>
      </c>
      <c r="S2129" s="9">
        <f t="shared" si="369"/>
        <v>2.3906108376852222E-4</v>
      </c>
      <c r="T2129" s="2" t="s">
        <v>25</v>
      </c>
      <c r="U2129" s="2" t="s">
        <v>15</v>
      </c>
      <c r="V2129" s="2" t="s">
        <v>6101</v>
      </c>
      <c r="W2129" s="2" t="s">
        <v>627</v>
      </c>
      <c r="X2129" s="2">
        <v>34</v>
      </c>
      <c r="Y2129" s="2">
        <v>43</v>
      </c>
      <c r="Z2129" s="2">
        <f t="shared" si="374"/>
        <v>9</v>
      </c>
    </row>
    <row r="2130" spans="1:26" x14ac:dyDescent="0.25">
      <c r="A2130" s="2" t="s">
        <v>5543</v>
      </c>
      <c r="B2130" s="2">
        <v>202282129</v>
      </c>
      <c r="C2130" s="3">
        <v>44883</v>
      </c>
      <c r="D2130" s="2" t="s">
        <v>860</v>
      </c>
      <c r="E2130" s="2" t="s">
        <v>29</v>
      </c>
      <c r="F2130" s="2" t="s">
        <v>5544</v>
      </c>
      <c r="G2130" s="10">
        <f t="shared" si="370"/>
        <v>2.2659438094426457E-4</v>
      </c>
      <c r="H2130" s="12">
        <v>50</v>
      </c>
      <c r="I2130" s="7">
        <v>27.52</v>
      </c>
      <c r="J2130" s="7">
        <v>22.48</v>
      </c>
      <c r="K2130" s="7">
        <f t="shared" si="373"/>
        <v>8.9920000000000009</v>
      </c>
      <c r="L2130" s="12">
        <f t="shared" si="371"/>
        <v>13.488</v>
      </c>
      <c r="M2130" s="8">
        <v>0.4496</v>
      </c>
      <c r="N2130" s="8">
        <f t="shared" si="372"/>
        <v>0.49011627906976746</v>
      </c>
      <c r="O2130" s="7">
        <f t="shared" si="366"/>
        <v>13.488</v>
      </c>
      <c r="P2130" s="8">
        <v>0.4496</v>
      </c>
      <c r="Q2130" s="8">
        <f t="shared" si="367"/>
        <v>1.2241992882562278</v>
      </c>
      <c r="R2130" s="8">
        <f t="shared" si="368"/>
        <v>0.5504</v>
      </c>
      <c r="S2130" s="9">
        <f t="shared" si="369"/>
        <v>3.5827287754109196E-4</v>
      </c>
      <c r="T2130" s="2" t="s">
        <v>33</v>
      </c>
      <c r="U2130" s="2" t="s">
        <v>31</v>
      </c>
      <c r="V2130" s="2" t="s">
        <v>6101</v>
      </c>
      <c r="W2130" s="2" t="s">
        <v>329</v>
      </c>
      <c r="X2130" s="2">
        <v>34</v>
      </c>
      <c r="Y2130" s="2">
        <v>43</v>
      </c>
      <c r="Z2130" s="2">
        <f t="shared" si="374"/>
        <v>9</v>
      </c>
    </row>
    <row r="2131" spans="1:26" x14ac:dyDescent="0.25">
      <c r="A2131" s="2" t="s">
        <v>5545</v>
      </c>
      <c r="B2131" s="2">
        <v>202282130</v>
      </c>
      <c r="C2131" s="3">
        <v>44883</v>
      </c>
      <c r="D2131" s="2" t="s">
        <v>1204</v>
      </c>
      <c r="E2131" s="2" t="s">
        <v>14</v>
      </c>
      <c r="F2131" s="2" t="s">
        <v>5546</v>
      </c>
      <c r="G2131" s="10">
        <f t="shared" si="370"/>
        <v>2.2659438094426456E-5</v>
      </c>
      <c r="H2131" s="7">
        <v>5</v>
      </c>
      <c r="I2131" s="7">
        <v>2</v>
      </c>
      <c r="J2131" s="7">
        <v>3</v>
      </c>
      <c r="K2131" s="7">
        <f t="shared" si="373"/>
        <v>1.2000000000000002</v>
      </c>
      <c r="L2131" s="12">
        <f t="shared" si="371"/>
        <v>1.7999999999999998</v>
      </c>
      <c r="M2131" s="8">
        <v>0.6</v>
      </c>
      <c r="N2131" s="8">
        <f t="shared" si="372"/>
        <v>0.89999999999999991</v>
      </c>
      <c r="O2131" s="7">
        <f t="shared" si="366"/>
        <v>1.7999999999999998</v>
      </c>
      <c r="P2131" s="8">
        <v>0.6</v>
      </c>
      <c r="Q2131" s="8">
        <f t="shared" si="367"/>
        <v>0.66666666666666663</v>
      </c>
      <c r="R2131" s="8">
        <f t="shared" si="368"/>
        <v>0.4</v>
      </c>
      <c r="S2131" s="9">
        <f t="shared" si="369"/>
        <v>4.7812216753704445E-5</v>
      </c>
      <c r="T2131" s="2" t="s">
        <v>6151</v>
      </c>
      <c r="U2131" s="2" t="s">
        <v>15</v>
      </c>
      <c r="V2131" s="2" t="s">
        <v>6101</v>
      </c>
      <c r="W2131" s="2" t="s">
        <v>627</v>
      </c>
      <c r="X2131" s="2">
        <v>34</v>
      </c>
      <c r="Y2131" s="2">
        <v>43</v>
      </c>
      <c r="Z2131" s="2">
        <f t="shared" si="374"/>
        <v>9</v>
      </c>
    </row>
    <row r="2132" spans="1:26" x14ac:dyDescent="0.25">
      <c r="A2132" s="2" t="s">
        <v>5547</v>
      </c>
      <c r="B2132" s="2">
        <v>202282131</v>
      </c>
      <c r="C2132" s="3">
        <v>44883</v>
      </c>
      <c r="D2132" s="2" t="s">
        <v>702</v>
      </c>
      <c r="E2132" s="2" t="s">
        <v>29</v>
      </c>
      <c r="F2132" s="2" t="s">
        <v>5548</v>
      </c>
      <c r="G2132" s="10">
        <f t="shared" si="370"/>
        <v>1.1329719047213228E-4</v>
      </c>
      <c r="H2132" s="12">
        <v>25</v>
      </c>
      <c r="I2132" s="7">
        <v>18.849999999999998</v>
      </c>
      <c r="J2132" s="7">
        <v>6.1499999999999986</v>
      </c>
      <c r="K2132" s="7">
        <f t="shared" si="373"/>
        <v>2.4599999999999995</v>
      </c>
      <c r="L2132" s="12">
        <f t="shared" si="371"/>
        <v>3.6899999999999991</v>
      </c>
      <c r="M2132" s="8">
        <v>0.24599999999999994</v>
      </c>
      <c r="N2132" s="8">
        <f t="shared" si="372"/>
        <v>0.19575596816976124</v>
      </c>
      <c r="O2132" s="7">
        <f t="shared" si="366"/>
        <v>3.6899999999999991</v>
      </c>
      <c r="P2132" s="8">
        <v>0.24599999999999994</v>
      </c>
      <c r="Q2132" s="8">
        <f t="shared" si="367"/>
        <v>3.0650406504065044</v>
      </c>
      <c r="R2132" s="8">
        <f t="shared" si="368"/>
        <v>0.75399999999999989</v>
      </c>
      <c r="S2132" s="9">
        <f t="shared" si="369"/>
        <v>9.8015044345094087E-5</v>
      </c>
      <c r="T2132" s="2" t="s">
        <v>33</v>
      </c>
      <c r="U2132" s="2" t="s">
        <v>31</v>
      </c>
      <c r="V2132" s="2" t="s">
        <v>6101</v>
      </c>
      <c r="W2132" s="2" t="s">
        <v>329</v>
      </c>
      <c r="X2132" s="2">
        <v>34</v>
      </c>
      <c r="Y2132" s="2">
        <v>43</v>
      </c>
      <c r="Z2132" s="2">
        <f t="shared" si="374"/>
        <v>9</v>
      </c>
    </row>
    <row r="2133" spans="1:26" x14ac:dyDescent="0.25">
      <c r="A2133" s="2" t="s">
        <v>5549</v>
      </c>
      <c r="B2133" s="2">
        <v>202282132</v>
      </c>
      <c r="C2133" s="3">
        <v>44883</v>
      </c>
      <c r="D2133" s="2" t="s">
        <v>1175</v>
      </c>
      <c r="E2133" s="2" t="s">
        <v>29</v>
      </c>
      <c r="F2133" s="2" t="s">
        <v>5550</v>
      </c>
      <c r="G2133" s="10">
        <f t="shared" si="370"/>
        <v>2.8097703237088805E-4</v>
      </c>
      <c r="H2133" s="12">
        <v>62</v>
      </c>
      <c r="I2133" s="7">
        <v>56.52</v>
      </c>
      <c r="J2133" s="7">
        <v>5.4799999999999969</v>
      </c>
      <c r="K2133" s="7">
        <f t="shared" si="373"/>
        <v>2.1919999999999988</v>
      </c>
      <c r="L2133" s="12">
        <f t="shared" si="371"/>
        <v>3.287999999999998</v>
      </c>
      <c r="M2133" s="8">
        <v>8.8387096774193499E-2</v>
      </c>
      <c r="N2133" s="8">
        <f t="shared" si="372"/>
        <v>5.8174097664543484E-2</v>
      </c>
      <c r="O2133" s="7">
        <f t="shared" si="366"/>
        <v>3.287999999999998</v>
      </c>
      <c r="P2133" s="8">
        <v>8.8387096774193499E-2</v>
      </c>
      <c r="Q2133" s="8">
        <f t="shared" si="367"/>
        <v>10.313868613138693</v>
      </c>
      <c r="R2133" s="8">
        <f t="shared" si="368"/>
        <v>0.91161290322580646</v>
      </c>
      <c r="S2133" s="9">
        <f t="shared" si="369"/>
        <v>8.7336982603433398E-5</v>
      </c>
      <c r="T2133" s="2" t="s">
        <v>33</v>
      </c>
      <c r="U2133" s="2" t="s">
        <v>31</v>
      </c>
      <c r="V2133" s="2" t="s">
        <v>6101</v>
      </c>
      <c r="W2133" s="2" t="s">
        <v>627</v>
      </c>
      <c r="X2133" s="2">
        <v>34</v>
      </c>
      <c r="Y2133" s="2">
        <v>43</v>
      </c>
      <c r="Z2133" s="2">
        <f t="shared" si="374"/>
        <v>9</v>
      </c>
    </row>
    <row r="2134" spans="1:26" x14ac:dyDescent="0.25">
      <c r="A2134" s="2" t="s">
        <v>5551</v>
      </c>
      <c r="B2134" s="2">
        <v>202282133</v>
      </c>
      <c r="C2134" s="3">
        <v>44883</v>
      </c>
      <c r="D2134" s="2" t="s">
        <v>868</v>
      </c>
      <c r="E2134" s="2" t="s">
        <v>29</v>
      </c>
      <c r="F2134" s="2" t="s">
        <v>5552</v>
      </c>
      <c r="G2134" s="10">
        <f t="shared" si="370"/>
        <v>2.4925381903869104E-4</v>
      </c>
      <c r="H2134" s="12">
        <v>55</v>
      </c>
      <c r="I2134" s="7">
        <v>46.25</v>
      </c>
      <c r="J2134" s="7">
        <v>8.75</v>
      </c>
      <c r="K2134" s="7">
        <f t="shared" si="373"/>
        <v>3.5</v>
      </c>
      <c r="L2134" s="12">
        <f t="shared" si="371"/>
        <v>5.25</v>
      </c>
      <c r="M2134" s="8">
        <v>0.15909090909090909</v>
      </c>
      <c r="N2134" s="8">
        <f t="shared" si="372"/>
        <v>0.11351351351351352</v>
      </c>
      <c r="O2134" s="7">
        <f t="shared" si="366"/>
        <v>5.25</v>
      </c>
      <c r="P2134" s="8">
        <v>0.15909090909090909</v>
      </c>
      <c r="Q2134" s="8">
        <f t="shared" si="367"/>
        <v>5.2857142857142856</v>
      </c>
      <c r="R2134" s="8">
        <f t="shared" si="368"/>
        <v>0.84090909090909094</v>
      </c>
      <c r="S2134" s="9">
        <f t="shared" si="369"/>
        <v>1.394522988649713E-4</v>
      </c>
      <c r="T2134" s="2" t="s">
        <v>30</v>
      </c>
      <c r="U2134" s="2" t="s">
        <v>31</v>
      </c>
      <c r="V2134" s="2" t="s">
        <v>6101</v>
      </c>
      <c r="W2134" s="2" t="s">
        <v>16</v>
      </c>
      <c r="X2134" s="2">
        <v>34</v>
      </c>
      <c r="Y2134" s="2">
        <v>43</v>
      </c>
      <c r="Z2134" s="2">
        <f t="shared" si="374"/>
        <v>9</v>
      </c>
    </row>
    <row r="2135" spans="1:26" x14ac:dyDescent="0.25">
      <c r="A2135" s="2" t="s">
        <v>5553</v>
      </c>
      <c r="B2135" s="2">
        <v>202282134</v>
      </c>
      <c r="C2135" s="3">
        <v>44883</v>
      </c>
      <c r="D2135" s="2" t="s">
        <v>618</v>
      </c>
      <c r="E2135" s="2" t="s">
        <v>21</v>
      </c>
      <c r="F2135" s="2" t="s">
        <v>5554</v>
      </c>
      <c r="G2135" s="10">
        <f t="shared" si="370"/>
        <v>9.0637752377705825E-5</v>
      </c>
      <c r="H2135" s="7">
        <v>20</v>
      </c>
      <c r="I2135" s="7">
        <v>0</v>
      </c>
      <c r="J2135" s="7">
        <v>20</v>
      </c>
      <c r="K2135" s="7">
        <f t="shared" si="373"/>
        <v>8</v>
      </c>
      <c r="L2135" s="12">
        <f t="shared" si="371"/>
        <v>12</v>
      </c>
      <c r="M2135" s="8">
        <v>1</v>
      </c>
      <c r="N2135" s="8" t="e">
        <f t="shared" si="372"/>
        <v>#DIV/0!</v>
      </c>
      <c r="O2135" s="7">
        <f t="shared" si="366"/>
        <v>12</v>
      </c>
      <c r="P2135" s="8">
        <v>1</v>
      </c>
      <c r="Q2135" s="8">
        <f t="shared" si="367"/>
        <v>0</v>
      </c>
      <c r="R2135" s="8">
        <f t="shared" si="368"/>
        <v>0</v>
      </c>
      <c r="S2135" s="9">
        <f t="shared" si="369"/>
        <v>3.1874811169136296E-4</v>
      </c>
      <c r="T2135" s="2" t="s">
        <v>6150</v>
      </c>
      <c r="U2135" s="2" t="s">
        <v>22</v>
      </c>
      <c r="V2135" s="2" t="s">
        <v>6101</v>
      </c>
      <c r="W2135" s="2" t="s">
        <v>329</v>
      </c>
      <c r="X2135" s="2">
        <v>34</v>
      </c>
      <c r="Y2135" s="2">
        <v>43</v>
      </c>
      <c r="Z2135" s="2">
        <f t="shared" si="374"/>
        <v>9</v>
      </c>
    </row>
    <row r="2136" spans="1:26" x14ac:dyDescent="0.25">
      <c r="A2136" s="2" t="s">
        <v>5555</v>
      </c>
      <c r="B2136" s="2">
        <v>202282135</v>
      </c>
      <c r="C2136" s="3">
        <v>44883</v>
      </c>
      <c r="D2136" s="2" t="s">
        <v>751</v>
      </c>
      <c r="E2136" s="2" t="s">
        <v>14</v>
      </c>
      <c r="F2136" s="2" t="s">
        <v>5556</v>
      </c>
      <c r="G2136" s="10">
        <f t="shared" si="370"/>
        <v>3.625510095108233E-5</v>
      </c>
      <c r="H2136" s="7">
        <v>8</v>
      </c>
      <c r="I2136" s="7">
        <v>2</v>
      </c>
      <c r="J2136" s="7">
        <v>6</v>
      </c>
      <c r="K2136" s="7">
        <f t="shared" si="373"/>
        <v>2.4000000000000004</v>
      </c>
      <c r="L2136" s="12">
        <f t="shared" si="371"/>
        <v>3.5999999999999996</v>
      </c>
      <c r="M2136" s="8">
        <v>0.75</v>
      </c>
      <c r="N2136" s="8">
        <f t="shared" si="372"/>
        <v>1.7999999999999998</v>
      </c>
      <c r="O2136" s="7">
        <f t="shared" si="366"/>
        <v>3.5999999999999996</v>
      </c>
      <c r="P2136" s="8">
        <v>0.75</v>
      </c>
      <c r="Q2136" s="8">
        <f t="shared" si="367"/>
        <v>0.33333333333333331</v>
      </c>
      <c r="R2136" s="8">
        <f t="shared" si="368"/>
        <v>0.25</v>
      </c>
      <c r="S2136" s="9">
        <f t="shared" si="369"/>
        <v>9.5624433507408889E-5</v>
      </c>
      <c r="T2136" s="2" t="s">
        <v>6151</v>
      </c>
      <c r="U2136" s="2" t="s">
        <v>15</v>
      </c>
      <c r="V2136" s="2" t="s">
        <v>6101</v>
      </c>
      <c r="W2136" s="2" t="s">
        <v>37</v>
      </c>
      <c r="X2136" s="2">
        <v>34</v>
      </c>
      <c r="Y2136" s="2">
        <v>43</v>
      </c>
      <c r="Z2136" s="2">
        <f t="shared" si="374"/>
        <v>9</v>
      </c>
    </row>
    <row r="2137" spans="1:26" x14ac:dyDescent="0.25">
      <c r="A2137" s="2" t="s">
        <v>5557</v>
      </c>
      <c r="B2137" s="2">
        <v>202282136</v>
      </c>
      <c r="C2137" s="3">
        <v>44883</v>
      </c>
      <c r="D2137" s="2" t="s">
        <v>1205</v>
      </c>
      <c r="E2137" s="2" t="s">
        <v>14</v>
      </c>
      <c r="F2137" s="2" t="s">
        <v>5558</v>
      </c>
      <c r="G2137" s="10">
        <f t="shared" si="370"/>
        <v>6.7978314283279379E-5</v>
      </c>
      <c r="H2137" s="7">
        <v>15</v>
      </c>
      <c r="I2137" s="7">
        <v>3</v>
      </c>
      <c r="J2137" s="7">
        <v>12</v>
      </c>
      <c r="K2137" s="7">
        <f t="shared" si="373"/>
        <v>4.8000000000000007</v>
      </c>
      <c r="L2137" s="12">
        <f t="shared" si="371"/>
        <v>7.1999999999999993</v>
      </c>
      <c r="M2137" s="8">
        <v>0.8</v>
      </c>
      <c r="N2137" s="8">
        <f t="shared" si="372"/>
        <v>2.4</v>
      </c>
      <c r="O2137" s="7">
        <f t="shared" si="366"/>
        <v>7.1999999999999993</v>
      </c>
      <c r="P2137" s="8">
        <v>0.8</v>
      </c>
      <c r="Q2137" s="8">
        <f t="shared" si="367"/>
        <v>0.25</v>
      </c>
      <c r="R2137" s="8">
        <f t="shared" si="368"/>
        <v>0.2</v>
      </c>
      <c r="S2137" s="9">
        <f t="shared" si="369"/>
        <v>1.9124886701481778E-4</v>
      </c>
      <c r="T2137" s="2" t="s">
        <v>6151</v>
      </c>
      <c r="U2137" s="2" t="s">
        <v>15</v>
      </c>
      <c r="V2137" s="2" t="s">
        <v>6101</v>
      </c>
      <c r="W2137" s="2" t="s">
        <v>37</v>
      </c>
      <c r="X2137" s="2">
        <v>34</v>
      </c>
      <c r="Y2137" s="2">
        <v>43</v>
      </c>
      <c r="Z2137" s="2">
        <f t="shared" si="374"/>
        <v>9</v>
      </c>
    </row>
    <row r="2138" spans="1:26" x14ac:dyDescent="0.25">
      <c r="A2138" s="2" t="s">
        <v>5559</v>
      </c>
      <c r="B2138" s="2">
        <v>202282137</v>
      </c>
      <c r="C2138" s="3">
        <v>44883</v>
      </c>
      <c r="D2138" s="2" t="s">
        <v>726</v>
      </c>
      <c r="E2138" s="2" t="s">
        <v>29</v>
      </c>
      <c r="F2138" s="2" t="s">
        <v>5560</v>
      </c>
      <c r="G2138" s="10">
        <f t="shared" si="370"/>
        <v>9.9701527615476414E-5</v>
      </c>
      <c r="H2138" s="12">
        <v>22</v>
      </c>
      <c r="I2138" s="7">
        <v>18.8</v>
      </c>
      <c r="J2138" s="7">
        <v>3.2</v>
      </c>
      <c r="K2138" s="7">
        <f t="shared" si="373"/>
        <v>1.2800000000000002</v>
      </c>
      <c r="L2138" s="12">
        <f t="shared" si="371"/>
        <v>1.92</v>
      </c>
      <c r="M2138" s="8">
        <v>0.14545454545454548</v>
      </c>
      <c r="N2138" s="8">
        <f t="shared" si="372"/>
        <v>0.10212765957446808</v>
      </c>
      <c r="O2138" s="7">
        <f t="shared" si="366"/>
        <v>1.92</v>
      </c>
      <c r="P2138" s="8">
        <v>0.14545454545454548</v>
      </c>
      <c r="Q2138" s="8">
        <f t="shared" si="367"/>
        <v>5.875</v>
      </c>
      <c r="R2138" s="8">
        <f t="shared" si="368"/>
        <v>0.85454545454545461</v>
      </c>
      <c r="S2138" s="9">
        <f t="shared" si="369"/>
        <v>5.0999697870618076E-5</v>
      </c>
      <c r="T2138" s="2" t="s">
        <v>99</v>
      </c>
      <c r="U2138" s="2" t="s">
        <v>31</v>
      </c>
      <c r="V2138" s="2" t="s">
        <v>6101</v>
      </c>
      <c r="W2138" s="2" t="s">
        <v>37</v>
      </c>
      <c r="X2138" s="2">
        <v>34</v>
      </c>
      <c r="Y2138" s="2">
        <v>43</v>
      </c>
      <c r="Z2138" s="2">
        <f t="shared" si="374"/>
        <v>9</v>
      </c>
    </row>
    <row r="2139" spans="1:26" x14ac:dyDescent="0.25">
      <c r="A2139" s="2" t="s">
        <v>5561</v>
      </c>
      <c r="B2139" s="2">
        <v>202282138</v>
      </c>
      <c r="C2139" s="3">
        <v>44883</v>
      </c>
      <c r="D2139" s="2" t="s">
        <v>1074</v>
      </c>
      <c r="E2139" s="2" t="s">
        <v>43</v>
      </c>
      <c r="F2139" s="2" t="s">
        <v>5562</v>
      </c>
      <c r="G2139" s="10">
        <f t="shared" si="370"/>
        <v>4.0786988569967621E-3</v>
      </c>
      <c r="H2139" s="7">
        <v>900</v>
      </c>
      <c r="I2139" s="7">
        <v>829</v>
      </c>
      <c r="J2139" s="7">
        <v>71</v>
      </c>
      <c r="K2139" s="7">
        <f t="shared" si="373"/>
        <v>28.400000000000002</v>
      </c>
      <c r="L2139" s="12">
        <f t="shared" si="371"/>
        <v>42.599999999999994</v>
      </c>
      <c r="M2139" s="8">
        <v>7.8888888888888883E-2</v>
      </c>
      <c r="N2139" s="8">
        <f t="shared" si="372"/>
        <v>5.1387213510253313E-2</v>
      </c>
      <c r="O2139" s="7">
        <f t="shared" si="366"/>
        <v>42.599999999999994</v>
      </c>
      <c r="P2139" s="8">
        <v>7.8888888888888883E-2</v>
      </c>
      <c r="Q2139" s="8">
        <f t="shared" si="367"/>
        <v>11.67605633802817</v>
      </c>
      <c r="R2139" s="8">
        <f t="shared" si="368"/>
        <v>0.9211111111111111</v>
      </c>
      <c r="S2139" s="9">
        <f t="shared" si="369"/>
        <v>1.1315557965043384E-3</v>
      </c>
      <c r="T2139" s="2" t="s">
        <v>19</v>
      </c>
      <c r="U2139" s="2" t="s">
        <v>44</v>
      </c>
      <c r="V2139" s="2" t="s">
        <v>6101</v>
      </c>
      <c r="W2139" s="2" t="s">
        <v>16</v>
      </c>
      <c r="X2139" s="2">
        <v>34</v>
      </c>
      <c r="Y2139" s="2">
        <v>43</v>
      </c>
      <c r="Z2139" s="2">
        <f t="shared" si="374"/>
        <v>9</v>
      </c>
    </row>
    <row r="2140" spans="1:26" x14ac:dyDescent="0.25">
      <c r="A2140" s="2" t="s">
        <v>5563</v>
      </c>
      <c r="B2140" s="2">
        <v>202282139</v>
      </c>
      <c r="C2140" s="3">
        <v>44883</v>
      </c>
      <c r="D2140" s="2" t="s">
        <v>775</v>
      </c>
      <c r="E2140" s="2" t="s">
        <v>14</v>
      </c>
      <c r="F2140" s="2" t="s">
        <v>5564</v>
      </c>
      <c r="G2140" s="10">
        <f t="shared" si="370"/>
        <v>9.0637752377705825E-5</v>
      </c>
      <c r="H2140" s="7">
        <v>20</v>
      </c>
      <c r="I2140" s="7">
        <v>15</v>
      </c>
      <c r="J2140" s="7">
        <v>5</v>
      </c>
      <c r="K2140" s="7">
        <f t="shared" si="373"/>
        <v>2</v>
      </c>
      <c r="L2140" s="12">
        <f t="shared" si="371"/>
        <v>3</v>
      </c>
      <c r="M2140" s="8">
        <v>0.25</v>
      </c>
      <c r="N2140" s="8">
        <f t="shared" si="372"/>
        <v>0.2</v>
      </c>
      <c r="O2140" s="7">
        <f t="shared" si="366"/>
        <v>3</v>
      </c>
      <c r="P2140" s="8">
        <v>0.25</v>
      </c>
      <c r="Q2140" s="8">
        <f t="shared" si="367"/>
        <v>3</v>
      </c>
      <c r="R2140" s="8">
        <f t="shared" si="368"/>
        <v>0.75</v>
      </c>
      <c r="S2140" s="9">
        <f t="shared" si="369"/>
        <v>7.9687027922840741E-5</v>
      </c>
      <c r="T2140" s="2" t="s">
        <v>19</v>
      </c>
      <c r="U2140" s="2" t="s">
        <v>15</v>
      </c>
      <c r="V2140" s="2" t="s">
        <v>6101</v>
      </c>
      <c r="W2140" s="2" t="s">
        <v>329</v>
      </c>
      <c r="X2140" s="2">
        <v>34</v>
      </c>
      <c r="Y2140" s="2">
        <v>43</v>
      </c>
      <c r="Z2140" s="2">
        <f t="shared" si="374"/>
        <v>9</v>
      </c>
    </row>
    <row r="2141" spans="1:26" x14ac:dyDescent="0.25">
      <c r="A2141" s="2" t="s">
        <v>5565</v>
      </c>
      <c r="B2141" s="2">
        <v>202282140</v>
      </c>
      <c r="C2141" s="3">
        <v>44883</v>
      </c>
      <c r="D2141" s="2" t="s">
        <v>1206</v>
      </c>
      <c r="E2141" s="2" t="s">
        <v>21</v>
      </c>
      <c r="F2141" s="2" t="s">
        <v>5566</v>
      </c>
      <c r="G2141" s="10">
        <f t="shared" si="370"/>
        <v>1.3595662856655874E-5</v>
      </c>
      <c r="H2141" s="7">
        <v>3</v>
      </c>
      <c r="I2141" s="7">
        <v>1</v>
      </c>
      <c r="J2141" s="7">
        <v>2</v>
      </c>
      <c r="K2141" s="7">
        <f t="shared" si="373"/>
        <v>0.8</v>
      </c>
      <c r="L2141" s="12">
        <f t="shared" si="371"/>
        <v>1.2</v>
      </c>
      <c r="M2141" s="8">
        <v>0.66666666666666663</v>
      </c>
      <c r="N2141" s="8">
        <f t="shared" si="372"/>
        <v>1.2</v>
      </c>
      <c r="O2141" s="7">
        <f t="shared" si="366"/>
        <v>1.2</v>
      </c>
      <c r="P2141" s="8">
        <v>0.66666666666666663</v>
      </c>
      <c r="Q2141" s="8">
        <f t="shared" si="367"/>
        <v>0.5</v>
      </c>
      <c r="R2141" s="8">
        <f t="shared" si="368"/>
        <v>0.33333333333333331</v>
      </c>
      <c r="S2141" s="9">
        <f t="shared" si="369"/>
        <v>3.1874811169136296E-5</v>
      </c>
      <c r="T2141" s="2" t="s">
        <v>6150</v>
      </c>
      <c r="U2141" s="2" t="s">
        <v>22</v>
      </c>
      <c r="V2141" s="2" t="s">
        <v>6101</v>
      </c>
      <c r="W2141" s="2" t="s">
        <v>37</v>
      </c>
      <c r="X2141" s="2">
        <v>34</v>
      </c>
      <c r="Y2141" s="2">
        <v>43</v>
      </c>
      <c r="Z2141" s="2">
        <f t="shared" si="374"/>
        <v>9</v>
      </c>
    </row>
    <row r="2142" spans="1:26" x14ac:dyDescent="0.25">
      <c r="A2142" s="2" t="s">
        <v>5567</v>
      </c>
      <c r="B2142" s="2">
        <v>202282141</v>
      </c>
      <c r="C2142" s="3">
        <v>44883</v>
      </c>
      <c r="D2142" s="2" t="s">
        <v>1207</v>
      </c>
      <c r="E2142" s="2" t="s">
        <v>29</v>
      </c>
      <c r="F2142" s="2" t="s">
        <v>5568</v>
      </c>
      <c r="G2142" s="10">
        <f t="shared" si="370"/>
        <v>1.8127550475541165E-4</v>
      </c>
      <c r="H2142" s="12">
        <v>40</v>
      </c>
      <c r="I2142" s="7">
        <v>20.170000000000002</v>
      </c>
      <c r="J2142" s="7">
        <v>19.829999999999998</v>
      </c>
      <c r="K2142" s="7">
        <f t="shared" si="373"/>
        <v>7.9319999999999995</v>
      </c>
      <c r="L2142" s="12">
        <f t="shared" si="371"/>
        <v>11.898</v>
      </c>
      <c r="M2142" s="8">
        <v>0.49574999999999997</v>
      </c>
      <c r="N2142" s="8">
        <f t="shared" si="372"/>
        <v>0.58988596926127901</v>
      </c>
      <c r="O2142" s="7">
        <f t="shared" si="366"/>
        <v>11.898</v>
      </c>
      <c r="P2142" s="8">
        <v>0.49574999999999997</v>
      </c>
      <c r="Q2142" s="8">
        <f t="shared" si="367"/>
        <v>1.017145738779627</v>
      </c>
      <c r="R2142" s="8">
        <f t="shared" si="368"/>
        <v>0.50425000000000009</v>
      </c>
      <c r="S2142" s="9">
        <f t="shared" si="369"/>
        <v>3.1603875274198635E-4</v>
      </c>
      <c r="T2142" s="2" t="s">
        <v>99</v>
      </c>
      <c r="U2142" s="2" t="s">
        <v>31</v>
      </c>
      <c r="V2142" s="2" t="s">
        <v>6101</v>
      </c>
      <c r="W2142" s="2" t="s">
        <v>37</v>
      </c>
      <c r="X2142" s="2">
        <v>34</v>
      </c>
      <c r="Y2142" s="2">
        <v>43</v>
      </c>
      <c r="Z2142" s="2">
        <f t="shared" si="374"/>
        <v>9</v>
      </c>
    </row>
    <row r="2143" spans="1:26" x14ac:dyDescent="0.25">
      <c r="A2143" s="2" t="s">
        <v>5569</v>
      </c>
      <c r="B2143" s="2">
        <v>202282142</v>
      </c>
      <c r="C2143" s="3">
        <v>44883</v>
      </c>
      <c r="D2143" s="2" t="s">
        <v>1156</v>
      </c>
      <c r="E2143" s="2" t="s">
        <v>29</v>
      </c>
      <c r="F2143" s="2" t="s">
        <v>5570</v>
      </c>
      <c r="G2143" s="10">
        <f t="shared" si="370"/>
        <v>3.3989157141639688E-4</v>
      </c>
      <c r="H2143" s="12">
        <v>75</v>
      </c>
      <c r="I2143" s="7">
        <v>34.14</v>
      </c>
      <c r="J2143" s="7">
        <v>40.86</v>
      </c>
      <c r="K2143" s="7">
        <f t="shared" si="373"/>
        <v>16.344000000000001</v>
      </c>
      <c r="L2143" s="12">
        <f t="shared" si="371"/>
        <v>24.515999999999998</v>
      </c>
      <c r="M2143" s="8">
        <v>0.54479999999999995</v>
      </c>
      <c r="N2143" s="8">
        <f t="shared" si="372"/>
        <v>0.71810193321616866</v>
      </c>
      <c r="O2143" s="7">
        <f t="shared" si="366"/>
        <v>24.515999999999998</v>
      </c>
      <c r="P2143" s="8">
        <v>0.54479999999999995</v>
      </c>
      <c r="Q2143" s="8">
        <f t="shared" si="367"/>
        <v>0.83553597650513955</v>
      </c>
      <c r="R2143" s="8">
        <f t="shared" si="368"/>
        <v>0.45519999999999999</v>
      </c>
      <c r="S2143" s="9">
        <f t="shared" si="369"/>
        <v>6.512023921854545E-4</v>
      </c>
      <c r="T2143" s="2" t="s">
        <v>33</v>
      </c>
      <c r="U2143" s="2" t="s">
        <v>31</v>
      </c>
      <c r="V2143" s="2" t="s">
        <v>6101</v>
      </c>
      <c r="W2143" s="2" t="s">
        <v>627</v>
      </c>
      <c r="X2143" s="2">
        <v>34</v>
      </c>
      <c r="Y2143" s="2">
        <v>43</v>
      </c>
      <c r="Z2143" s="2">
        <f t="shared" si="374"/>
        <v>9</v>
      </c>
    </row>
    <row r="2144" spans="1:26" x14ac:dyDescent="0.25">
      <c r="A2144" s="2" t="s">
        <v>5571</v>
      </c>
      <c r="B2144" s="2">
        <v>202282143</v>
      </c>
      <c r="C2144" s="3">
        <v>44883</v>
      </c>
      <c r="D2144" s="2" t="s">
        <v>1156</v>
      </c>
      <c r="E2144" s="2" t="s">
        <v>29</v>
      </c>
      <c r="F2144" s="2" t="s">
        <v>5572</v>
      </c>
      <c r="G2144" s="10">
        <f t="shared" si="370"/>
        <v>3.3989157141639688E-4</v>
      </c>
      <c r="H2144" s="12">
        <v>75</v>
      </c>
      <c r="I2144" s="7">
        <v>34.14</v>
      </c>
      <c r="J2144" s="7">
        <v>40.86</v>
      </c>
      <c r="K2144" s="7">
        <f t="shared" si="373"/>
        <v>16.344000000000001</v>
      </c>
      <c r="L2144" s="12">
        <f t="shared" si="371"/>
        <v>24.515999999999998</v>
      </c>
      <c r="M2144" s="8">
        <v>0.54479999999999995</v>
      </c>
      <c r="N2144" s="8">
        <f t="shared" si="372"/>
        <v>0.71810193321616866</v>
      </c>
      <c r="O2144" s="7">
        <f t="shared" si="366"/>
        <v>24.515999999999998</v>
      </c>
      <c r="P2144" s="8">
        <v>0.54479999999999995</v>
      </c>
      <c r="Q2144" s="8">
        <f t="shared" si="367"/>
        <v>0.83553597650513955</v>
      </c>
      <c r="R2144" s="8">
        <f t="shared" si="368"/>
        <v>0.45519999999999999</v>
      </c>
      <c r="S2144" s="9">
        <f t="shared" si="369"/>
        <v>6.512023921854545E-4</v>
      </c>
      <c r="T2144" s="2" t="s">
        <v>33</v>
      </c>
      <c r="U2144" s="2" t="s">
        <v>31</v>
      </c>
      <c r="V2144" s="2" t="s">
        <v>6101</v>
      </c>
      <c r="W2144" s="2" t="s">
        <v>37</v>
      </c>
      <c r="X2144" s="2">
        <v>34</v>
      </c>
      <c r="Y2144" s="2">
        <v>43</v>
      </c>
      <c r="Z2144" s="2">
        <f t="shared" si="374"/>
        <v>9</v>
      </c>
    </row>
    <row r="2145" spans="1:26" x14ac:dyDescent="0.25">
      <c r="A2145" s="2" t="s">
        <v>5573</v>
      </c>
      <c r="B2145" s="2">
        <v>202282144</v>
      </c>
      <c r="C2145" s="3">
        <v>44883</v>
      </c>
      <c r="D2145" s="2" t="s">
        <v>698</v>
      </c>
      <c r="E2145" s="2" t="s">
        <v>29</v>
      </c>
      <c r="F2145" s="2" t="s">
        <v>5574</v>
      </c>
      <c r="G2145" s="10">
        <f t="shared" si="370"/>
        <v>4.5318876188852914E-4</v>
      </c>
      <c r="H2145" s="12">
        <v>100</v>
      </c>
      <c r="I2145" s="7">
        <v>48</v>
      </c>
      <c r="J2145" s="7">
        <v>52</v>
      </c>
      <c r="K2145" s="7">
        <f t="shared" si="373"/>
        <v>20.8</v>
      </c>
      <c r="L2145" s="12">
        <f t="shared" si="371"/>
        <v>31.2</v>
      </c>
      <c r="M2145" s="8">
        <v>0.52</v>
      </c>
      <c r="N2145" s="8">
        <f t="shared" si="372"/>
        <v>0.65</v>
      </c>
      <c r="O2145" s="7">
        <f t="shared" si="366"/>
        <v>31.2</v>
      </c>
      <c r="P2145" s="8">
        <v>0.52</v>
      </c>
      <c r="Q2145" s="8">
        <f t="shared" si="367"/>
        <v>0.92307692307692313</v>
      </c>
      <c r="R2145" s="8">
        <f t="shared" si="368"/>
        <v>0.48</v>
      </c>
      <c r="S2145" s="9">
        <f t="shared" si="369"/>
        <v>8.2874509039754371E-4</v>
      </c>
      <c r="T2145" s="2" t="s">
        <v>33</v>
      </c>
      <c r="U2145" s="2" t="s">
        <v>31</v>
      </c>
      <c r="V2145" s="2" t="s">
        <v>6101</v>
      </c>
      <c r="W2145" s="2" t="s">
        <v>627</v>
      </c>
      <c r="X2145" s="2">
        <v>34</v>
      </c>
      <c r="Y2145" s="2">
        <v>43</v>
      </c>
      <c r="Z2145" s="2">
        <f t="shared" si="374"/>
        <v>9</v>
      </c>
    </row>
    <row r="2146" spans="1:26" x14ac:dyDescent="0.25">
      <c r="A2146" s="2" t="s">
        <v>5575</v>
      </c>
      <c r="B2146" s="2">
        <v>202282145</v>
      </c>
      <c r="C2146" s="3">
        <v>44883</v>
      </c>
      <c r="D2146" s="2" t="s">
        <v>1208</v>
      </c>
      <c r="E2146" s="2" t="s">
        <v>47</v>
      </c>
      <c r="F2146" s="2" t="s">
        <v>5576</v>
      </c>
      <c r="G2146" s="10">
        <f t="shared" si="370"/>
        <v>1.8127550475541166E-3</v>
      </c>
      <c r="H2146" s="7">
        <v>400</v>
      </c>
      <c r="I2146" s="7">
        <v>325</v>
      </c>
      <c r="J2146" s="7">
        <v>75</v>
      </c>
      <c r="K2146" s="7">
        <f t="shared" si="373"/>
        <v>30</v>
      </c>
      <c r="L2146" s="12">
        <f t="shared" si="371"/>
        <v>45</v>
      </c>
      <c r="M2146" s="8">
        <v>0.1875</v>
      </c>
      <c r="N2146" s="8">
        <f t="shared" si="372"/>
        <v>0.13846153846153847</v>
      </c>
      <c r="O2146" s="7">
        <f t="shared" si="366"/>
        <v>45</v>
      </c>
      <c r="P2146" s="8">
        <v>0.1875</v>
      </c>
      <c r="Q2146" s="8">
        <f t="shared" si="367"/>
        <v>4.333333333333333</v>
      </c>
      <c r="R2146" s="8">
        <f t="shared" si="368"/>
        <v>0.8125</v>
      </c>
      <c r="S2146" s="9">
        <f t="shared" si="369"/>
        <v>1.195305418842611E-3</v>
      </c>
      <c r="T2146" s="2" t="s">
        <v>19</v>
      </c>
      <c r="U2146" s="2" t="s">
        <v>6087</v>
      </c>
      <c r="V2146" s="2" t="s">
        <v>6101</v>
      </c>
      <c r="W2146" s="2" t="s">
        <v>37</v>
      </c>
      <c r="X2146" s="2">
        <v>34</v>
      </c>
      <c r="Y2146" s="2">
        <v>43</v>
      </c>
      <c r="Z2146" s="2">
        <f t="shared" si="374"/>
        <v>9</v>
      </c>
    </row>
    <row r="2147" spans="1:26" x14ac:dyDescent="0.25">
      <c r="A2147" s="2" t="s">
        <v>5577</v>
      </c>
      <c r="B2147" s="2">
        <v>202282146</v>
      </c>
      <c r="C2147" s="3">
        <v>44883</v>
      </c>
      <c r="D2147" s="2" t="s">
        <v>1202</v>
      </c>
      <c r="E2147" s="2" t="s">
        <v>14</v>
      </c>
      <c r="F2147" s="2" t="s">
        <v>5578</v>
      </c>
      <c r="G2147" s="10">
        <f t="shared" si="370"/>
        <v>2.0393494284983812E-4</v>
      </c>
      <c r="H2147" s="7">
        <v>45</v>
      </c>
      <c r="I2147" s="7">
        <v>17</v>
      </c>
      <c r="J2147" s="7">
        <v>28</v>
      </c>
      <c r="K2147" s="7">
        <f t="shared" si="373"/>
        <v>11.200000000000001</v>
      </c>
      <c r="L2147" s="12">
        <f t="shared" si="371"/>
        <v>16.799999999999997</v>
      </c>
      <c r="M2147" s="8">
        <v>0.62222222222222223</v>
      </c>
      <c r="N2147" s="8">
        <f t="shared" si="372"/>
        <v>0.98823529411764688</v>
      </c>
      <c r="O2147" s="7">
        <f t="shared" si="366"/>
        <v>16.799999999999997</v>
      </c>
      <c r="P2147" s="8">
        <v>0.62222222222222223</v>
      </c>
      <c r="Q2147" s="8">
        <f t="shared" si="367"/>
        <v>0.6071428571428571</v>
      </c>
      <c r="R2147" s="8">
        <f t="shared" si="368"/>
        <v>0.37777777777777777</v>
      </c>
      <c r="S2147" s="9">
        <f t="shared" si="369"/>
        <v>4.4624735636790815E-4</v>
      </c>
      <c r="T2147" s="2" t="s">
        <v>194</v>
      </c>
      <c r="U2147" s="2" t="s">
        <v>15</v>
      </c>
      <c r="V2147" s="2" t="s">
        <v>6101</v>
      </c>
      <c r="W2147" s="2" t="s">
        <v>37</v>
      </c>
      <c r="X2147" s="2">
        <v>34</v>
      </c>
      <c r="Y2147" s="2">
        <v>43</v>
      </c>
      <c r="Z2147" s="2">
        <f t="shared" si="374"/>
        <v>9</v>
      </c>
    </row>
    <row r="2148" spans="1:26" x14ac:dyDescent="0.25">
      <c r="A2148" s="2" t="s">
        <v>5579</v>
      </c>
      <c r="B2148" s="2">
        <v>202282147</v>
      </c>
      <c r="C2148" s="3">
        <v>44883</v>
      </c>
      <c r="D2148" s="2" t="s">
        <v>1209</v>
      </c>
      <c r="E2148" s="2" t="s">
        <v>29</v>
      </c>
      <c r="F2148" s="2" t="s">
        <v>5580</v>
      </c>
      <c r="G2148" s="10">
        <f t="shared" si="370"/>
        <v>7.4776145711607307E-4</v>
      </c>
      <c r="H2148" s="12">
        <v>165</v>
      </c>
      <c r="I2148" s="7">
        <v>138.89999999999998</v>
      </c>
      <c r="J2148" s="7">
        <v>26.099999999999994</v>
      </c>
      <c r="K2148" s="7">
        <f t="shared" si="373"/>
        <v>10.439999999999998</v>
      </c>
      <c r="L2148" s="12">
        <f t="shared" si="371"/>
        <v>15.659999999999997</v>
      </c>
      <c r="M2148" s="8">
        <v>0.15818181818181815</v>
      </c>
      <c r="N2148" s="8">
        <f t="shared" si="372"/>
        <v>0.11274298056155507</v>
      </c>
      <c r="O2148" s="7">
        <f t="shared" si="366"/>
        <v>15.659999999999997</v>
      </c>
      <c r="P2148" s="8">
        <v>0.15818181818181815</v>
      </c>
      <c r="Q2148" s="8">
        <f t="shared" si="367"/>
        <v>5.3218390804597702</v>
      </c>
      <c r="R2148" s="8">
        <f t="shared" si="368"/>
        <v>0.84181818181818169</v>
      </c>
      <c r="S2148" s="9">
        <f t="shared" si="369"/>
        <v>4.1596628575722857E-4</v>
      </c>
      <c r="T2148" s="2" t="s">
        <v>30</v>
      </c>
      <c r="U2148" s="2" t="s">
        <v>31</v>
      </c>
      <c r="V2148" s="2" t="s">
        <v>6101</v>
      </c>
      <c r="W2148" s="2" t="s">
        <v>37</v>
      </c>
      <c r="X2148" s="2">
        <v>34</v>
      </c>
      <c r="Y2148" s="2">
        <v>43</v>
      </c>
      <c r="Z2148" s="2">
        <f t="shared" si="374"/>
        <v>9</v>
      </c>
    </row>
    <row r="2149" spans="1:26" x14ac:dyDescent="0.25">
      <c r="A2149" s="2" t="s">
        <v>5581</v>
      </c>
      <c r="B2149" s="2">
        <v>202282148</v>
      </c>
      <c r="C2149" s="3">
        <v>44883</v>
      </c>
      <c r="D2149" s="2" t="s">
        <v>1210</v>
      </c>
      <c r="E2149" s="2" t="s">
        <v>14</v>
      </c>
      <c r="F2149" s="2" t="s">
        <v>5582</v>
      </c>
      <c r="G2149" s="10">
        <f t="shared" si="370"/>
        <v>1.1329719047213228E-4</v>
      </c>
      <c r="H2149" s="7">
        <v>25</v>
      </c>
      <c r="I2149" s="7">
        <v>20</v>
      </c>
      <c r="J2149" s="7">
        <v>5</v>
      </c>
      <c r="K2149" s="7">
        <f t="shared" si="373"/>
        <v>2</v>
      </c>
      <c r="L2149" s="12">
        <f t="shared" si="371"/>
        <v>3</v>
      </c>
      <c r="M2149" s="8">
        <v>0.2</v>
      </c>
      <c r="N2149" s="8">
        <f t="shared" si="372"/>
        <v>0.15</v>
      </c>
      <c r="O2149" s="7">
        <f t="shared" si="366"/>
        <v>3</v>
      </c>
      <c r="P2149" s="8">
        <v>0.2</v>
      </c>
      <c r="Q2149" s="8">
        <f t="shared" si="367"/>
        <v>4</v>
      </c>
      <c r="R2149" s="8">
        <f t="shared" si="368"/>
        <v>0.8</v>
      </c>
      <c r="S2149" s="9">
        <f t="shared" si="369"/>
        <v>7.9687027922840741E-5</v>
      </c>
      <c r="T2149" s="2" t="s">
        <v>19</v>
      </c>
      <c r="U2149" s="2" t="s">
        <v>15</v>
      </c>
      <c r="V2149" s="2" t="s">
        <v>6101</v>
      </c>
      <c r="W2149" s="2" t="s">
        <v>37</v>
      </c>
      <c r="X2149" s="2">
        <v>34</v>
      </c>
      <c r="Y2149" s="2">
        <v>43</v>
      </c>
      <c r="Z2149" s="2">
        <f t="shared" si="374"/>
        <v>9</v>
      </c>
    </row>
    <row r="2150" spans="1:26" x14ac:dyDescent="0.25">
      <c r="A2150" s="2" t="s">
        <v>5583</v>
      </c>
      <c r="B2150" s="2">
        <v>202282149</v>
      </c>
      <c r="C2150" s="3">
        <v>44883</v>
      </c>
      <c r="D2150" s="2" t="s">
        <v>867</v>
      </c>
      <c r="E2150" s="2" t="s">
        <v>29</v>
      </c>
      <c r="F2150" s="2" t="s">
        <v>5584</v>
      </c>
      <c r="G2150" s="10">
        <f t="shared" si="370"/>
        <v>3.5801912189193801E-4</v>
      </c>
      <c r="H2150" s="12">
        <v>79</v>
      </c>
      <c r="I2150" s="7">
        <v>66.600000000000009</v>
      </c>
      <c r="J2150" s="7">
        <v>12.399999999999991</v>
      </c>
      <c r="K2150" s="7">
        <f t="shared" si="373"/>
        <v>4.9599999999999973</v>
      </c>
      <c r="L2150" s="12">
        <f t="shared" si="371"/>
        <v>7.4399999999999942</v>
      </c>
      <c r="M2150" s="8">
        <v>0.15696202531645559</v>
      </c>
      <c r="N2150" s="8">
        <f t="shared" si="372"/>
        <v>0.11171171171171161</v>
      </c>
      <c r="O2150" s="7">
        <f t="shared" si="366"/>
        <v>7.4399999999999942</v>
      </c>
      <c r="P2150" s="8">
        <v>0.15696202531645559</v>
      </c>
      <c r="Q2150" s="8">
        <f t="shared" si="367"/>
        <v>5.3709677419354884</v>
      </c>
      <c r="R2150" s="8">
        <f t="shared" si="368"/>
        <v>0.84303797468354447</v>
      </c>
      <c r="S2150" s="9">
        <f t="shared" si="369"/>
        <v>1.9762382924864489E-4</v>
      </c>
      <c r="T2150" s="2" t="s">
        <v>30</v>
      </c>
      <c r="U2150" s="2" t="s">
        <v>31</v>
      </c>
      <c r="V2150" s="2" t="s">
        <v>6101</v>
      </c>
      <c r="W2150" s="2" t="s">
        <v>37</v>
      </c>
      <c r="X2150" s="2">
        <v>34</v>
      </c>
      <c r="Y2150" s="2">
        <v>43</v>
      </c>
      <c r="Z2150" s="2">
        <f t="shared" si="374"/>
        <v>9</v>
      </c>
    </row>
    <row r="2151" spans="1:26" x14ac:dyDescent="0.25">
      <c r="A2151" s="2" t="s">
        <v>5585</v>
      </c>
      <c r="B2151" s="2">
        <v>202282150</v>
      </c>
      <c r="C2151" s="3">
        <v>44883</v>
      </c>
      <c r="D2151" s="2" t="s">
        <v>195</v>
      </c>
      <c r="E2151" s="2" t="s">
        <v>24</v>
      </c>
      <c r="F2151" s="2" t="s">
        <v>5586</v>
      </c>
      <c r="G2151" s="10">
        <f t="shared" si="370"/>
        <v>4.5318876188852914E-4</v>
      </c>
      <c r="H2151" s="7">
        <v>100</v>
      </c>
      <c r="I2151" s="7">
        <v>40</v>
      </c>
      <c r="J2151" s="7">
        <v>60</v>
      </c>
      <c r="K2151" s="7">
        <f t="shared" si="373"/>
        <v>24</v>
      </c>
      <c r="L2151" s="12">
        <f t="shared" si="371"/>
        <v>36</v>
      </c>
      <c r="M2151" s="8">
        <v>0.6</v>
      </c>
      <c r="N2151" s="8">
        <f t="shared" si="372"/>
        <v>0.9</v>
      </c>
      <c r="O2151" s="7">
        <f t="shared" si="366"/>
        <v>36</v>
      </c>
      <c r="P2151" s="8">
        <v>0.6</v>
      </c>
      <c r="Q2151" s="8">
        <f t="shared" si="367"/>
        <v>0.66666666666666663</v>
      </c>
      <c r="R2151" s="8">
        <f t="shared" si="368"/>
        <v>0.4</v>
      </c>
      <c r="S2151" s="9">
        <f t="shared" si="369"/>
        <v>9.5624433507408889E-4</v>
      </c>
      <c r="T2151" s="2" t="s">
        <v>25</v>
      </c>
      <c r="U2151" s="2" t="s">
        <v>26</v>
      </c>
      <c r="V2151" s="2" t="s">
        <v>6101</v>
      </c>
      <c r="W2151" s="2" t="s">
        <v>16</v>
      </c>
      <c r="X2151" s="2">
        <v>34</v>
      </c>
      <c r="Y2151" s="2">
        <v>43</v>
      </c>
      <c r="Z2151" s="2">
        <f t="shared" si="374"/>
        <v>9</v>
      </c>
    </row>
    <row r="2152" spans="1:26" x14ac:dyDescent="0.25">
      <c r="A2152" s="2" t="s">
        <v>5587</v>
      </c>
      <c r="B2152" s="2">
        <v>202282151</v>
      </c>
      <c r="C2152" s="3">
        <v>44883</v>
      </c>
      <c r="D2152" s="2" t="s">
        <v>1211</v>
      </c>
      <c r="E2152" s="2" t="s">
        <v>29</v>
      </c>
      <c r="F2152" s="2" t="s">
        <v>5588</v>
      </c>
      <c r="G2152" s="10">
        <f t="shared" si="370"/>
        <v>4.5318876188852914E-4</v>
      </c>
      <c r="H2152" s="12">
        <v>100</v>
      </c>
      <c r="I2152" s="7">
        <v>93.6</v>
      </c>
      <c r="J2152" s="7">
        <v>6.4</v>
      </c>
      <c r="K2152" s="7">
        <f t="shared" si="373"/>
        <v>2.5600000000000005</v>
      </c>
      <c r="L2152" s="12">
        <f t="shared" si="371"/>
        <v>3.84</v>
      </c>
      <c r="M2152" s="8">
        <v>6.4000000000000001E-2</v>
      </c>
      <c r="N2152" s="8">
        <f t="shared" si="372"/>
        <v>4.1025641025641026E-2</v>
      </c>
      <c r="O2152" s="7">
        <f t="shared" si="366"/>
        <v>3.84</v>
      </c>
      <c r="P2152" s="8">
        <v>6.4000000000000001E-2</v>
      </c>
      <c r="Q2152" s="8">
        <f t="shared" si="367"/>
        <v>14.624999999999998</v>
      </c>
      <c r="R2152" s="8">
        <f t="shared" si="368"/>
        <v>0.93599999999999994</v>
      </c>
      <c r="S2152" s="9">
        <f t="shared" si="369"/>
        <v>1.0199939574123615E-4</v>
      </c>
      <c r="T2152" s="2" t="s">
        <v>30</v>
      </c>
      <c r="U2152" s="2" t="s">
        <v>31</v>
      </c>
      <c r="V2152" s="2" t="s">
        <v>6101</v>
      </c>
      <c r="W2152" s="2" t="s">
        <v>329</v>
      </c>
      <c r="X2152" s="2">
        <v>34</v>
      </c>
      <c r="Y2152" s="2">
        <v>43</v>
      </c>
      <c r="Z2152" s="2">
        <f t="shared" si="374"/>
        <v>9</v>
      </c>
    </row>
    <row r="2153" spans="1:26" x14ac:dyDescent="0.25">
      <c r="A2153" s="2" t="s">
        <v>5589</v>
      </c>
      <c r="B2153" s="2">
        <v>202282152</v>
      </c>
      <c r="C2153" s="3">
        <v>44883</v>
      </c>
      <c r="D2153" s="2" t="s">
        <v>1212</v>
      </c>
      <c r="E2153" s="2" t="s">
        <v>24</v>
      </c>
      <c r="F2153" s="2" t="s">
        <v>5590</v>
      </c>
      <c r="G2153" s="10">
        <f t="shared" si="370"/>
        <v>6.7978314283279376E-4</v>
      </c>
      <c r="H2153" s="7">
        <v>150</v>
      </c>
      <c r="I2153" s="7">
        <v>70</v>
      </c>
      <c r="J2153" s="7">
        <v>80</v>
      </c>
      <c r="K2153" s="7">
        <f t="shared" si="373"/>
        <v>32</v>
      </c>
      <c r="L2153" s="12">
        <f t="shared" si="371"/>
        <v>48</v>
      </c>
      <c r="M2153" s="8">
        <v>0.53333333333333333</v>
      </c>
      <c r="N2153" s="8">
        <f t="shared" si="372"/>
        <v>0.68571428571428572</v>
      </c>
      <c r="O2153" s="7">
        <f t="shared" si="366"/>
        <v>48</v>
      </c>
      <c r="P2153" s="8">
        <v>0.53333333333333333</v>
      </c>
      <c r="Q2153" s="8">
        <f t="shared" si="367"/>
        <v>0.875</v>
      </c>
      <c r="R2153" s="8">
        <f t="shared" si="368"/>
        <v>0.46666666666666667</v>
      </c>
      <c r="S2153" s="9">
        <f t="shared" si="369"/>
        <v>1.2749924467654519E-3</v>
      </c>
      <c r="T2153" s="2" t="s">
        <v>25</v>
      </c>
      <c r="U2153" s="2" t="s">
        <v>26</v>
      </c>
      <c r="V2153" s="2" t="s">
        <v>6101</v>
      </c>
      <c r="W2153" s="2" t="s">
        <v>627</v>
      </c>
      <c r="X2153" s="2">
        <v>34</v>
      </c>
      <c r="Y2153" s="2">
        <v>43</v>
      </c>
      <c r="Z2153" s="2">
        <f t="shared" si="374"/>
        <v>9</v>
      </c>
    </row>
    <row r="2154" spans="1:26" x14ac:dyDescent="0.25">
      <c r="A2154" s="2" t="s">
        <v>5591</v>
      </c>
      <c r="B2154" s="2">
        <v>202282153</v>
      </c>
      <c r="C2154" s="3">
        <v>44883</v>
      </c>
      <c r="D2154" s="2" t="s">
        <v>590</v>
      </c>
      <c r="E2154" s="2" t="s">
        <v>47</v>
      </c>
      <c r="F2154" s="2" t="s">
        <v>5592</v>
      </c>
      <c r="G2154" s="10">
        <f t="shared" si="370"/>
        <v>7.9308033330492602E-4</v>
      </c>
      <c r="H2154" s="7">
        <v>175</v>
      </c>
      <c r="I2154" s="7">
        <v>115</v>
      </c>
      <c r="J2154" s="7">
        <v>60</v>
      </c>
      <c r="K2154" s="7">
        <f t="shared" si="373"/>
        <v>24</v>
      </c>
      <c r="L2154" s="12">
        <f t="shared" si="371"/>
        <v>36</v>
      </c>
      <c r="M2154" s="8">
        <v>0.34285714285714286</v>
      </c>
      <c r="N2154" s="8">
        <f t="shared" si="372"/>
        <v>0.31304347826086959</v>
      </c>
      <c r="O2154" s="7">
        <f t="shared" si="366"/>
        <v>36</v>
      </c>
      <c r="P2154" s="8">
        <v>0.34285714285714286</v>
      </c>
      <c r="Q2154" s="8">
        <f t="shared" si="367"/>
        <v>1.9166666666666667</v>
      </c>
      <c r="R2154" s="8">
        <f t="shared" si="368"/>
        <v>0.65714285714285714</v>
      </c>
      <c r="S2154" s="9">
        <f t="shared" si="369"/>
        <v>9.5624433507408889E-4</v>
      </c>
      <c r="T2154" s="2" t="s">
        <v>19</v>
      </c>
      <c r="U2154" s="2" t="s">
        <v>6087</v>
      </c>
      <c r="V2154" s="2" t="s">
        <v>6101</v>
      </c>
      <c r="W2154" s="2" t="s">
        <v>16</v>
      </c>
      <c r="X2154" s="2">
        <v>34</v>
      </c>
      <c r="Y2154" s="2">
        <v>43</v>
      </c>
      <c r="Z2154" s="2">
        <f t="shared" si="374"/>
        <v>9</v>
      </c>
    </row>
    <row r="2155" spans="1:26" x14ac:dyDescent="0.25">
      <c r="A2155" s="2" t="s">
        <v>5593</v>
      </c>
      <c r="B2155" s="2">
        <v>202282154</v>
      </c>
      <c r="C2155" s="3">
        <v>44883</v>
      </c>
      <c r="D2155" s="2" t="s">
        <v>711</v>
      </c>
      <c r="E2155" s="2" t="s">
        <v>14</v>
      </c>
      <c r="F2155" s="2" t="s">
        <v>5594</v>
      </c>
      <c r="G2155" s="10">
        <f t="shared" si="370"/>
        <v>4.5318876188852913E-5</v>
      </c>
      <c r="H2155" s="7">
        <v>10</v>
      </c>
      <c r="I2155" s="7">
        <v>3</v>
      </c>
      <c r="J2155" s="7">
        <v>7</v>
      </c>
      <c r="K2155" s="7">
        <f t="shared" si="373"/>
        <v>2.8000000000000003</v>
      </c>
      <c r="L2155" s="12">
        <f t="shared" si="371"/>
        <v>4.1999999999999993</v>
      </c>
      <c r="M2155" s="8">
        <v>0.7</v>
      </c>
      <c r="N2155" s="8">
        <f t="shared" si="372"/>
        <v>1.3999999999999997</v>
      </c>
      <c r="O2155" s="7">
        <f t="shared" si="366"/>
        <v>4.1999999999999993</v>
      </c>
      <c r="P2155" s="8">
        <v>0.7</v>
      </c>
      <c r="Q2155" s="8">
        <f t="shared" si="367"/>
        <v>0.42857142857142855</v>
      </c>
      <c r="R2155" s="8">
        <f t="shared" si="368"/>
        <v>0.3</v>
      </c>
      <c r="S2155" s="9">
        <f t="shared" si="369"/>
        <v>1.1156183909197704E-4</v>
      </c>
      <c r="T2155" s="2" t="s">
        <v>19</v>
      </c>
      <c r="U2155" s="2" t="s">
        <v>15</v>
      </c>
      <c r="V2155" s="2" t="s">
        <v>6101</v>
      </c>
      <c r="W2155" s="2" t="s">
        <v>329</v>
      </c>
      <c r="X2155" s="2">
        <v>34</v>
      </c>
      <c r="Y2155" s="2">
        <v>43</v>
      </c>
      <c r="Z2155" s="2">
        <f t="shared" si="374"/>
        <v>9</v>
      </c>
    </row>
    <row r="2156" spans="1:26" x14ac:dyDescent="0.25">
      <c r="A2156" s="2" t="s">
        <v>5595</v>
      </c>
      <c r="B2156" s="2">
        <v>202282155</v>
      </c>
      <c r="C2156" s="3">
        <v>44883</v>
      </c>
      <c r="D2156" s="2" t="s">
        <v>1213</v>
      </c>
      <c r="E2156" s="2" t="s">
        <v>14</v>
      </c>
      <c r="F2156" s="2" t="s">
        <v>5596</v>
      </c>
      <c r="G2156" s="10">
        <f t="shared" si="370"/>
        <v>2.2659438094426456E-5</v>
      </c>
      <c r="H2156" s="7">
        <v>5</v>
      </c>
      <c r="I2156" s="7">
        <v>1</v>
      </c>
      <c r="J2156" s="7">
        <v>4</v>
      </c>
      <c r="K2156" s="7">
        <f t="shared" si="373"/>
        <v>1.6</v>
      </c>
      <c r="L2156" s="12">
        <f t="shared" si="371"/>
        <v>2.4</v>
      </c>
      <c r="M2156" s="8">
        <v>0.8</v>
      </c>
      <c r="N2156" s="8">
        <f t="shared" si="372"/>
        <v>2.4</v>
      </c>
      <c r="O2156" s="7">
        <f t="shared" si="366"/>
        <v>2.4</v>
      </c>
      <c r="P2156" s="8">
        <v>0.8</v>
      </c>
      <c r="Q2156" s="8">
        <f t="shared" si="367"/>
        <v>0.25</v>
      </c>
      <c r="R2156" s="8">
        <f t="shared" si="368"/>
        <v>0.2</v>
      </c>
      <c r="S2156" s="9">
        <f t="shared" si="369"/>
        <v>6.3749622338272593E-5</v>
      </c>
      <c r="T2156" s="2" t="s">
        <v>6151</v>
      </c>
      <c r="U2156" s="2" t="s">
        <v>15</v>
      </c>
      <c r="V2156" s="2" t="s">
        <v>6101</v>
      </c>
      <c r="W2156" s="2" t="s">
        <v>627</v>
      </c>
      <c r="X2156" s="2">
        <v>34</v>
      </c>
      <c r="Y2156" s="2">
        <v>43</v>
      </c>
      <c r="Z2156" s="2">
        <f t="shared" si="374"/>
        <v>9</v>
      </c>
    </row>
    <row r="2157" spans="1:26" x14ac:dyDescent="0.25">
      <c r="A2157" s="2" t="s">
        <v>5597</v>
      </c>
      <c r="B2157" s="2">
        <v>202282156</v>
      </c>
      <c r="C2157" s="3">
        <v>44883</v>
      </c>
      <c r="D2157" s="2" t="s">
        <v>1214</v>
      </c>
      <c r="E2157" s="2" t="s">
        <v>14</v>
      </c>
      <c r="F2157" s="2" t="s">
        <v>5598</v>
      </c>
      <c r="G2157" s="10">
        <f t="shared" si="370"/>
        <v>8.1573977139935249E-5</v>
      </c>
      <c r="H2157" s="7">
        <v>18</v>
      </c>
      <c r="I2157" s="7">
        <v>5</v>
      </c>
      <c r="J2157" s="7">
        <v>13</v>
      </c>
      <c r="K2157" s="7">
        <f t="shared" si="373"/>
        <v>5.2</v>
      </c>
      <c r="L2157" s="12">
        <f t="shared" si="371"/>
        <v>7.8</v>
      </c>
      <c r="M2157" s="8">
        <v>0.72222222222222221</v>
      </c>
      <c r="N2157" s="8">
        <f t="shared" si="372"/>
        <v>1.56</v>
      </c>
      <c r="O2157" s="7">
        <f t="shared" si="366"/>
        <v>7.8</v>
      </c>
      <c r="P2157" s="8">
        <v>0.72222222222222221</v>
      </c>
      <c r="Q2157" s="8">
        <f t="shared" si="367"/>
        <v>0.38461538461538464</v>
      </c>
      <c r="R2157" s="8">
        <f t="shared" si="368"/>
        <v>0.27777777777777779</v>
      </c>
      <c r="S2157" s="9">
        <f t="shared" si="369"/>
        <v>2.0718627259938593E-4</v>
      </c>
      <c r="T2157" s="2" t="s">
        <v>6151</v>
      </c>
      <c r="U2157" s="2" t="s">
        <v>15</v>
      </c>
      <c r="V2157" s="2" t="s">
        <v>6101</v>
      </c>
      <c r="W2157" s="2" t="s">
        <v>627</v>
      </c>
      <c r="X2157" s="2">
        <v>34</v>
      </c>
      <c r="Y2157" s="2">
        <v>43</v>
      </c>
      <c r="Z2157" s="2">
        <f t="shared" si="374"/>
        <v>9</v>
      </c>
    </row>
    <row r="2158" spans="1:26" x14ac:dyDescent="0.25">
      <c r="A2158" s="2" t="s">
        <v>5599</v>
      </c>
      <c r="B2158" s="2">
        <v>202282157</v>
      </c>
      <c r="C2158" s="3">
        <v>44884</v>
      </c>
      <c r="D2158" s="2" t="s">
        <v>1215</v>
      </c>
      <c r="E2158" s="2" t="s">
        <v>14</v>
      </c>
      <c r="F2158" s="2" t="s">
        <v>5600</v>
      </c>
      <c r="G2158" s="10">
        <f t="shared" si="370"/>
        <v>9.0637752377705825E-5</v>
      </c>
      <c r="H2158" s="7">
        <v>20</v>
      </c>
      <c r="I2158" s="7">
        <v>5</v>
      </c>
      <c r="J2158" s="7">
        <v>15</v>
      </c>
      <c r="K2158" s="7">
        <f t="shared" si="373"/>
        <v>6</v>
      </c>
      <c r="L2158" s="12">
        <f t="shared" si="371"/>
        <v>9</v>
      </c>
      <c r="M2158" s="8">
        <v>0.75</v>
      </c>
      <c r="N2158" s="8">
        <f t="shared" si="372"/>
        <v>1.8</v>
      </c>
      <c r="O2158" s="7">
        <f t="shared" si="366"/>
        <v>9</v>
      </c>
      <c r="P2158" s="8">
        <v>0.75</v>
      </c>
      <c r="Q2158" s="8">
        <f t="shared" si="367"/>
        <v>0.33333333333333331</v>
      </c>
      <c r="R2158" s="8">
        <f t="shared" si="368"/>
        <v>0.25</v>
      </c>
      <c r="S2158" s="9">
        <f t="shared" si="369"/>
        <v>2.3906108376852222E-4</v>
      </c>
      <c r="T2158" s="2" t="s">
        <v>6152</v>
      </c>
      <c r="U2158" s="2" t="s">
        <v>15</v>
      </c>
      <c r="V2158" s="2" t="s">
        <v>6101</v>
      </c>
      <c r="W2158" s="2" t="s">
        <v>16</v>
      </c>
      <c r="X2158" s="2">
        <v>32</v>
      </c>
      <c r="Y2158" s="2">
        <v>39</v>
      </c>
      <c r="Z2158" s="2">
        <f t="shared" si="374"/>
        <v>7</v>
      </c>
    </row>
    <row r="2159" spans="1:26" x14ac:dyDescent="0.25">
      <c r="A2159" s="2" t="s">
        <v>5601</v>
      </c>
      <c r="B2159" s="2">
        <v>202282158</v>
      </c>
      <c r="C2159" s="3">
        <v>44884</v>
      </c>
      <c r="D2159" s="2" t="s">
        <v>751</v>
      </c>
      <c r="E2159" s="2" t="s">
        <v>14</v>
      </c>
      <c r="F2159" s="2" t="s">
        <v>5602</v>
      </c>
      <c r="G2159" s="10">
        <f t="shared" si="370"/>
        <v>3.625510095108233E-5</v>
      </c>
      <c r="H2159" s="7">
        <v>8</v>
      </c>
      <c r="I2159" s="7">
        <v>2</v>
      </c>
      <c r="J2159" s="7">
        <v>6</v>
      </c>
      <c r="K2159" s="7">
        <f t="shared" si="373"/>
        <v>2.4000000000000004</v>
      </c>
      <c r="L2159" s="12">
        <f t="shared" si="371"/>
        <v>3.5999999999999996</v>
      </c>
      <c r="M2159" s="8">
        <v>0.75</v>
      </c>
      <c r="N2159" s="8">
        <f t="shared" si="372"/>
        <v>1.7999999999999998</v>
      </c>
      <c r="O2159" s="7">
        <f t="shared" si="366"/>
        <v>3.5999999999999996</v>
      </c>
      <c r="P2159" s="8">
        <v>0.75</v>
      </c>
      <c r="Q2159" s="8">
        <f t="shared" si="367"/>
        <v>0.33333333333333331</v>
      </c>
      <c r="R2159" s="8">
        <f t="shared" si="368"/>
        <v>0.25</v>
      </c>
      <c r="S2159" s="9">
        <f t="shared" si="369"/>
        <v>9.5624433507408889E-5</v>
      </c>
      <c r="T2159" s="2" t="s">
        <v>6152</v>
      </c>
      <c r="U2159" s="2" t="s">
        <v>15</v>
      </c>
      <c r="V2159" s="2" t="s">
        <v>6101</v>
      </c>
      <c r="W2159" s="2" t="s">
        <v>329</v>
      </c>
      <c r="X2159" s="2">
        <v>32</v>
      </c>
      <c r="Y2159" s="2">
        <v>39</v>
      </c>
      <c r="Z2159" s="2">
        <f t="shared" ref="Z2159:Z2184" si="375">Y2159-X2159</f>
        <v>7</v>
      </c>
    </row>
    <row r="2160" spans="1:26" x14ac:dyDescent="0.25">
      <c r="A2160" s="2" t="s">
        <v>5603</v>
      </c>
      <c r="B2160" s="2">
        <v>202282159</v>
      </c>
      <c r="C2160" s="3">
        <v>44884</v>
      </c>
      <c r="D2160" s="2" t="s">
        <v>1155</v>
      </c>
      <c r="E2160" s="2" t="s">
        <v>29</v>
      </c>
      <c r="F2160" s="2" t="s">
        <v>5604</v>
      </c>
      <c r="G2160" s="10">
        <f t="shared" si="370"/>
        <v>2.3565815618203516E-4</v>
      </c>
      <c r="H2160" s="12">
        <v>52</v>
      </c>
      <c r="I2160" s="7">
        <v>45.75</v>
      </c>
      <c r="J2160" s="7">
        <v>6.25</v>
      </c>
      <c r="K2160" s="7">
        <f t="shared" si="373"/>
        <v>2.5</v>
      </c>
      <c r="L2160" s="12">
        <f t="shared" si="371"/>
        <v>3.75</v>
      </c>
      <c r="M2160" s="8">
        <v>0.1201923076923077</v>
      </c>
      <c r="N2160" s="8">
        <f t="shared" si="372"/>
        <v>8.1967213114754092E-2</v>
      </c>
      <c r="O2160" s="7">
        <f t="shared" si="366"/>
        <v>3.75</v>
      </c>
      <c r="P2160" s="8">
        <v>0.1201923076923077</v>
      </c>
      <c r="Q2160" s="8">
        <f t="shared" si="367"/>
        <v>7.32</v>
      </c>
      <c r="R2160" s="8">
        <f t="shared" si="368"/>
        <v>0.87980769230769229</v>
      </c>
      <c r="S2160" s="9">
        <f t="shared" si="369"/>
        <v>9.9608784903550926E-5</v>
      </c>
      <c r="T2160" s="2" t="s">
        <v>56</v>
      </c>
      <c r="U2160" s="2" t="s">
        <v>31</v>
      </c>
      <c r="V2160" s="2" t="s">
        <v>6101</v>
      </c>
      <c r="W2160" s="2" t="s">
        <v>627</v>
      </c>
      <c r="X2160" s="2">
        <v>32</v>
      </c>
      <c r="Y2160" s="2">
        <v>39</v>
      </c>
      <c r="Z2160" s="2">
        <f t="shared" si="375"/>
        <v>7</v>
      </c>
    </row>
    <row r="2161" spans="1:26" x14ac:dyDescent="0.25">
      <c r="A2161" s="2" t="s">
        <v>5605</v>
      </c>
      <c r="B2161" s="2">
        <v>202282160</v>
      </c>
      <c r="C2161" s="3">
        <v>44884</v>
      </c>
      <c r="D2161" s="2" t="s">
        <v>1072</v>
      </c>
      <c r="E2161" s="2" t="s">
        <v>29</v>
      </c>
      <c r="F2161" s="2" t="s">
        <v>5606</v>
      </c>
      <c r="G2161" s="10">
        <f t="shared" si="370"/>
        <v>4.9850763807738209E-4</v>
      </c>
      <c r="H2161" s="12">
        <v>110</v>
      </c>
      <c r="I2161" s="7">
        <v>55.19</v>
      </c>
      <c r="J2161" s="7">
        <v>54.81</v>
      </c>
      <c r="K2161" s="7">
        <f t="shared" si="373"/>
        <v>21.924000000000003</v>
      </c>
      <c r="L2161" s="12">
        <f t="shared" si="371"/>
        <v>32.885999999999996</v>
      </c>
      <c r="M2161" s="8">
        <v>0.49827272727272731</v>
      </c>
      <c r="N2161" s="8">
        <f t="shared" si="372"/>
        <v>0.59586881681464032</v>
      </c>
      <c r="O2161" s="7">
        <f t="shared" si="366"/>
        <v>32.885999999999996</v>
      </c>
      <c r="P2161" s="8">
        <v>0.49827272727272731</v>
      </c>
      <c r="Q2161" s="8">
        <f t="shared" si="367"/>
        <v>1.0069330414158</v>
      </c>
      <c r="R2161" s="8">
        <f t="shared" si="368"/>
        <v>0.50172727272727269</v>
      </c>
      <c r="S2161" s="9">
        <f t="shared" si="369"/>
        <v>8.7352920009018027E-4</v>
      </c>
      <c r="T2161" s="2" t="s">
        <v>99</v>
      </c>
      <c r="U2161" s="2" t="s">
        <v>31</v>
      </c>
      <c r="V2161" s="2" t="s">
        <v>6101</v>
      </c>
      <c r="W2161" s="2" t="s">
        <v>627</v>
      </c>
      <c r="X2161" s="2">
        <v>32</v>
      </c>
      <c r="Y2161" s="2">
        <v>39</v>
      </c>
      <c r="Z2161" s="2">
        <f t="shared" si="375"/>
        <v>7</v>
      </c>
    </row>
    <row r="2162" spans="1:26" x14ac:dyDescent="0.25">
      <c r="A2162" s="2" t="s">
        <v>5607</v>
      </c>
      <c r="B2162" s="2">
        <v>202282161</v>
      </c>
      <c r="C2162" s="3">
        <v>44884</v>
      </c>
      <c r="D2162" s="2" t="s">
        <v>888</v>
      </c>
      <c r="E2162" s="2" t="s">
        <v>29</v>
      </c>
      <c r="F2162" s="2" t="s">
        <v>5608</v>
      </c>
      <c r="G2162" s="10">
        <f t="shared" si="370"/>
        <v>2.4925381903869104E-4</v>
      </c>
      <c r="H2162" s="12">
        <v>55</v>
      </c>
      <c r="I2162" s="7">
        <v>36.799999999999997</v>
      </c>
      <c r="J2162" s="7">
        <v>18.200000000000003</v>
      </c>
      <c r="K2162" s="7">
        <f t="shared" si="373"/>
        <v>7.2800000000000011</v>
      </c>
      <c r="L2162" s="12">
        <f t="shared" si="371"/>
        <v>10.920000000000002</v>
      </c>
      <c r="M2162" s="8">
        <v>0.33090909090909099</v>
      </c>
      <c r="N2162" s="8">
        <f t="shared" si="372"/>
        <v>0.29673913043478267</v>
      </c>
      <c r="O2162" s="7">
        <f t="shared" si="366"/>
        <v>10.920000000000002</v>
      </c>
      <c r="P2162" s="8">
        <v>0.33090909090909099</v>
      </c>
      <c r="Q2162" s="8">
        <f t="shared" si="367"/>
        <v>2.0219780219780215</v>
      </c>
      <c r="R2162" s="8">
        <f t="shared" si="368"/>
        <v>0.66909090909090907</v>
      </c>
      <c r="S2162" s="9">
        <f t="shared" si="369"/>
        <v>2.9006078163914032E-4</v>
      </c>
      <c r="T2162" s="2" t="s">
        <v>30</v>
      </c>
      <c r="U2162" s="2" t="s">
        <v>31</v>
      </c>
      <c r="V2162" s="2" t="s">
        <v>6101</v>
      </c>
      <c r="W2162" s="2" t="s">
        <v>627</v>
      </c>
      <c r="X2162" s="2">
        <v>32</v>
      </c>
      <c r="Y2162" s="2">
        <v>39</v>
      </c>
      <c r="Z2162" s="2">
        <f t="shared" si="375"/>
        <v>7</v>
      </c>
    </row>
    <row r="2163" spans="1:26" x14ac:dyDescent="0.25">
      <c r="A2163" s="2" t="s">
        <v>5609</v>
      </c>
      <c r="B2163" s="2">
        <v>202282162</v>
      </c>
      <c r="C2163" s="3">
        <v>44884</v>
      </c>
      <c r="D2163" s="2" t="s">
        <v>1207</v>
      </c>
      <c r="E2163" s="2" t="s">
        <v>29</v>
      </c>
      <c r="F2163" s="2" t="s">
        <v>5610</v>
      </c>
      <c r="G2163" s="10">
        <f t="shared" si="370"/>
        <v>1.9940305523095283E-4</v>
      </c>
      <c r="H2163" s="12">
        <v>44</v>
      </c>
      <c r="I2163" s="7">
        <v>37.6</v>
      </c>
      <c r="J2163" s="7">
        <v>6.3999999999999986</v>
      </c>
      <c r="K2163" s="7">
        <f t="shared" si="373"/>
        <v>2.5599999999999996</v>
      </c>
      <c r="L2163" s="12">
        <f t="shared" si="371"/>
        <v>3.839999999999999</v>
      </c>
      <c r="M2163" s="8">
        <v>0.14545454545454542</v>
      </c>
      <c r="N2163" s="8">
        <f t="shared" si="372"/>
        <v>0.10212765957446805</v>
      </c>
      <c r="O2163" s="7">
        <f t="shared" si="366"/>
        <v>3.839999999999999</v>
      </c>
      <c r="P2163" s="8">
        <v>0.14545454545454542</v>
      </c>
      <c r="Q2163" s="8">
        <f t="shared" si="367"/>
        <v>5.8750000000000018</v>
      </c>
      <c r="R2163" s="8">
        <f t="shared" si="368"/>
        <v>0.85454545454545461</v>
      </c>
      <c r="S2163" s="9">
        <f t="shared" si="369"/>
        <v>1.0199939574123612E-4</v>
      </c>
      <c r="T2163" s="2" t="s">
        <v>99</v>
      </c>
      <c r="U2163" s="2" t="s">
        <v>31</v>
      </c>
      <c r="V2163" s="2" t="s">
        <v>6101</v>
      </c>
      <c r="W2163" s="2" t="s">
        <v>16</v>
      </c>
      <c r="X2163" s="2">
        <v>32</v>
      </c>
      <c r="Y2163" s="2">
        <v>39</v>
      </c>
      <c r="Z2163" s="2">
        <f t="shared" si="375"/>
        <v>7</v>
      </c>
    </row>
    <row r="2164" spans="1:26" x14ac:dyDescent="0.25">
      <c r="A2164" s="2" t="s">
        <v>5611</v>
      </c>
      <c r="B2164" s="2">
        <v>202282163</v>
      </c>
      <c r="C2164" s="3">
        <v>44884</v>
      </c>
      <c r="D2164" s="2" t="s">
        <v>187</v>
      </c>
      <c r="E2164" s="2" t="s">
        <v>62</v>
      </c>
      <c r="F2164" s="2" t="s">
        <v>5612</v>
      </c>
      <c r="G2164" s="10">
        <f t="shared" si="370"/>
        <v>7.4776145711607307E-4</v>
      </c>
      <c r="H2164" s="7">
        <v>165</v>
      </c>
      <c r="I2164" s="7">
        <v>140</v>
      </c>
      <c r="J2164" s="7">
        <v>25</v>
      </c>
      <c r="K2164" s="7">
        <f t="shared" si="373"/>
        <v>10</v>
      </c>
      <c r="L2164" s="12">
        <f t="shared" si="371"/>
        <v>15</v>
      </c>
      <c r="M2164" s="8">
        <v>0.15151515151515152</v>
      </c>
      <c r="N2164" s="8">
        <f t="shared" si="372"/>
        <v>0.10714285714285714</v>
      </c>
      <c r="O2164" s="7">
        <f t="shared" si="366"/>
        <v>15</v>
      </c>
      <c r="P2164" s="8">
        <v>0.15151515151515152</v>
      </c>
      <c r="Q2164" s="8">
        <f t="shared" si="367"/>
        <v>5.6</v>
      </c>
      <c r="R2164" s="8">
        <f t="shared" si="368"/>
        <v>0.84848484848484851</v>
      </c>
      <c r="S2164" s="9">
        <f t="shared" si="369"/>
        <v>3.9843513961420371E-4</v>
      </c>
      <c r="T2164" s="2" t="s">
        <v>63</v>
      </c>
      <c r="U2164" s="2" t="s">
        <v>61</v>
      </c>
      <c r="V2164" s="2" t="s">
        <v>6101</v>
      </c>
      <c r="W2164" s="2" t="s">
        <v>329</v>
      </c>
      <c r="X2164" s="2">
        <v>32</v>
      </c>
      <c r="Y2164" s="2">
        <v>39</v>
      </c>
      <c r="Z2164" s="2">
        <f t="shared" si="375"/>
        <v>7</v>
      </c>
    </row>
    <row r="2165" spans="1:26" x14ac:dyDescent="0.25">
      <c r="A2165" s="2" t="s">
        <v>5613</v>
      </c>
      <c r="B2165" s="2">
        <v>202282164</v>
      </c>
      <c r="C2165" s="3">
        <v>44884</v>
      </c>
      <c r="D2165" s="2" t="s">
        <v>785</v>
      </c>
      <c r="E2165" s="2" t="s">
        <v>29</v>
      </c>
      <c r="F2165" s="2" t="s">
        <v>5614</v>
      </c>
      <c r="G2165" s="10">
        <f t="shared" si="370"/>
        <v>9.0637752377705825E-5</v>
      </c>
      <c r="H2165" s="12">
        <v>20</v>
      </c>
      <c r="I2165" s="7">
        <v>9.8299999999999983</v>
      </c>
      <c r="J2165" s="7">
        <v>10.17</v>
      </c>
      <c r="K2165" s="7">
        <f t="shared" si="373"/>
        <v>4.0680000000000005</v>
      </c>
      <c r="L2165" s="12">
        <f t="shared" si="371"/>
        <v>6.1019999999999994</v>
      </c>
      <c r="M2165" s="8">
        <v>0.50849999999999995</v>
      </c>
      <c r="N2165" s="8">
        <f t="shared" si="372"/>
        <v>0.62075279755849444</v>
      </c>
      <c r="O2165" s="7">
        <f t="shared" si="366"/>
        <v>6.1019999999999994</v>
      </c>
      <c r="P2165" s="8">
        <v>0.50849999999999995</v>
      </c>
      <c r="Q2165" s="8">
        <f t="shared" si="367"/>
        <v>0.96656833824975397</v>
      </c>
      <c r="R2165" s="8">
        <f t="shared" si="368"/>
        <v>0.49149999999999994</v>
      </c>
      <c r="S2165" s="9">
        <f t="shared" si="369"/>
        <v>1.6208341479505807E-4</v>
      </c>
      <c r="T2165" s="2" t="s">
        <v>33</v>
      </c>
      <c r="U2165" s="2" t="s">
        <v>31</v>
      </c>
      <c r="V2165" s="2" t="s">
        <v>6101</v>
      </c>
      <c r="W2165" s="2" t="s">
        <v>329</v>
      </c>
      <c r="X2165" s="2">
        <v>32</v>
      </c>
      <c r="Y2165" s="2">
        <v>39</v>
      </c>
      <c r="Z2165" s="2">
        <f t="shared" si="375"/>
        <v>7</v>
      </c>
    </row>
    <row r="2166" spans="1:26" x14ac:dyDescent="0.25">
      <c r="A2166" s="2" t="s">
        <v>5615</v>
      </c>
      <c r="B2166" s="2">
        <v>202282165</v>
      </c>
      <c r="C2166" s="3">
        <v>44884</v>
      </c>
      <c r="D2166" s="2" t="s">
        <v>1041</v>
      </c>
      <c r="E2166" s="2" t="s">
        <v>29</v>
      </c>
      <c r="F2166" s="2" t="s">
        <v>5616</v>
      </c>
      <c r="G2166" s="10">
        <f t="shared" si="370"/>
        <v>6.5259181711948199E-4</v>
      </c>
      <c r="H2166" s="12">
        <v>144</v>
      </c>
      <c r="I2166" s="7">
        <v>88.5</v>
      </c>
      <c r="J2166" s="7">
        <v>55.5</v>
      </c>
      <c r="K2166" s="7">
        <f t="shared" si="373"/>
        <v>22.200000000000003</v>
      </c>
      <c r="L2166" s="12">
        <f t="shared" si="371"/>
        <v>33.299999999999997</v>
      </c>
      <c r="M2166" s="8">
        <v>0.38541666666666669</v>
      </c>
      <c r="N2166" s="8">
        <f t="shared" si="372"/>
        <v>0.37627118644067792</v>
      </c>
      <c r="O2166" s="7">
        <f t="shared" si="366"/>
        <v>33.299999999999997</v>
      </c>
      <c r="P2166" s="8">
        <v>0.38541666666666669</v>
      </c>
      <c r="Q2166" s="8">
        <f t="shared" si="367"/>
        <v>1.5945945945945945</v>
      </c>
      <c r="R2166" s="8">
        <f t="shared" si="368"/>
        <v>0.61458333333333337</v>
      </c>
      <c r="S2166" s="9">
        <f t="shared" si="369"/>
        <v>8.8452600994353217E-4</v>
      </c>
      <c r="T2166" s="2" t="s">
        <v>30</v>
      </c>
      <c r="U2166" s="2" t="s">
        <v>31</v>
      </c>
      <c r="V2166" s="2" t="s">
        <v>6101</v>
      </c>
      <c r="W2166" s="2" t="s">
        <v>329</v>
      </c>
      <c r="X2166" s="2">
        <v>32</v>
      </c>
      <c r="Y2166" s="2">
        <v>39</v>
      </c>
      <c r="Z2166" s="2">
        <f t="shared" si="375"/>
        <v>7</v>
      </c>
    </row>
    <row r="2167" spans="1:26" x14ac:dyDescent="0.25">
      <c r="A2167" s="2" t="s">
        <v>5617</v>
      </c>
      <c r="B2167" s="2">
        <v>202282166</v>
      </c>
      <c r="C2167" s="3">
        <v>44884</v>
      </c>
      <c r="D2167" s="2" t="s">
        <v>1155</v>
      </c>
      <c r="E2167" s="2" t="s">
        <v>29</v>
      </c>
      <c r="F2167" s="2" t="s">
        <v>5618</v>
      </c>
      <c r="G2167" s="10">
        <f t="shared" si="370"/>
        <v>2.3565815618203516E-4</v>
      </c>
      <c r="H2167" s="12">
        <v>52</v>
      </c>
      <c r="I2167" s="7">
        <v>45.75</v>
      </c>
      <c r="J2167" s="7">
        <v>6.25</v>
      </c>
      <c r="K2167" s="7">
        <f t="shared" si="373"/>
        <v>2.5</v>
      </c>
      <c r="L2167" s="12">
        <f t="shared" si="371"/>
        <v>3.75</v>
      </c>
      <c r="M2167" s="8">
        <v>0.1201923076923077</v>
      </c>
      <c r="N2167" s="8">
        <f t="shared" si="372"/>
        <v>8.1967213114754092E-2</v>
      </c>
      <c r="O2167" s="7">
        <f t="shared" si="366"/>
        <v>3.75</v>
      </c>
      <c r="P2167" s="8">
        <v>0.1201923076923077</v>
      </c>
      <c r="Q2167" s="8">
        <f t="shared" si="367"/>
        <v>7.32</v>
      </c>
      <c r="R2167" s="8">
        <f t="shared" si="368"/>
        <v>0.87980769230769229</v>
      </c>
      <c r="S2167" s="9">
        <f t="shared" si="369"/>
        <v>9.9608784903550926E-5</v>
      </c>
      <c r="T2167" s="2" t="s">
        <v>56</v>
      </c>
      <c r="U2167" s="2" t="s">
        <v>31</v>
      </c>
      <c r="V2167" s="2" t="s">
        <v>6101</v>
      </c>
      <c r="W2167" s="2" t="s">
        <v>37</v>
      </c>
      <c r="X2167" s="2">
        <v>32</v>
      </c>
      <c r="Y2167" s="2">
        <v>39</v>
      </c>
      <c r="Z2167" s="2">
        <f t="shared" si="375"/>
        <v>7</v>
      </c>
    </row>
    <row r="2168" spans="1:26" x14ac:dyDescent="0.25">
      <c r="A2168" s="2" t="s">
        <v>5619</v>
      </c>
      <c r="B2168" s="2">
        <v>202282167</v>
      </c>
      <c r="C2168" s="3">
        <v>44884</v>
      </c>
      <c r="D2168" s="2" t="s">
        <v>867</v>
      </c>
      <c r="E2168" s="2" t="s">
        <v>29</v>
      </c>
      <c r="F2168" s="2" t="s">
        <v>5620</v>
      </c>
      <c r="G2168" s="10">
        <f t="shared" si="370"/>
        <v>3.5801912189193801E-4</v>
      </c>
      <c r="H2168" s="12">
        <v>79</v>
      </c>
      <c r="I2168" s="7">
        <v>66.600000000000009</v>
      </c>
      <c r="J2168" s="7">
        <v>12.399999999999991</v>
      </c>
      <c r="K2168" s="7">
        <f t="shared" si="373"/>
        <v>4.9599999999999973</v>
      </c>
      <c r="L2168" s="12">
        <f t="shared" si="371"/>
        <v>7.4399999999999942</v>
      </c>
      <c r="M2168" s="8">
        <v>0.15696202531645559</v>
      </c>
      <c r="N2168" s="8">
        <f t="shared" si="372"/>
        <v>0.11171171171171161</v>
      </c>
      <c r="O2168" s="7">
        <f t="shared" si="366"/>
        <v>7.4399999999999942</v>
      </c>
      <c r="P2168" s="8">
        <v>0.15696202531645559</v>
      </c>
      <c r="Q2168" s="8">
        <f t="shared" si="367"/>
        <v>5.3709677419354884</v>
      </c>
      <c r="R2168" s="8">
        <f t="shared" si="368"/>
        <v>0.84303797468354447</v>
      </c>
      <c r="S2168" s="9">
        <f t="shared" si="369"/>
        <v>1.9762382924864489E-4</v>
      </c>
      <c r="T2168" s="2" t="s">
        <v>30</v>
      </c>
      <c r="U2168" s="2" t="s">
        <v>31</v>
      </c>
      <c r="V2168" s="2" t="s">
        <v>6101</v>
      </c>
      <c r="W2168" s="2" t="s">
        <v>37</v>
      </c>
      <c r="X2168" s="2">
        <v>32</v>
      </c>
      <c r="Y2168" s="2">
        <v>39</v>
      </c>
      <c r="Z2168" s="2">
        <f t="shared" si="375"/>
        <v>7</v>
      </c>
    </row>
    <row r="2169" spans="1:26" x14ac:dyDescent="0.25">
      <c r="A2169" s="2" t="s">
        <v>5621</v>
      </c>
      <c r="B2169" s="2">
        <v>202282168</v>
      </c>
      <c r="C2169" s="3">
        <v>44884</v>
      </c>
      <c r="D2169" s="2" t="s">
        <v>768</v>
      </c>
      <c r="E2169" s="2" t="s">
        <v>29</v>
      </c>
      <c r="F2169" s="2" t="s">
        <v>5622</v>
      </c>
      <c r="G2169" s="10">
        <f t="shared" si="370"/>
        <v>9.9701527615476414E-5</v>
      </c>
      <c r="H2169" s="12">
        <v>22</v>
      </c>
      <c r="I2169" s="7">
        <v>19.762</v>
      </c>
      <c r="J2169" s="7">
        <v>2.2379999999999995</v>
      </c>
      <c r="K2169" s="7">
        <f t="shared" si="373"/>
        <v>0.89519999999999988</v>
      </c>
      <c r="L2169" s="12">
        <f t="shared" si="371"/>
        <v>1.3427999999999995</v>
      </c>
      <c r="M2169" s="8">
        <v>0.10172727272727271</v>
      </c>
      <c r="N2169" s="8">
        <f t="shared" si="372"/>
        <v>6.7948588199574916E-2</v>
      </c>
      <c r="O2169" s="7">
        <f t="shared" si="366"/>
        <v>1.3427999999999995</v>
      </c>
      <c r="P2169" s="8">
        <v>0.10172727272727271</v>
      </c>
      <c r="Q2169" s="8">
        <f t="shared" si="367"/>
        <v>8.8302055406613071</v>
      </c>
      <c r="R2169" s="8">
        <f t="shared" si="368"/>
        <v>0.89827272727272733</v>
      </c>
      <c r="S2169" s="9">
        <f t="shared" si="369"/>
        <v>3.5667913698263509E-5</v>
      </c>
      <c r="T2169" s="2" t="s">
        <v>30</v>
      </c>
      <c r="U2169" s="2" t="s">
        <v>31</v>
      </c>
      <c r="V2169" s="2" t="s">
        <v>6101</v>
      </c>
      <c r="W2169" s="2" t="s">
        <v>37</v>
      </c>
      <c r="X2169" s="2">
        <v>32</v>
      </c>
      <c r="Y2169" s="2">
        <v>39</v>
      </c>
      <c r="Z2169" s="2">
        <f t="shared" si="375"/>
        <v>7</v>
      </c>
    </row>
    <row r="2170" spans="1:26" x14ac:dyDescent="0.25">
      <c r="A2170" s="2" t="s">
        <v>5623</v>
      </c>
      <c r="B2170" s="2">
        <v>202282169</v>
      </c>
      <c r="C2170" s="3">
        <v>44884</v>
      </c>
      <c r="D2170" s="2" t="s">
        <v>698</v>
      </c>
      <c r="E2170" s="2" t="s">
        <v>29</v>
      </c>
      <c r="F2170" s="2" t="s">
        <v>5624</v>
      </c>
      <c r="G2170" s="10">
        <f t="shared" si="370"/>
        <v>4.2146554855633213E-4</v>
      </c>
      <c r="H2170" s="12">
        <v>93</v>
      </c>
      <c r="I2170" s="7">
        <v>45.190000000000005</v>
      </c>
      <c r="J2170" s="7">
        <v>47.81</v>
      </c>
      <c r="K2170" s="7">
        <f t="shared" si="373"/>
        <v>19.124000000000002</v>
      </c>
      <c r="L2170" s="12">
        <f t="shared" si="371"/>
        <v>28.686</v>
      </c>
      <c r="M2170" s="8">
        <v>0.51408602150537641</v>
      </c>
      <c r="N2170" s="8">
        <f t="shared" si="372"/>
        <v>0.63478645718079219</v>
      </c>
      <c r="O2170" s="7">
        <f t="shared" si="366"/>
        <v>28.686</v>
      </c>
      <c r="P2170" s="8">
        <v>0.51408602150537641</v>
      </c>
      <c r="Q2170" s="8">
        <f t="shared" si="367"/>
        <v>0.94519974900648407</v>
      </c>
      <c r="R2170" s="8">
        <f t="shared" si="368"/>
        <v>0.4859139784946237</v>
      </c>
      <c r="S2170" s="9">
        <f t="shared" si="369"/>
        <v>7.6196736099820323E-4</v>
      </c>
      <c r="T2170" s="2" t="s">
        <v>33</v>
      </c>
      <c r="U2170" s="2" t="s">
        <v>31</v>
      </c>
      <c r="V2170" s="2" t="s">
        <v>6101</v>
      </c>
      <c r="W2170" s="2" t="s">
        <v>37</v>
      </c>
      <c r="X2170" s="2">
        <v>32</v>
      </c>
      <c r="Y2170" s="2">
        <v>39</v>
      </c>
      <c r="Z2170" s="2">
        <f t="shared" si="375"/>
        <v>7</v>
      </c>
    </row>
    <row r="2171" spans="1:26" x14ac:dyDescent="0.25">
      <c r="A2171" s="2" t="s">
        <v>5625</v>
      </c>
      <c r="B2171" s="2">
        <v>202282170</v>
      </c>
      <c r="C2171" s="3">
        <v>44884</v>
      </c>
      <c r="D2171" s="2" t="s">
        <v>764</v>
      </c>
      <c r="E2171" s="2" t="s">
        <v>29</v>
      </c>
      <c r="F2171" s="2" t="s">
        <v>5626</v>
      </c>
      <c r="G2171" s="10">
        <f t="shared" si="370"/>
        <v>2.5378570665757634E-4</v>
      </c>
      <c r="H2171" s="12">
        <v>56</v>
      </c>
      <c r="I2171" s="7">
        <v>47.52</v>
      </c>
      <c r="J2171" s="7">
        <v>8.4799999999999969</v>
      </c>
      <c r="K2171" s="7">
        <f t="shared" si="373"/>
        <v>3.391999999999999</v>
      </c>
      <c r="L2171" s="12">
        <f t="shared" si="371"/>
        <v>5.0879999999999974</v>
      </c>
      <c r="M2171" s="8">
        <v>0.15142857142857138</v>
      </c>
      <c r="N2171" s="8">
        <f t="shared" si="372"/>
        <v>0.10707070707070701</v>
      </c>
      <c r="O2171" s="7">
        <f t="shared" si="366"/>
        <v>5.0879999999999974</v>
      </c>
      <c r="P2171" s="8">
        <v>0.15142857142857138</v>
      </c>
      <c r="Q2171" s="8">
        <f t="shared" si="367"/>
        <v>5.6037735849056629</v>
      </c>
      <c r="R2171" s="8">
        <f t="shared" si="368"/>
        <v>0.84857142857142864</v>
      </c>
      <c r="S2171" s="9">
        <f t="shared" si="369"/>
        <v>1.3514919935713786E-4</v>
      </c>
      <c r="T2171" s="2" t="s">
        <v>30</v>
      </c>
      <c r="U2171" s="2" t="s">
        <v>31</v>
      </c>
      <c r="V2171" s="2" t="s">
        <v>6101</v>
      </c>
      <c r="W2171" s="2" t="s">
        <v>329</v>
      </c>
      <c r="X2171" s="2">
        <v>32</v>
      </c>
      <c r="Y2171" s="2">
        <v>39</v>
      </c>
      <c r="Z2171" s="2">
        <f t="shared" si="375"/>
        <v>7</v>
      </c>
    </row>
    <row r="2172" spans="1:26" x14ac:dyDescent="0.25">
      <c r="A2172" s="2" t="s">
        <v>5627</v>
      </c>
      <c r="B2172" s="2">
        <v>202282171</v>
      </c>
      <c r="C2172" s="3">
        <v>44884</v>
      </c>
      <c r="D2172" s="2" t="s">
        <v>698</v>
      </c>
      <c r="E2172" s="2" t="s">
        <v>29</v>
      </c>
      <c r="F2172" s="2" t="s">
        <v>5628</v>
      </c>
      <c r="G2172" s="10">
        <f t="shared" si="370"/>
        <v>4.5318876188852914E-4</v>
      </c>
      <c r="H2172" s="12">
        <v>100</v>
      </c>
      <c r="I2172" s="7">
        <v>48</v>
      </c>
      <c r="J2172" s="7">
        <v>52</v>
      </c>
      <c r="K2172" s="7">
        <f t="shared" si="373"/>
        <v>20.8</v>
      </c>
      <c r="L2172" s="12">
        <f t="shared" si="371"/>
        <v>31.2</v>
      </c>
      <c r="M2172" s="8">
        <v>0.52</v>
      </c>
      <c r="N2172" s="8">
        <f t="shared" si="372"/>
        <v>0.65</v>
      </c>
      <c r="O2172" s="7">
        <f t="shared" si="366"/>
        <v>31.2</v>
      </c>
      <c r="P2172" s="8">
        <v>0.52</v>
      </c>
      <c r="Q2172" s="8">
        <f t="shared" si="367"/>
        <v>0.92307692307692313</v>
      </c>
      <c r="R2172" s="8">
        <f t="shared" si="368"/>
        <v>0.48</v>
      </c>
      <c r="S2172" s="9">
        <f t="shared" si="369"/>
        <v>8.2874509039754371E-4</v>
      </c>
      <c r="T2172" s="2" t="s">
        <v>33</v>
      </c>
      <c r="U2172" s="2" t="s">
        <v>31</v>
      </c>
      <c r="V2172" s="2" t="s">
        <v>6101</v>
      </c>
      <c r="W2172" s="2" t="s">
        <v>627</v>
      </c>
      <c r="X2172" s="2">
        <v>32</v>
      </c>
      <c r="Y2172" s="2">
        <v>39</v>
      </c>
      <c r="Z2172" s="2">
        <f t="shared" si="375"/>
        <v>7</v>
      </c>
    </row>
    <row r="2173" spans="1:26" x14ac:dyDescent="0.25">
      <c r="A2173" s="2" t="s">
        <v>5629</v>
      </c>
      <c r="B2173" s="2">
        <v>202282172</v>
      </c>
      <c r="C2173" s="3">
        <v>44884</v>
      </c>
      <c r="D2173" s="2" t="s">
        <v>1216</v>
      </c>
      <c r="E2173" s="2" t="s">
        <v>24</v>
      </c>
      <c r="F2173" s="2" t="s">
        <v>5630</v>
      </c>
      <c r="G2173" s="10">
        <f t="shared" si="370"/>
        <v>2.7191325713311752E-4</v>
      </c>
      <c r="H2173" s="7">
        <v>60</v>
      </c>
      <c r="I2173" s="7">
        <v>15</v>
      </c>
      <c r="J2173" s="7">
        <v>45</v>
      </c>
      <c r="K2173" s="7">
        <f t="shared" si="373"/>
        <v>18</v>
      </c>
      <c r="L2173" s="12">
        <f t="shared" si="371"/>
        <v>27</v>
      </c>
      <c r="M2173" s="8">
        <v>0.75</v>
      </c>
      <c r="N2173" s="8">
        <f t="shared" si="372"/>
        <v>1.8</v>
      </c>
      <c r="O2173" s="7">
        <f t="shared" si="366"/>
        <v>27</v>
      </c>
      <c r="P2173" s="8">
        <v>0.75</v>
      </c>
      <c r="Q2173" s="8">
        <f t="shared" si="367"/>
        <v>0.33333333333333331</v>
      </c>
      <c r="R2173" s="8">
        <f t="shared" si="368"/>
        <v>0.25</v>
      </c>
      <c r="S2173" s="9">
        <f t="shared" si="369"/>
        <v>7.1718325130556667E-4</v>
      </c>
      <c r="T2173" s="2" t="s">
        <v>25</v>
      </c>
      <c r="U2173" s="2" t="s">
        <v>26</v>
      </c>
      <c r="V2173" s="2" t="s">
        <v>6101</v>
      </c>
      <c r="W2173" s="2" t="s">
        <v>16</v>
      </c>
      <c r="X2173" s="2">
        <v>32</v>
      </c>
      <c r="Y2173" s="2">
        <v>39</v>
      </c>
      <c r="Z2173" s="2">
        <f t="shared" si="375"/>
        <v>7</v>
      </c>
    </row>
    <row r="2174" spans="1:26" x14ac:dyDescent="0.25">
      <c r="A2174" s="2" t="s">
        <v>5631</v>
      </c>
      <c r="B2174" s="2">
        <v>202282173</v>
      </c>
      <c r="C2174" s="3">
        <v>44884</v>
      </c>
      <c r="D2174" s="2" t="s">
        <v>785</v>
      </c>
      <c r="E2174" s="2" t="s">
        <v>29</v>
      </c>
      <c r="F2174" s="2" t="s">
        <v>5632</v>
      </c>
      <c r="G2174" s="10">
        <f t="shared" si="370"/>
        <v>9.516963999659112E-5</v>
      </c>
      <c r="H2174" s="12">
        <v>21</v>
      </c>
      <c r="I2174" s="7">
        <v>18.62</v>
      </c>
      <c r="J2174" s="7">
        <v>2.379999999999999</v>
      </c>
      <c r="K2174" s="7">
        <f t="shared" si="373"/>
        <v>0.95199999999999962</v>
      </c>
      <c r="L2174" s="12">
        <f t="shared" si="371"/>
        <v>1.4279999999999995</v>
      </c>
      <c r="M2174" s="8">
        <v>0.11333333333333329</v>
      </c>
      <c r="N2174" s="8">
        <f t="shared" si="372"/>
        <v>7.6691729323308241E-2</v>
      </c>
      <c r="O2174" s="7">
        <f t="shared" si="366"/>
        <v>1.4279999999999995</v>
      </c>
      <c r="P2174" s="8">
        <v>0.11333333333333329</v>
      </c>
      <c r="Q2174" s="8">
        <f t="shared" si="367"/>
        <v>7.8235294117647092</v>
      </c>
      <c r="R2174" s="8">
        <f t="shared" si="368"/>
        <v>0.88666666666666671</v>
      </c>
      <c r="S2174" s="9">
        <f t="shared" si="369"/>
        <v>3.7931025291272176E-5</v>
      </c>
      <c r="T2174" s="2" t="s">
        <v>33</v>
      </c>
      <c r="U2174" s="2" t="s">
        <v>31</v>
      </c>
      <c r="V2174" s="2" t="s">
        <v>6101</v>
      </c>
      <c r="W2174" s="2" t="s">
        <v>16</v>
      </c>
      <c r="X2174" s="2">
        <v>32</v>
      </c>
      <c r="Y2174" s="2">
        <v>39</v>
      </c>
      <c r="Z2174" s="2">
        <f t="shared" si="375"/>
        <v>7</v>
      </c>
    </row>
    <row r="2175" spans="1:26" x14ac:dyDescent="0.25">
      <c r="A2175" s="2" t="s">
        <v>5633</v>
      </c>
      <c r="B2175" s="2">
        <v>202282174</v>
      </c>
      <c r="C2175" s="3">
        <v>44884</v>
      </c>
      <c r="D2175" s="2" t="s">
        <v>785</v>
      </c>
      <c r="E2175" s="2" t="s">
        <v>29</v>
      </c>
      <c r="F2175" s="2" t="s">
        <v>5634</v>
      </c>
      <c r="G2175" s="10">
        <f t="shared" si="370"/>
        <v>9.516963999659112E-5</v>
      </c>
      <c r="H2175" s="12">
        <v>21</v>
      </c>
      <c r="I2175" s="7">
        <v>18.62</v>
      </c>
      <c r="J2175" s="7">
        <v>2.379999999999999</v>
      </c>
      <c r="K2175" s="7">
        <f t="shared" si="373"/>
        <v>0.95199999999999962</v>
      </c>
      <c r="L2175" s="12">
        <f t="shared" si="371"/>
        <v>1.4279999999999995</v>
      </c>
      <c r="M2175" s="8">
        <v>0.11333333333333329</v>
      </c>
      <c r="N2175" s="8">
        <f t="shared" si="372"/>
        <v>7.6691729323308241E-2</v>
      </c>
      <c r="O2175" s="7">
        <f t="shared" si="366"/>
        <v>1.4279999999999995</v>
      </c>
      <c r="P2175" s="8">
        <v>0.11333333333333329</v>
      </c>
      <c r="Q2175" s="8">
        <f t="shared" si="367"/>
        <v>7.8235294117647092</v>
      </c>
      <c r="R2175" s="8">
        <f t="shared" si="368"/>
        <v>0.88666666666666671</v>
      </c>
      <c r="S2175" s="9">
        <f t="shared" si="369"/>
        <v>3.7931025291272176E-5</v>
      </c>
      <c r="T2175" s="2" t="s">
        <v>33</v>
      </c>
      <c r="U2175" s="2" t="s">
        <v>31</v>
      </c>
      <c r="V2175" s="2" t="s">
        <v>6101</v>
      </c>
      <c r="W2175" s="2" t="s">
        <v>627</v>
      </c>
      <c r="X2175" s="2">
        <v>32</v>
      </c>
      <c r="Y2175" s="2">
        <v>39</v>
      </c>
      <c r="Z2175" s="2">
        <f t="shared" si="375"/>
        <v>7</v>
      </c>
    </row>
    <row r="2176" spans="1:26" x14ac:dyDescent="0.25">
      <c r="A2176" s="2" t="s">
        <v>5635</v>
      </c>
      <c r="B2176" s="2">
        <v>202282175</v>
      </c>
      <c r="C2176" s="3">
        <v>44884</v>
      </c>
      <c r="D2176" s="2" t="s">
        <v>1037</v>
      </c>
      <c r="E2176" s="2" t="s">
        <v>21</v>
      </c>
      <c r="F2176" s="2" t="s">
        <v>5636</v>
      </c>
      <c r="G2176" s="10">
        <f t="shared" si="370"/>
        <v>2.2659438094426456E-5</v>
      </c>
      <c r="H2176" s="7">
        <v>5</v>
      </c>
      <c r="I2176" s="7">
        <v>0</v>
      </c>
      <c r="J2176" s="7">
        <v>5</v>
      </c>
      <c r="K2176" s="7">
        <f t="shared" si="373"/>
        <v>2</v>
      </c>
      <c r="L2176" s="12">
        <f t="shared" si="371"/>
        <v>3</v>
      </c>
      <c r="M2176" s="8">
        <v>1</v>
      </c>
      <c r="N2176" s="8" t="e">
        <f t="shared" si="372"/>
        <v>#DIV/0!</v>
      </c>
      <c r="O2176" s="7">
        <f t="shared" si="366"/>
        <v>3</v>
      </c>
      <c r="P2176" s="8">
        <v>1</v>
      </c>
      <c r="Q2176" s="8">
        <f t="shared" si="367"/>
        <v>0</v>
      </c>
      <c r="R2176" s="8">
        <f t="shared" si="368"/>
        <v>0</v>
      </c>
      <c r="S2176" s="9">
        <f t="shared" si="369"/>
        <v>7.9687027922840741E-5</v>
      </c>
      <c r="T2176" s="2" t="s">
        <v>6150</v>
      </c>
      <c r="U2176" s="2" t="s">
        <v>22</v>
      </c>
      <c r="V2176" s="2" t="s">
        <v>6101</v>
      </c>
      <c r="W2176" s="2" t="s">
        <v>329</v>
      </c>
      <c r="X2176" s="2">
        <v>32</v>
      </c>
      <c r="Y2176" s="2">
        <v>39</v>
      </c>
      <c r="Z2176" s="2">
        <f t="shared" si="375"/>
        <v>7</v>
      </c>
    </row>
    <row r="2177" spans="1:26" x14ac:dyDescent="0.25">
      <c r="A2177" s="2" t="s">
        <v>5637</v>
      </c>
      <c r="B2177" s="2">
        <v>202282176</v>
      </c>
      <c r="C2177" s="3">
        <v>44884</v>
      </c>
      <c r="D2177" s="2" t="s">
        <v>1077</v>
      </c>
      <c r="E2177" s="2" t="s">
        <v>24</v>
      </c>
      <c r="F2177" s="2" t="s">
        <v>5638</v>
      </c>
      <c r="G2177" s="10">
        <f t="shared" si="370"/>
        <v>3.625510095108233E-4</v>
      </c>
      <c r="H2177" s="7">
        <v>80</v>
      </c>
      <c r="I2177" s="7">
        <v>40</v>
      </c>
      <c r="J2177" s="7">
        <v>40</v>
      </c>
      <c r="K2177" s="7">
        <f t="shared" si="373"/>
        <v>16</v>
      </c>
      <c r="L2177" s="12">
        <f t="shared" si="371"/>
        <v>24</v>
      </c>
      <c r="M2177" s="8">
        <v>0.5</v>
      </c>
      <c r="N2177" s="8">
        <f t="shared" si="372"/>
        <v>0.6</v>
      </c>
      <c r="O2177" s="7">
        <f t="shared" si="366"/>
        <v>24</v>
      </c>
      <c r="P2177" s="8">
        <v>0.5</v>
      </c>
      <c r="Q2177" s="8">
        <f t="shared" si="367"/>
        <v>1</v>
      </c>
      <c r="R2177" s="8">
        <f t="shared" si="368"/>
        <v>0.5</v>
      </c>
      <c r="S2177" s="9">
        <f t="shared" si="369"/>
        <v>6.3749622338272593E-4</v>
      </c>
      <c r="T2177" s="2" t="s">
        <v>285</v>
      </c>
      <c r="U2177" s="2" t="s">
        <v>26</v>
      </c>
      <c r="V2177" s="2" t="s">
        <v>6101</v>
      </c>
      <c r="W2177" s="2" t="s">
        <v>16</v>
      </c>
      <c r="X2177" s="2">
        <v>32</v>
      </c>
      <c r="Y2177" s="2">
        <v>39</v>
      </c>
      <c r="Z2177" s="2">
        <f t="shared" si="375"/>
        <v>7</v>
      </c>
    </row>
    <row r="2178" spans="1:26" x14ac:dyDescent="0.25">
      <c r="A2178" s="2" t="s">
        <v>5639</v>
      </c>
      <c r="B2178" s="2">
        <v>202282177</v>
      </c>
      <c r="C2178" s="3">
        <v>44884</v>
      </c>
      <c r="D2178" s="2" t="s">
        <v>1217</v>
      </c>
      <c r="E2178" s="2" t="s">
        <v>14</v>
      </c>
      <c r="F2178" s="2" t="s">
        <v>5640</v>
      </c>
      <c r="G2178" s="10">
        <f t="shared" si="370"/>
        <v>9.0637752377705825E-5</v>
      </c>
      <c r="H2178" s="7">
        <v>20</v>
      </c>
      <c r="I2178" s="7">
        <v>5</v>
      </c>
      <c r="J2178" s="7">
        <v>15</v>
      </c>
      <c r="K2178" s="7">
        <f t="shared" si="373"/>
        <v>6</v>
      </c>
      <c r="L2178" s="12">
        <f t="shared" si="371"/>
        <v>9</v>
      </c>
      <c r="M2178" s="8">
        <v>0.75</v>
      </c>
      <c r="N2178" s="8">
        <f t="shared" si="372"/>
        <v>1.8</v>
      </c>
      <c r="O2178" s="7">
        <f t="shared" ref="O2178:O2241" si="376">J2178-K2178</f>
        <v>9</v>
      </c>
      <c r="P2178" s="8">
        <v>0.75</v>
      </c>
      <c r="Q2178" s="8">
        <f t="shared" ref="Q2178:Q2241" si="377">I2178/J2178</f>
        <v>0.33333333333333331</v>
      </c>
      <c r="R2178" s="8">
        <f t="shared" ref="R2178:R2241" si="378">I2178/H2178</f>
        <v>0.25</v>
      </c>
      <c r="S2178" s="9">
        <f t="shared" ref="S2178:S2241" si="379">J2178/SUM($J$2:$J$2400)</f>
        <v>2.3906108376852222E-4</v>
      </c>
      <c r="T2178" s="2" t="s">
        <v>6151</v>
      </c>
      <c r="U2178" s="2" t="s">
        <v>15</v>
      </c>
      <c r="V2178" s="2" t="s">
        <v>6101</v>
      </c>
      <c r="W2178" s="2" t="s">
        <v>329</v>
      </c>
      <c r="X2178" s="2">
        <v>32</v>
      </c>
      <c r="Y2178" s="2">
        <v>39</v>
      </c>
      <c r="Z2178" s="2">
        <f t="shared" si="375"/>
        <v>7</v>
      </c>
    </row>
    <row r="2179" spans="1:26" x14ac:dyDescent="0.25">
      <c r="A2179" s="2" t="s">
        <v>5641</v>
      </c>
      <c r="B2179" s="2">
        <v>202282178</v>
      </c>
      <c r="C2179" s="3">
        <v>44884</v>
      </c>
      <c r="D2179" s="2" t="s">
        <v>1053</v>
      </c>
      <c r="E2179" s="2" t="s">
        <v>14</v>
      </c>
      <c r="F2179" s="2" t="s">
        <v>5642</v>
      </c>
      <c r="G2179" s="10">
        <f t="shared" ref="G2179:G2242" si="380">H2179/SUM($H$2:$H$2400)</f>
        <v>9.0637752377705825E-5</v>
      </c>
      <c r="H2179" s="7">
        <v>20</v>
      </c>
      <c r="I2179" s="7">
        <v>6</v>
      </c>
      <c r="J2179" s="7">
        <v>14</v>
      </c>
      <c r="K2179" s="7">
        <f t="shared" si="373"/>
        <v>5.6000000000000005</v>
      </c>
      <c r="L2179" s="12">
        <f t="shared" ref="L2179:L2242" si="381">J2179-K2179</f>
        <v>8.3999999999999986</v>
      </c>
      <c r="M2179" s="8">
        <v>0.7</v>
      </c>
      <c r="N2179" s="8">
        <f t="shared" ref="N2179:N2242" si="382">L2179/I2179</f>
        <v>1.3999999999999997</v>
      </c>
      <c r="O2179" s="7">
        <f t="shared" si="376"/>
        <v>8.3999999999999986</v>
      </c>
      <c r="P2179" s="8">
        <v>0.7</v>
      </c>
      <c r="Q2179" s="8">
        <f t="shared" si="377"/>
        <v>0.42857142857142855</v>
      </c>
      <c r="R2179" s="8">
        <f t="shared" si="378"/>
        <v>0.3</v>
      </c>
      <c r="S2179" s="9">
        <f t="shared" si="379"/>
        <v>2.2312367818395407E-4</v>
      </c>
      <c r="T2179" s="2" t="s">
        <v>6151</v>
      </c>
      <c r="U2179" s="2" t="s">
        <v>15</v>
      </c>
      <c r="V2179" s="2" t="s">
        <v>6101</v>
      </c>
      <c r="W2179" s="2" t="s">
        <v>627</v>
      </c>
      <c r="X2179" s="2">
        <v>32</v>
      </c>
      <c r="Y2179" s="2">
        <v>39</v>
      </c>
      <c r="Z2179" s="2">
        <f t="shared" si="375"/>
        <v>7</v>
      </c>
    </row>
    <row r="2180" spans="1:26" x14ac:dyDescent="0.25">
      <c r="A2180" s="2" t="s">
        <v>5643</v>
      </c>
      <c r="B2180" s="2">
        <v>202282179</v>
      </c>
      <c r="C2180" s="3">
        <v>44884</v>
      </c>
      <c r="D2180" s="2" t="s">
        <v>1218</v>
      </c>
      <c r="E2180" s="2" t="s">
        <v>14</v>
      </c>
      <c r="F2180" s="2" t="s">
        <v>5644</v>
      </c>
      <c r="G2180" s="10">
        <f t="shared" si="380"/>
        <v>9.0637752377705825E-5</v>
      </c>
      <c r="H2180" s="7">
        <v>20</v>
      </c>
      <c r="I2180" s="7">
        <v>6</v>
      </c>
      <c r="J2180" s="7">
        <v>4</v>
      </c>
      <c r="K2180" s="7">
        <f t="shared" ref="K2180:K2243" si="383">J2180*0.4</f>
        <v>1.6</v>
      </c>
      <c r="L2180" s="12">
        <f t="shared" si="381"/>
        <v>2.4</v>
      </c>
      <c r="M2180" s="8">
        <v>0.2</v>
      </c>
      <c r="N2180" s="8">
        <f t="shared" si="382"/>
        <v>0.39999999999999997</v>
      </c>
      <c r="O2180" s="7">
        <f t="shared" si="376"/>
        <v>2.4</v>
      </c>
      <c r="P2180" s="8">
        <v>0.2</v>
      </c>
      <c r="Q2180" s="8">
        <f t="shared" si="377"/>
        <v>1.5</v>
      </c>
      <c r="R2180" s="8">
        <f t="shared" si="378"/>
        <v>0.3</v>
      </c>
      <c r="S2180" s="9">
        <f t="shared" si="379"/>
        <v>6.3749622338272593E-5</v>
      </c>
      <c r="T2180" s="2" t="s">
        <v>6152</v>
      </c>
      <c r="U2180" s="2" t="s">
        <v>15</v>
      </c>
      <c r="V2180" s="2" t="s">
        <v>6101</v>
      </c>
      <c r="W2180" s="2" t="s">
        <v>16</v>
      </c>
      <c r="X2180" s="2">
        <v>32</v>
      </c>
      <c r="Y2180" s="2">
        <v>39</v>
      </c>
      <c r="Z2180" s="2">
        <f t="shared" si="375"/>
        <v>7</v>
      </c>
    </row>
    <row r="2181" spans="1:26" x14ac:dyDescent="0.25">
      <c r="A2181" s="2" t="s">
        <v>5645</v>
      </c>
      <c r="B2181" s="2">
        <v>202282180</v>
      </c>
      <c r="C2181" s="3">
        <v>44884</v>
      </c>
      <c r="D2181" s="2" t="s">
        <v>1122</v>
      </c>
      <c r="E2181" s="2" t="s">
        <v>14</v>
      </c>
      <c r="F2181" s="2" t="s">
        <v>5646</v>
      </c>
      <c r="G2181" s="10">
        <f t="shared" si="380"/>
        <v>9.0637752377705825E-5</v>
      </c>
      <c r="H2181" s="7">
        <v>20</v>
      </c>
      <c r="I2181" s="7">
        <v>15</v>
      </c>
      <c r="J2181" s="7">
        <v>5</v>
      </c>
      <c r="K2181" s="7">
        <f t="shared" si="383"/>
        <v>2</v>
      </c>
      <c r="L2181" s="12">
        <f t="shared" si="381"/>
        <v>3</v>
      </c>
      <c r="M2181" s="8">
        <v>0.25</v>
      </c>
      <c r="N2181" s="8">
        <f t="shared" si="382"/>
        <v>0.2</v>
      </c>
      <c r="O2181" s="7">
        <f t="shared" si="376"/>
        <v>3</v>
      </c>
      <c r="P2181" s="8">
        <v>0.25</v>
      </c>
      <c r="Q2181" s="8">
        <f t="shared" si="377"/>
        <v>3</v>
      </c>
      <c r="R2181" s="8">
        <f t="shared" si="378"/>
        <v>0.75</v>
      </c>
      <c r="S2181" s="9">
        <f t="shared" si="379"/>
        <v>7.9687027922840741E-5</v>
      </c>
      <c r="T2181" s="2" t="s">
        <v>573</v>
      </c>
      <c r="U2181" s="2" t="s">
        <v>15</v>
      </c>
      <c r="V2181" s="2" t="s">
        <v>6101</v>
      </c>
      <c r="W2181" s="2" t="s">
        <v>329</v>
      </c>
      <c r="X2181" s="2">
        <v>32</v>
      </c>
      <c r="Y2181" s="2">
        <v>39</v>
      </c>
      <c r="Z2181" s="2">
        <f t="shared" si="375"/>
        <v>7</v>
      </c>
    </row>
    <row r="2182" spans="1:26" x14ac:dyDescent="0.25">
      <c r="A2182" s="2" t="s">
        <v>5647</v>
      </c>
      <c r="B2182" s="2">
        <v>202282181</v>
      </c>
      <c r="C2182" s="3">
        <v>44884</v>
      </c>
      <c r="D2182" s="2" t="s">
        <v>1037</v>
      </c>
      <c r="E2182" s="2" t="s">
        <v>21</v>
      </c>
      <c r="F2182" s="2" t="s">
        <v>5648</v>
      </c>
      <c r="G2182" s="10">
        <f t="shared" si="380"/>
        <v>2.2659438094426456E-5</v>
      </c>
      <c r="H2182" s="7">
        <v>5</v>
      </c>
      <c r="I2182" s="7">
        <v>0</v>
      </c>
      <c r="J2182" s="7">
        <v>5</v>
      </c>
      <c r="K2182" s="7">
        <f t="shared" si="383"/>
        <v>2</v>
      </c>
      <c r="L2182" s="12">
        <f t="shared" si="381"/>
        <v>3</v>
      </c>
      <c r="M2182" s="8">
        <v>1</v>
      </c>
      <c r="N2182" s="8" t="e">
        <f t="shared" si="382"/>
        <v>#DIV/0!</v>
      </c>
      <c r="O2182" s="7">
        <f t="shared" si="376"/>
        <v>3</v>
      </c>
      <c r="P2182" s="8">
        <v>1</v>
      </c>
      <c r="Q2182" s="8">
        <f t="shared" si="377"/>
        <v>0</v>
      </c>
      <c r="R2182" s="8">
        <f t="shared" si="378"/>
        <v>0</v>
      </c>
      <c r="S2182" s="9">
        <f t="shared" si="379"/>
        <v>7.9687027922840741E-5</v>
      </c>
      <c r="T2182" s="2" t="s">
        <v>6150</v>
      </c>
      <c r="U2182" s="2" t="s">
        <v>22</v>
      </c>
      <c r="V2182" s="2" t="s">
        <v>6101</v>
      </c>
      <c r="W2182" s="2" t="s">
        <v>627</v>
      </c>
      <c r="X2182" s="2">
        <v>32</v>
      </c>
      <c r="Y2182" s="2">
        <v>39</v>
      </c>
      <c r="Z2182" s="2">
        <f t="shared" si="375"/>
        <v>7</v>
      </c>
    </row>
    <row r="2183" spans="1:26" x14ac:dyDescent="0.25">
      <c r="A2183" s="2" t="s">
        <v>5649</v>
      </c>
      <c r="B2183" s="2">
        <v>202282182</v>
      </c>
      <c r="C2183" s="3">
        <v>44884</v>
      </c>
      <c r="D2183" s="2" t="s">
        <v>1219</v>
      </c>
      <c r="E2183" s="2" t="s">
        <v>47</v>
      </c>
      <c r="F2183" s="2" t="s">
        <v>5650</v>
      </c>
      <c r="G2183" s="10">
        <f t="shared" si="380"/>
        <v>1.7221172951764109E-3</v>
      </c>
      <c r="H2183" s="7">
        <v>380</v>
      </c>
      <c r="I2183" s="7">
        <v>320</v>
      </c>
      <c r="J2183" s="7">
        <v>60</v>
      </c>
      <c r="K2183" s="7">
        <f t="shared" si="383"/>
        <v>24</v>
      </c>
      <c r="L2183" s="12">
        <f t="shared" si="381"/>
        <v>36</v>
      </c>
      <c r="M2183" s="8">
        <v>0.15789473684210525</v>
      </c>
      <c r="N2183" s="8">
        <f t="shared" si="382"/>
        <v>0.1125</v>
      </c>
      <c r="O2183" s="7">
        <f t="shared" si="376"/>
        <v>36</v>
      </c>
      <c r="P2183" s="8">
        <v>0.15789473684210525</v>
      </c>
      <c r="Q2183" s="8">
        <f t="shared" si="377"/>
        <v>5.333333333333333</v>
      </c>
      <c r="R2183" s="8">
        <f t="shared" si="378"/>
        <v>0.84210526315789469</v>
      </c>
      <c r="S2183" s="9">
        <f t="shared" si="379"/>
        <v>9.5624433507408889E-4</v>
      </c>
      <c r="T2183" s="2" t="s">
        <v>19</v>
      </c>
      <c r="U2183" s="2" t="s">
        <v>6087</v>
      </c>
      <c r="V2183" s="2" t="s">
        <v>6101</v>
      </c>
      <c r="W2183" s="2" t="s">
        <v>627</v>
      </c>
      <c r="X2183" s="2">
        <v>32</v>
      </c>
      <c r="Y2183" s="2">
        <v>39</v>
      </c>
      <c r="Z2183" s="2">
        <f t="shared" si="375"/>
        <v>7</v>
      </c>
    </row>
    <row r="2184" spans="1:26" x14ac:dyDescent="0.25">
      <c r="A2184" s="2" t="s">
        <v>5651</v>
      </c>
      <c r="B2184" s="2">
        <v>202282183</v>
      </c>
      <c r="C2184" s="3">
        <v>44885</v>
      </c>
      <c r="D2184" s="2" t="s">
        <v>692</v>
      </c>
      <c r="E2184" s="2" t="s">
        <v>29</v>
      </c>
      <c r="F2184" s="2" t="s">
        <v>5652</v>
      </c>
      <c r="G2184" s="10">
        <f t="shared" si="380"/>
        <v>6.3446426664394082E-4</v>
      </c>
      <c r="H2184" s="12">
        <v>140</v>
      </c>
      <c r="I2184" s="7">
        <v>70</v>
      </c>
      <c r="J2184" s="7">
        <v>70</v>
      </c>
      <c r="K2184" s="7">
        <f t="shared" si="383"/>
        <v>28</v>
      </c>
      <c r="L2184" s="12">
        <f t="shared" si="381"/>
        <v>42</v>
      </c>
      <c r="M2184" s="8">
        <v>0.5</v>
      </c>
      <c r="N2184" s="8">
        <f t="shared" si="382"/>
        <v>0.6</v>
      </c>
      <c r="O2184" s="7">
        <f t="shared" si="376"/>
        <v>42</v>
      </c>
      <c r="P2184" s="8">
        <v>0.5</v>
      </c>
      <c r="Q2184" s="8">
        <f t="shared" si="377"/>
        <v>1</v>
      </c>
      <c r="R2184" s="8">
        <f t="shared" si="378"/>
        <v>0.5</v>
      </c>
      <c r="S2184" s="9">
        <f t="shared" si="379"/>
        <v>1.1156183909197704E-3</v>
      </c>
      <c r="T2184" s="2" t="s">
        <v>33</v>
      </c>
      <c r="U2184" s="2" t="s">
        <v>31</v>
      </c>
      <c r="V2184" s="2" t="s">
        <v>6101</v>
      </c>
      <c r="W2184" s="2" t="s">
        <v>16</v>
      </c>
      <c r="X2184" s="2">
        <v>30</v>
      </c>
      <c r="Y2184" s="2">
        <v>36</v>
      </c>
      <c r="Z2184" s="2">
        <f t="shared" si="375"/>
        <v>6</v>
      </c>
    </row>
    <row r="2185" spans="1:26" x14ac:dyDescent="0.25">
      <c r="A2185" s="2" t="s">
        <v>5653</v>
      </c>
      <c r="B2185" s="2">
        <v>202282184</v>
      </c>
      <c r="C2185" s="3">
        <v>44885</v>
      </c>
      <c r="D2185" s="2" t="s">
        <v>934</v>
      </c>
      <c r="E2185" s="2" t="s">
        <v>29</v>
      </c>
      <c r="F2185" s="2" t="s">
        <v>5654</v>
      </c>
      <c r="G2185" s="10">
        <f t="shared" si="380"/>
        <v>1.8580739237429694E-4</v>
      </c>
      <c r="H2185" s="12">
        <v>41</v>
      </c>
      <c r="I2185" s="7">
        <v>39</v>
      </c>
      <c r="J2185" s="7">
        <v>2</v>
      </c>
      <c r="K2185" s="7">
        <f t="shared" si="383"/>
        <v>0.8</v>
      </c>
      <c r="L2185" s="12">
        <f t="shared" si="381"/>
        <v>1.2</v>
      </c>
      <c r="M2185" s="8">
        <v>4.878048780487805E-2</v>
      </c>
      <c r="N2185" s="8">
        <f t="shared" si="382"/>
        <v>3.0769230769230767E-2</v>
      </c>
      <c r="O2185" s="7">
        <f t="shared" si="376"/>
        <v>1.2</v>
      </c>
      <c r="P2185" s="8">
        <v>4.878048780487805E-2</v>
      </c>
      <c r="Q2185" s="8">
        <f t="shared" si="377"/>
        <v>19.5</v>
      </c>
      <c r="R2185" s="8">
        <f t="shared" si="378"/>
        <v>0.95121951219512191</v>
      </c>
      <c r="S2185" s="9">
        <f t="shared" si="379"/>
        <v>3.1874811169136296E-5</v>
      </c>
      <c r="T2185" s="2" t="s">
        <v>33</v>
      </c>
      <c r="U2185" s="2" t="s">
        <v>31</v>
      </c>
      <c r="V2185" s="2" t="s">
        <v>6101</v>
      </c>
      <c r="W2185" s="2" t="s">
        <v>329</v>
      </c>
      <c r="X2185" s="2">
        <v>30</v>
      </c>
      <c r="Y2185" s="2">
        <v>36</v>
      </c>
      <c r="Z2185" s="2">
        <f t="shared" ref="Z2185:Z2207" si="384">Y2185-X2185</f>
        <v>6</v>
      </c>
    </row>
    <row r="2186" spans="1:26" x14ac:dyDescent="0.25">
      <c r="A2186" s="2" t="s">
        <v>5655</v>
      </c>
      <c r="B2186" s="2">
        <v>202282185</v>
      </c>
      <c r="C2186" s="3">
        <v>44885</v>
      </c>
      <c r="D2186" s="2" t="s">
        <v>1220</v>
      </c>
      <c r="E2186" s="2" t="s">
        <v>43</v>
      </c>
      <c r="F2186" s="2" t="s">
        <v>5656</v>
      </c>
      <c r="G2186" s="10">
        <f t="shared" si="380"/>
        <v>1.7221172951764109E-3</v>
      </c>
      <c r="H2186" s="7">
        <v>380</v>
      </c>
      <c r="I2186" s="7">
        <v>255</v>
      </c>
      <c r="J2186" s="7">
        <v>125</v>
      </c>
      <c r="K2186" s="7">
        <f t="shared" si="383"/>
        <v>50</v>
      </c>
      <c r="L2186" s="12">
        <f t="shared" si="381"/>
        <v>75</v>
      </c>
      <c r="M2186" s="8">
        <v>0.32894736842105265</v>
      </c>
      <c r="N2186" s="8">
        <f t="shared" si="382"/>
        <v>0.29411764705882354</v>
      </c>
      <c r="O2186" s="7">
        <f t="shared" si="376"/>
        <v>75</v>
      </c>
      <c r="P2186" s="8">
        <v>0.32894736842105265</v>
      </c>
      <c r="Q2186" s="8">
        <f t="shared" si="377"/>
        <v>2.04</v>
      </c>
      <c r="R2186" s="8">
        <f t="shared" si="378"/>
        <v>0.67105263157894735</v>
      </c>
      <c r="S2186" s="9">
        <f t="shared" si="379"/>
        <v>1.9921756980710186E-3</v>
      </c>
      <c r="T2186" s="2" t="s">
        <v>53</v>
      </c>
      <c r="U2186" s="2" t="s">
        <v>44</v>
      </c>
      <c r="V2186" s="2" t="s">
        <v>6101</v>
      </c>
      <c r="W2186" s="2" t="s">
        <v>627</v>
      </c>
      <c r="X2186" s="2">
        <v>30</v>
      </c>
      <c r="Y2186" s="2">
        <v>36</v>
      </c>
      <c r="Z2186" s="2">
        <f t="shared" si="384"/>
        <v>6</v>
      </c>
    </row>
    <row r="2187" spans="1:26" x14ac:dyDescent="0.25">
      <c r="A2187" s="2" t="s">
        <v>5657</v>
      </c>
      <c r="B2187" s="2">
        <v>202282186</v>
      </c>
      <c r="C2187" s="3">
        <v>44885</v>
      </c>
      <c r="D2187" s="2" t="s">
        <v>1147</v>
      </c>
      <c r="E2187" s="2" t="s">
        <v>29</v>
      </c>
      <c r="F2187" s="2" t="s">
        <v>5658</v>
      </c>
      <c r="G2187" s="10">
        <f t="shared" si="380"/>
        <v>4.5318876188852914E-4</v>
      </c>
      <c r="H2187" s="12">
        <v>100</v>
      </c>
      <c r="I2187" s="7">
        <v>57</v>
      </c>
      <c r="J2187" s="7">
        <v>43</v>
      </c>
      <c r="K2187" s="7">
        <f t="shared" si="383"/>
        <v>17.2</v>
      </c>
      <c r="L2187" s="12">
        <f t="shared" si="381"/>
        <v>25.8</v>
      </c>
      <c r="M2187" s="8">
        <v>0.43</v>
      </c>
      <c r="N2187" s="8">
        <f t="shared" si="382"/>
        <v>0.45263157894736844</v>
      </c>
      <c r="O2187" s="7">
        <f t="shared" si="376"/>
        <v>25.8</v>
      </c>
      <c r="P2187" s="8">
        <v>0.43</v>
      </c>
      <c r="Q2187" s="8">
        <f t="shared" si="377"/>
        <v>1.3255813953488371</v>
      </c>
      <c r="R2187" s="8">
        <f t="shared" si="378"/>
        <v>0.56999999999999995</v>
      </c>
      <c r="S2187" s="9">
        <f t="shared" si="379"/>
        <v>6.8530844013643037E-4</v>
      </c>
      <c r="T2187" s="2" t="s">
        <v>99</v>
      </c>
      <c r="U2187" s="2" t="s">
        <v>31</v>
      </c>
      <c r="V2187" s="2" t="s">
        <v>6101</v>
      </c>
      <c r="W2187" s="2" t="s">
        <v>627</v>
      </c>
      <c r="X2187" s="2">
        <v>30</v>
      </c>
      <c r="Y2187" s="2">
        <v>36</v>
      </c>
      <c r="Z2187" s="2">
        <f t="shared" si="384"/>
        <v>6</v>
      </c>
    </row>
    <row r="2188" spans="1:26" x14ac:dyDescent="0.25">
      <c r="A2188" s="2" t="s">
        <v>5659</v>
      </c>
      <c r="B2188" s="2">
        <v>202282187</v>
      </c>
      <c r="C2188" s="3">
        <v>44885</v>
      </c>
      <c r="D2188" s="2" t="s">
        <v>1030</v>
      </c>
      <c r="E2188" s="2" t="s">
        <v>29</v>
      </c>
      <c r="F2188" s="2" t="s">
        <v>5660</v>
      </c>
      <c r="G2188" s="10">
        <f t="shared" si="380"/>
        <v>5.8914539045508787E-4</v>
      </c>
      <c r="H2188" s="12">
        <v>130</v>
      </c>
      <c r="I2188" s="7">
        <v>116.55000000000001</v>
      </c>
      <c r="J2188" s="7">
        <v>13.450000000000003</v>
      </c>
      <c r="K2188" s="7">
        <f t="shared" si="383"/>
        <v>5.3800000000000017</v>
      </c>
      <c r="L2188" s="12">
        <f t="shared" si="381"/>
        <v>8.07</v>
      </c>
      <c r="M2188" s="8">
        <v>0.10346153846153848</v>
      </c>
      <c r="N2188" s="8">
        <f t="shared" si="382"/>
        <v>6.9240669240669239E-2</v>
      </c>
      <c r="O2188" s="7">
        <f t="shared" si="376"/>
        <v>8.07</v>
      </c>
      <c r="P2188" s="8">
        <v>0.10346153846153848</v>
      </c>
      <c r="Q2188" s="8">
        <f t="shared" si="377"/>
        <v>8.6654275092936786</v>
      </c>
      <c r="R2188" s="8">
        <f t="shared" si="378"/>
        <v>0.89653846153846162</v>
      </c>
      <c r="S2188" s="9">
        <f t="shared" si="379"/>
        <v>2.1435810511244164E-4</v>
      </c>
      <c r="T2188" s="2" t="s">
        <v>30</v>
      </c>
      <c r="U2188" s="2" t="s">
        <v>31</v>
      </c>
      <c r="V2188" s="2" t="s">
        <v>6101</v>
      </c>
      <c r="W2188" s="2" t="s">
        <v>627</v>
      </c>
      <c r="X2188" s="2">
        <v>30</v>
      </c>
      <c r="Y2188" s="2">
        <v>36</v>
      </c>
      <c r="Z2188" s="2">
        <f t="shared" si="384"/>
        <v>6</v>
      </c>
    </row>
    <row r="2189" spans="1:26" x14ac:dyDescent="0.25">
      <c r="A2189" s="2" t="s">
        <v>5661</v>
      </c>
      <c r="B2189" s="2">
        <v>202282188</v>
      </c>
      <c r="C2189" s="3">
        <v>44885</v>
      </c>
      <c r="D2189" s="2" t="s">
        <v>1081</v>
      </c>
      <c r="E2189" s="2" t="s">
        <v>14</v>
      </c>
      <c r="F2189" s="2" t="s">
        <v>5662</v>
      </c>
      <c r="G2189" s="10">
        <f t="shared" si="380"/>
        <v>5.8461350283620258E-4</v>
      </c>
      <c r="H2189" s="7">
        <v>129</v>
      </c>
      <c r="I2189" s="7">
        <v>123</v>
      </c>
      <c r="J2189" s="7">
        <v>6</v>
      </c>
      <c r="K2189" s="7">
        <f t="shared" si="383"/>
        <v>2.4000000000000004</v>
      </c>
      <c r="L2189" s="12">
        <f t="shared" si="381"/>
        <v>3.5999999999999996</v>
      </c>
      <c r="M2189" s="8">
        <v>4.6511627906976744E-2</v>
      </c>
      <c r="N2189" s="8">
        <f t="shared" si="382"/>
        <v>2.9268292682926828E-2</v>
      </c>
      <c r="O2189" s="7">
        <f t="shared" si="376"/>
        <v>3.5999999999999996</v>
      </c>
      <c r="P2189" s="8">
        <v>4.6511627906976744E-2</v>
      </c>
      <c r="Q2189" s="8">
        <f t="shared" si="377"/>
        <v>20.5</v>
      </c>
      <c r="R2189" s="8">
        <f t="shared" si="378"/>
        <v>0.95348837209302328</v>
      </c>
      <c r="S2189" s="9">
        <f t="shared" si="379"/>
        <v>9.5624433507408889E-5</v>
      </c>
      <c r="T2189" s="2" t="s">
        <v>19</v>
      </c>
      <c r="U2189" s="2" t="s">
        <v>15</v>
      </c>
      <c r="V2189" s="2" t="s">
        <v>6101</v>
      </c>
      <c r="W2189" s="2" t="s">
        <v>16</v>
      </c>
      <c r="X2189" s="2">
        <v>30</v>
      </c>
      <c r="Y2189" s="2">
        <v>36</v>
      </c>
      <c r="Z2189" s="2">
        <f t="shared" si="384"/>
        <v>6</v>
      </c>
    </row>
    <row r="2190" spans="1:26" x14ac:dyDescent="0.25">
      <c r="A2190" s="2" t="s">
        <v>5663</v>
      </c>
      <c r="B2190" s="2">
        <v>202282189</v>
      </c>
      <c r="C2190" s="3">
        <v>44885</v>
      </c>
      <c r="D2190" s="2" t="s">
        <v>1221</v>
      </c>
      <c r="E2190" s="2" t="s">
        <v>47</v>
      </c>
      <c r="F2190" s="2" t="s">
        <v>5664</v>
      </c>
      <c r="G2190" s="10">
        <f t="shared" si="380"/>
        <v>9.0637752377705828E-4</v>
      </c>
      <c r="H2190" s="7">
        <v>200</v>
      </c>
      <c r="I2190" s="7">
        <v>120</v>
      </c>
      <c r="J2190" s="7">
        <v>80</v>
      </c>
      <c r="K2190" s="7">
        <f t="shared" si="383"/>
        <v>32</v>
      </c>
      <c r="L2190" s="12">
        <f t="shared" si="381"/>
        <v>48</v>
      </c>
      <c r="M2190" s="8">
        <v>0.4</v>
      </c>
      <c r="N2190" s="8">
        <f t="shared" si="382"/>
        <v>0.4</v>
      </c>
      <c r="O2190" s="7">
        <f t="shared" si="376"/>
        <v>48</v>
      </c>
      <c r="P2190" s="8">
        <v>0.4</v>
      </c>
      <c r="Q2190" s="8">
        <f t="shared" si="377"/>
        <v>1.5</v>
      </c>
      <c r="R2190" s="8">
        <f t="shared" si="378"/>
        <v>0.6</v>
      </c>
      <c r="S2190" s="9">
        <f t="shared" si="379"/>
        <v>1.2749924467654519E-3</v>
      </c>
      <c r="T2190" s="2" t="s">
        <v>19</v>
      </c>
      <c r="U2190" s="2" t="s">
        <v>6087</v>
      </c>
      <c r="V2190" s="2" t="s">
        <v>6101</v>
      </c>
      <c r="W2190" s="2" t="s">
        <v>329</v>
      </c>
      <c r="X2190" s="2">
        <v>30</v>
      </c>
      <c r="Y2190" s="2">
        <v>36</v>
      </c>
      <c r="Z2190" s="2">
        <f t="shared" si="384"/>
        <v>6</v>
      </c>
    </row>
    <row r="2191" spans="1:26" x14ac:dyDescent="0.25">
      <c r="A2191" s="2" t="s">
        <v>5665</v>
      </c>
      <c r="B2191" s="2">
        <v>202282190</v>
      </c>
      <c r="C2191" s="3">
        <v>44885</v>
      </c>
      <c r="D2191" s="2" t="s">
        <v>1222</v>
      </c>
      <c r="E2191" s="2" t="s">
        <v>24</v>
      </c>
      <c r="F2191" s="2" t="s">
        <v>5666</v>
      </c>
      <c r="G2191" s="10">
        <f t="shared" si="380"/>
        <v>3.1723213332197041E-4</v>
      </c>
      <c r="H2191" s="7">
        <v>70</v>
      </c>
      <c r="I2191" s="7">
        <v>20</v>
      </c>
      <c r="J2191" s="7">
        <v>50</v>
      </c>
      <c r="K2191" s="7">
        <f t="shared" si="383"/>
        <v>20</v>
      </c>
      <c r="L2191" s="12">
        <f t="shared" si="381"/>
        <v>30</v>
      </c>
      <c r="M2191" s="8">
        <v>0.7142857142857143</v>
      </c>
      <c r="N2191" s="8">
        <f t="shared" si="382"/>
        <v>1.5</v>
      </c>
      <c r="O2191" s="7">
        <f t="shared" si="376"/>
        <v>30</v>
      </c>
      <c r="P2191" s="8">
        <v>0.7142857142857143</v>
      </c>
      <c r="Q2191" s="8">
        <f t="shared" si="377"/>
        <v>0.4</v>
      </c>
      <c r="R2191" s="8">
        <f t="shared" si="378"/>
        <v>0.2857142857142857</v>
      </c>
      <c r="S2191" s="9">
        <f t="shared" si="379"/>
        <v>7.9687027922840741E-4</v>
      </c>
      <c r="T2191" s="2" t="s">
        <v>19</v>
      </c>
      <c r="U2191" s="2" t="s">
        <v>26</v>
      </c>
      <c r="V2191" s="2" t="s">
        <v>6101</v>
      </c>
      <c r="W2191" s="2" t="s">
        <v>329</v>
      </c>
      <c r="X2191" s="2">
        <v>30</v>
      </c>
      <c r="Y2191" s="2">
        <v>36</v>
      </c>
      <c r="Z2191" s="2">
        <f t="shared" si="384"/>
        <v>6</v>
      </c>
    </row>
    <row r="2192" spans="1:26" x14ac:dyDescent="0.25">
      <c r="A2192" s="2" t="s">
        <v>5667</v>
      </c>
      <c r="B2192" s="2">
        <v>202282191</v>
      </c>
      <c r="C2192" s="3">
        <v>44885</v>
      </c>
      <c r="D2192" s="2" t="s">
        <v>975</v>
      </c>
      <c r="E2192" s="2" t="s">
        <v>29</v>
      </c>
      <c r="F2192" s="2" t="s">
        <v>5668</v>
      </c>
      <c r="G2192" s="10">
        <f t="shared" si="380"/>
        <v>4.7584819998295561E-4</v>
      </c>
      <c r="H2192" s="12">
        <v>105</v>
      </c>
      <c r="I2192" s="7">
        <v>83.25</v>
      </c>
      <c r="J2192" s="7">
        <v>21.75</v>
      </c>
      <c r="K2192" s="7">
        <f t="shared" si="383"/>
        <v>8.7000000000000011</v>
      </c>
      <c r="L2192" s="12">
        <f t="shared" si="381"/>
        <v>13.049999999999999</v>
      </c>
      <c r="M2192" s="8">
        <v>0.20714285714285716</v>
      </c>
      <c r="N2192" s="8">
        <f t="shared" si="382"/>
        <v>0.15675675675675674</v>
      </c>
      <c r="O2192" s="7">
        <f t="shared" si="376"/>
        <v>13.049999999999999</v>
      </c>
      <c r="P2192" s="8">
        <v>0.20714285714285716</v>
      </c>
      <c r="Q2192" s="8">
        <f t="shared" si="377"/>
        <v>3.8275862068965516</v>
      </c>
      <c r="R2192" s="8">
        <f t="shared" si="378"/>
        <v>0.79285714285714282</v>
      </c>
      <c r="S2192" s="9">
        <f t="shared" si="379"/>
        <v>3.466385714643572E-4</v>
      </c>
      <c r="T2192" s="2" t="s">
        <v>30</v>
      </c>
      <c r="U2192" s="2" t="s">
        <v>31</v>
      </c>
      <c r="V2192" s="2" t="s">
        <v>6101</v>
      </c>
      <c r="W2192" s="2" t="s">
        <v>329</v>
      </c>
      <c r="X2192" s="2">
        <v>30</v>
      </c>
      <c r="Y2192" s="2">
        <v>36</v>
      </c>
      <c r="Z2192" s="2">
        <f t="shared" si="384"/>
        <v>6</v>
      </c>
    </row>
    <row r="2193" spans="1:26" x14ac:dyDescent="0.25">
      <c r="A2193" s="2" t="s">
        <v>5669</v>
      </c>
      <c r="B2193" s="2">
        <v>202282192</v>
      </c>
      <c r="C2193" s="3">
        <v>44885</v>
      </c>
      <c r="D2193" s="2" t="s">
        <v>691</v>
      </c>
      <c r="E2193" s="2" t="s">
        <v>29</v>
      </c>
      <c r="F2193" s="2" t="s">
        <v>5670</v>
      </c>
      <c r="G2193" s="10">
        <f t="shared" si="380"/>
        <v>3.4442345903528218E-4</v>
      </c>
      <c r="H2193" s="12">
        <v>76</v>
      </c>
      <c r="I2193" s="7">
        <v>65.825000000000003</v>
      </c>
      <c r="J2193" s="7">
        <v>10.174999999999997</v>
      </c>
      <c r="K2193" s="7">
        <f t="shared" si="383"/>
        <v>4.0699999999999994</v>
      </c>
      <c r="L2193" s="12">
        <f t="shared" si="381"/>
        <v>6.1049999999999978</v>
      </c>
      <c r="M2193" s="8">
        <v>0.13388157894736838</v>
      </c>
      <c r="N2193" s="8">
        <f t="shared" si="382"/>
        <v>9.2745917204709413E-2</v>
      </c>
      <c r="O2193" s="7">
        <f t="shared" si="376"/>
        <v>6.1049999999999978</v>
      </c>
      <c r="P2193" s="8">
        <v>0.13388157894736838</v>
      </c>
      <c r="Q2193" s="8">
        <f t="shared" si="377"/>
        <v>6.4692874692874716</v>
      </c>
      <c r="R2193" s="8">
        <f t="shared" si="378"/>
        <v>0.86611842105263159</v>
      </c>
      <c r="S2193" s="9">
        <f t="shared" si="379"/>
        <v>1.6216310182298087E-4</v>
      </c>
      <c r="T2193" s="2" t="s">
        <v>30</v>
      </c>
      <c r="U2193" s="2" t="s">
        <v>31</v>
      </c>
      <c r="V2193" s="2" t="s">
        <v>6101</v>
      </c>
      <c r="W2193" s="2" t="s">
        <v>37</v>
      </c>
      <c r="X2193" s="2">
        <v>30</v>
      </c>
      <c r="Y2193" s="2">
        <v>36</v>
      </c>
      <c r="Z2193" s="2">
        <f t="shared" si="384"/>
        <v>6</v>
      </c>
    </row>
    <row r="2194" spans="1:26" x14ac:dyDescent="0.25">
      <c r="A2194" s="2" t="s">
        <v>5671</v>
      </c>
      <c r="B2194" s="2">
        <v>202282193</v>
      </c>
      <c r="C2194" s="3">
        <v>44885</v>
      </c>
      <c r="D2194" s="2" t="s">
        <v>691</v>
      </c>
      <c r="E2194" s="2" t="s">
        <v>29</v>
      </c>
      <c r="F2194" s="2" t="s">
        <v>5672</v>
      </c>
      <c r="G2194" s="10">
        <f t="shared" si="380"/>
        <v>3.4442345903528218E-4</v>
      </c>
      <c r="H2194" s="12">
        <v>76</v>
      </c>
      <c r="I2194" s="7">
        <v>65.825000000000003</v>
      </c>
      <c r="J2194" s="7">
        <v>10.174999999999997</v>
      </c>
      <c r="K2194" s="7">
        <f t="shared" si="383"/>
        <v>4.0699999999999994</v>
      </c>
      <c r="L2194" s="12">
        <f t="shared" si="381"/>
        <v>6.1049999999999978</v>
      </c>
      <c r="M2194" s="8">
        <v>0.13388157894736838</v>
      </c>
      <c r="N2194" s="8">
        <f t="shared" si="382"/>
        <v>9.2745917204709413E-2</v>
      </c>
      <c r="O2194" s="7">
        <f t="shared" si="376"/>
        <v>6.1049999999999978</v>
      </c>
      <c r="P2194" s="8">
        <v>0.13388157894736838</v>
      </c>
      <c r="Q2194" s="8">
        <f t="shared" si="377"/>
        <v>6.4692874692874716</v>
      </c>
      <c r="R2194" s="8">
        <f t="shared" si="378"/>
        <v>0.86611842105263159</v>
      </c>
      <c r="S2194" s="9">
        <f t="shared" si="379"/>
        <v>1.6216310182298087E-4</v>
      </c>
      <c r="T2194" s="2" t="s">
        <v>30</v>
      </c>
      <c r="U2194" s="2" t="s">
        <v>31</v>
      </c>
      <c r="V2194" s="2" t="s">
        <v>6101</v>
      </c>
      <c r="W2194" s="2" t="s">
        <v>37</v>
      </c>
      <c r="X2194" s="2">
        <v>30</v>
      </c>
      <c r="Y2194" s="2">
        <v>36</v>
      </c>
      <c r="Z2194" s="2">
        <f t="shared" si="384"/>
        <v>6</v>
      </c>
    </row>
    <row r="2195" spans="1:26" x14ac:dyDescent="0.25">
      <c r="A2195" s="2" t="s">
        <v>5673</v>
      </c>
      <c r="B2195" s="2">
        <v>202282194</v>
      </c>
      <c r="C2195" s="3">
        <v>44885</v>
      </c>
      <c r="D2195" s="2" t="s">
        <v>772</v>
      </c>
      <c r="E2195" s="2" t="s">
        <v>29</v>
      </c>
      <c r="F2195" s="2" t="s">
        <v>5674</v>
      </c>
      <c r="G2195" s="10">
        <f t="shared" si="380"/>
        <v>1.4502040380432932E-4</v>
      </c>
      <c r="H2195" s="12">
        <v>32</v>
      </c>
      <c r="I2195" s="7">
        <v>27.45</v>
      </c>
      <c r="J2195" s="7">
        <v>4.5500000000000007</v>
      </c>
      <c r="K2195" s="7">
        <f t="shared" si="383"/>
        <v>1.8200000000000003</v>
      </c>
      <c r="L2195" s="12">
        <f t="shared" si="381"/>
        <v>2.7300000000000004</v>
      </c>
      <c r="M2195" s="8">
        <v>0.14218750000000002</v>
      </c>
      <c r="N2195" s="8">
        <f t="shared" si="382"/>
        <v>9.9453551912568328E-2</v>
      </c>
      <c r="O2195" s="7">
        <f t="shared" si="376"/>
        <v>2.7300000000000004</v>
      </c>
      <c r="P2195" s="8">
        <v>0.14218750000000002</v>
      </c>
      <c r="Q2195" s="8">
        <f t="shared" si="377"/>
        <v>6.032967032967032</v>
      </c>
      <c r="R2195" s="8">
        <f t="shared" si="378"/>
        <v>0.85781249999999998</v>
      </c>
      <c r="S2195" s="9">
        <f t="shared" si="379"/>
        <v>7.251519540978508E-5</v>
      </c>
      <c r="T2195" s="2" t="s">
        <v>56</v>
      </c>
      <c r="U2195" s="2" t="s">
        <v>31</v>
      </c>
      <c r="V2195" s="2" t="s">
        <v>6101</v>
      </c>
      <c r="W2195" s="2" t="s">
        <v>37</v>
      </c>
      <c r="X2195" s="2">
        <v>30</v>
      </c>
      <c r="Y2195" s="2">
        <v>36</v>
      </c>
      <c r="Z2195" s="2">
        <f t="shared" si="384"/>
        <v>6</v>
      </c>
    </row>
    <row r="2196" spans="1:26" x14ac:dyDescent="0.25">
      <c r="A2196" s="2" t="s">
        <v>5675</v>
      </c>
      <c r="B2196" s="2">
        <v>202282195</v>
      </c>
      <c r="C2196" s="3">
        <v>44885</v>
      </c>
      <c r="D2196" s="2" t="s">
        <v>711</v>
      </c>
      <c r="E2196" s="2" t="s">
        <v>14</v>
      </c>
      <c r="F2196" s="2" t="s">
        <v>5676</v>
      </c>
      <c r="G2196" s="10">
        <f t="shared" si="380"/>
        <v>4.5318876188852913E-5</v>
      </c>
      <c r="H2196" s="7">
        <v>10</v>
      </c>
      <c r="I2196" s="7">
        <v>3</v>
      </c>
      <c r="J2196" s="7">
        <v>7</v>
      </c>
      <c r="K2196" s="7">
        <f t="shared" si="383"/>
        <v>2.8000000000000003</v>
      </c>
      <c r="L2196" s="12">
        <f t="shared" si="381"/>
        <v>4.1999999999999993</v>
      </c>
      <c r="M2196" s="8">
        <v>0.7</v>
      </c>
      <c r="N2196" s="8">
        <f t="shared" si="382"/>
        <v>1.3999999999999997</v>
      </c>
      <c r="O2196" s="7">
        <f t="shared" si="376"/>
        <v>4.1999999999999993</v>
      </c>
      <c r="P2196" s="8">
        <v>0.7</v>
      </c>
      <c r="Q2196" s="8">
        <f t="shared" si="377"/>
        <v>0.42857142857142855</v>
      </c>
      <c r="R2196" s="8">
        <f t="shared" si="378"/>
        <v>0.3</v>
      </c>
      <c r="S2196" s="9">
        <f t="shared" si="379"/>
        <v>1.1156183909197704E-4</v>
      </c>
      <c r="T2196" s="2" t="s">
        <v>6151</v>
      </c>
      <c r="U2196" s="2" t="s">
        <v>15</v>
      </c>
      <c r="V2196" s="2" t="s">
        <v>6101</v>
      </c>
      <c r="W2196" s="2" t="s">
        <v>37</v>
      </c>
      <c r="X2196" s="2">
        <v>30</v>
      </c>
      <c r="Y2196" s="2">
        <v>36</v>
      </c>
      <c r="Z2196" s="2">
        <f t="shared" si="384"/>
        <v>6</v>
      </c>
    </row>
    <row r="2197" spans="1:26" x14ac:dyDescent="0.25">
      <c r="A2197" s="2" t="s">
        <v>5677</v>
      </c>
      <c r="B2197" s="2">
        <v>202282196</v>
      </c>
      <c r="C2197" s="3">
        <v>44885</v>
      </c>
      <c r="D2197" s="2" t="s">
        <v>95</v>
      </c>
      <c r="E2197" s="2" t="s">
        <v>14</v>
      </c>
      <c r="F2197" s="2" t="s">
        <v>5678</v>
      </c>
      <c r="G2197" s="10">
        <f t="shared" si="380"/>
        <v>4.5318876188852913E-5</v>
      </c>
      <c r="H2197" s="7">
        <v>10</v>
      </c>
      <c r="I2197" s="7">
        <v>2.5</v>
      </c>
      <c r="J2197" s="7">
        <v>7.5</v>
      </c>
      <c r="K2197" s="7">
        <f t="shared" si="383"/>
        <v>3</v>
      </c>
      <c r="L2197" s="12">
        <f t="shared" si="381"/>
        <v>4.5</v>
      </c>
      <c r="M2197" s="8">
        <v>0.75</v>
      </c>
      <c r="N2197" s="8">
        <f t="shared" si="382"/>
        <v>1.8</v>
      </c>
      <c r="O2197" s="7">
        <f t="shared" si="376"/>
        <v>4.5</v>
      </c>
      <c r="P2197" s="8">
        <v>0.75</v>
      </c>
      <c r="Q2197" s="8">
        <f t="shared" si="377"/>
        <v>0.33333333333333331</v>
      </c>
      <c r="R2197" s="8">
        <f t="shared" si="378"/>
        <v>0.25</v>
      </c>
      <c r="S2197" s="9">
        <f t="shared" si="379"/>
        <v>1.1953054188426111E-4</v>
      </c>
      <c r="T2197" s="2" t="s">
        <v>6151</v>
      </c>
      <c r="U2197" s="2" t="s">
        <v>15</v>
      </c>
      <c r="V2197" s="2" t="s">
        <v>6101</v>
      </c>
      <c r="W2197" s="2" t="s">
        <v>329</v>
      </c>
      <c r="X2197" s="2">
        <v>30</v>
      </c>
      <c r="Y2197" s="2">
        <v>36</v>
      </c>
      <c r="Z2197" s="2">
        <f t="shared" si="384"/>
        <v>6</v>
      </c>
    </row>
    <row r="2198" spans="1:26" x14ac:dyDescent="0.25">
      <c r="A2198" s="2" t="s">
        <v>5679</v>
      </c>
      <c r="B2198" s="2">
        <v>202282197</v>
      </c>
      <c r="C2198" s="3">
        <v>44885</v>
      </c>
      <c r="D2198" s="2" t="s">
        <v>838</v>
      </c>
      <c r="E2198" s="2" t="s">
        <v>24</v>
      </c>
      <c r="F2198" s="2" t="s">
        <v>5680</v>
      </c>
      <c r="G2198" s="10">
        <f t="shared" si="380"/>
        <v>5.4382651426623503E-4</v>
      </c>
      <c r="H2198" s="7">
        <v>120</v>
      </c>
      <c r="I2198" s="7">
        <v>20</v>
      </c>
      <c r="J2198" s="7">
        <v>100</v>
      </c>
      <c r="K2198" s="7">
        <f t="shared" si="383"/>
        <v>40</v>
      </c>
      <c r="L2198" s="12">
        <f t="shared" si="381"/>
        <v>60</v>
      </c>
      <c r="M2198" s="8">
        <v>0.83333333333333337</v>
      </c>
      <c r="N2198" s="8">
        <f t="shared" si="382"/>
        <v>3</v>
      </c>
      <c r="O2198" s="7">
        <f t="shared" si="376"/>
        <v>60</v>
      </c>
      <c r="P2198" s="8">
        <v>0.83333333333333337</v>
      </c>
      <c r="Q2198" s="8">
        <f t="shared" si="377"/>
        <v>0.2</v>
      </c>
      <c r="R2198" s="8">
        <f t="shared" si="378"/>
        <v>0.16666666666666666</v>
      </c>
      <c r="S2198" s="9">
        <f t="shared" si="379"/>
        <v>1.5937405584568148E-3</v>
      </c>
      <c r="T2198" s="2" t="s">
        <v>25</v>
      </c>
      <c r="U2198" s="2" t="s">
        <v>26</v>
      </c>
      <c r="V2198" s="2" t="s">
        <v>6101</v>
      </c>
      <c r="W2198" s="2" t="s">
        <v>627</v>
      </c>
      <c r="X2198" s="2">
        <v>30</v>
      </c>
      <c r="Y2198" s="2">
        <v>36</v>
      </c>
      <c r="Z2198" s="2">
        <f t="shared" si="384"/>
        <v>6</v>
      </c>
    </row>
    <row r="2199" spans="1:26" x14ac:dyDescent="0.25">
      <c r="A2199" s="2" t="s">
        <v>5681</v>
      </c>
      <c r="B2199" s="2">
        <v>202282198</v>
      </c>
      <c r="C2199" s="3">
        <v>44885</v>
      </c>
      <c r="D2199" s="2" t="s">
        <v>780</v>
      </c>
      <c r="E2199" s="2" t="s">
        <v>14</v>
      </c>
      <c r="F2199" s="2" t="s">
        <v>5682</v>
      </c>
      <c r="G2199" s="10">
        <f t="shared" si="380"/>
        <v>2.2659438094426456E-5</v>
      </c>
      <c r="H2199" s="7">
        <v>5</v>
      </c>
      <c r="I2199" s="7">
        <v>1</v>
      </c>
      <c r="J2199" s="7">
        <v>4</v>
      </c>
      <c r="K2199" s="7">
        <f t="shared" si="383"/>
        <v>1.6</v>
      </c>
      <c r="L2199" s="12">
        <f t="shared" si="381"/>
        <v>2.4</v>
      </c>
      <c r="M2199" s="8">
        <v>0.8</v>
      </c>
      <c r="N2199" s="8">
        <f t="shared" si="382"/>
        <v>2.4</v>
      </c>
      <c r="O2199" s="7">
        <f t="shared" si="376"/>
        <v>2.4</v>
      </c>
      <c r="P2199" s="8">
        <v>0.8</v>
      </c>
      <c r="Q2199" s="8">
        <f t="shared" si="377"/>
        <v>0.25</v>
      </c>
      <c r="R2199" s="8">
        <f t="shared" si="378"/>
        <v>0.2</v>
      </c>
      <c r="S2199" s="9">
        <f t="shared" si="379"/>
        <v>6.3749622338272593E-5</v>
      </c>
      <c r="T2199" s="2" t="s">
        <v>6151</v>
      </c>
      <c r="U2199" s="2" t="s">
        <v>15</v>
      </c>
      <c r="V2199" s="2" t="s">
        <v>6101</v>
      </c>
      <c r="W2199" s="2" t="s">
        <v>16</v>
      </c>
      <c r="X2199" s="2">
        <v>30</v>
      </c>
      <c r="Y2199" s="2">
        <v>36</v>
      </c>
      <c r="Z2199" s="2">
        <f t="shared" si="384"/>
        <v>6</v>
      </c>
    </row>
    <row r="2200" spans="1:26" x14ac:dyDescent="0.25">
      <c r="A2200" s="2" t="s">
        <v>5683</v>
      </c>
      <c r="B2200" s="2">
        <v>202282199</v>
      </c>
      <c r="C2200" s="3">
        <v>44885</v>
      </c>
      <c r="D2200" s="2" t="s">
        <v>1223</v>
      </c>
      <c r="E2200" s="2" t="s">
        <v>24</v>
      </c>
      <c r="F2200" s="2" t="s">
        <v>5684</v>
      </c>
      <c r="G2200" s="10">
        <f t="shared" si="380"/>
        <v>1.8127550475541165E-4</v>
      </c>
      <c r="H2200" s="7">
        <v>40</v>
      </c>
      <c r="I2200" s="7">
        <v>12</v>
      </c>
      <c r="J2200" s="7">
        <v>28</v>
      </c>
      <c r="K2200" s="7">
        <f t="shared" si="383"/>
        <v>11.200000000000001</v>
      </c>
      <c r="L2200" s="12">
        <f t="shared" si="381"/>
        <v>16.799999999999997</v>
      </c>
      <c r="M2200" s="8">
        <v>0.7</v>
      </c>
      <c r="N2200" s="8">
        <f t="shared" si="382"/>
        <v>1.3999999999999997</v>
      </c>
      <c r="O2200" s="7">
        <f t="shared" si="376"/>
        <v>16.799999999999997</v>
      </c>
      <c r="P2200" s="8">
        <v>0.7</v>
      </c>
      <c r="Q2200" s="8">
        <f t="shared" si="377"/>
        <v>0.42857142857142855</v>
      </c>
      <c r="R2200" s="8">
        <f t="shared" si="378"/>
        <v>0.3</v>
      </c>
      <c r="S2200" s="9">
        <f t="shared" si="379"/>
        <v>4.4624735636790815E-4</v>
      </c>
      <c r="T2200" s="2" t="s">
        <v>25</v>
      </c>
      <c r="U2200" s="2" t="s">
        <v>26</v>
      </c>
      <c r="V2200" s="2" t="s">
        <v>6101</v>
      </c>
      <c r="W2200" s="2" t="s">
        <v>16</v>
      </c>
      <c r="X2200" s="2">
        <v>30</v>
      </c>
      <c r="Y2200" s="2">
        <v>36</v>
      </c>
      <c r="Z2200" s="2">
        <f t="shared" si="384"/>
        <v>6</v>
      </c>
    </row>
    <row r="2201" spans="1:26" x14ac:dyDescent="0.25">
      <c r="A2201" s="2" t="s">
        <v>5685</v>
      </c>
      <c r="B2201" s="2">
        <v>202282200</v>
      </c>
      <c r="C2201" s="3">
        <v>44885</v>
      </c>
      <c r="D2201" s="2" t="s">
        <v>728</v>
      </c>
      <c r="E2201" s="2" t="s">
        <v>29</v>
      </c>
      <c r="F2201" s="2" t="s">
        <v>5686</v>
      </c>
      <c r="G2201" s="10">
        <f t="shared" si="380"/>
        <v>1.4502040380432932E-4</v>
      </c>
      <c r="H2201" s="12">
        <v>32</v>
      </c>
      <c r="I2201" s="7">
        <v>28.2</v>
      </c>
      <c r="J2201" s="7">
        <v>3.8000000000000007</v>
      </c>
      <c r="K2201" s="7">
        <f t="shared" si="383"/>
        <v>1.5200000000000005</v>
      </c>
      <c r="L2201" s="12">
        <f t="shared" si="381"/>
        <v>2.2800000000000002</v>
      </c>
      <c r="M2201" s="8">
        <v>0.11875000000000002</v>
      </c>
      <c r="N2201" s="8">
        <f t="shared" si="382"/>
        <v>8.085106382978724E-2</v>
      </c>
      <c r="O2201" s="7">
        <f t="shared" si="376"/>
        <v>2.2800000000000002</v>
      </c>
      <c r="P2201" s="8">
        <v>0.11875000000000002</v>
      </c>
      <c r="Q2201" s="8">
        <f t="shared" si="377"/>
        <v>7.421052631578946</v>
      </c>
      <c r="R2201" s="8">
        <f t="shared" si="378"/>
        <v>0.88124999999999998</v>
      </c>
      <c r="S2201" s="9">
        <f t="shared" si="379"/>
        <v>6.0562141221358975E-5</v>
      </c>
      <c r="T2201" s="2" t="s">
        <v>99</v>
      </c>
      <c r="U2201" s="2" t="s">
        <v>31</v>
      </c>
      <c r="V2201" s="2" t="s">
        <v>6101</v>
      </c>
      <c r="W2201" s="2" t="s">
        <v>329</v>
      </c>
      <c r="X2201" s="2">
        <v>30</v>
      </c>
      <c r="Y2201" s="2">
        <v>36</v>
      </c>
      <c r="Z2201" s="2">
        <f t="shared" si="384"/>
        <v>6</v>
      </c>
    </row>
    <row r="2202" spans="1:26" x14ac:dyDescent="0.25">
      <c r="A2202" s="2" t="s">
        <v>5687</v>
      </c>
      <c r="B2202" s="2">
        <v>202282201</v>
      </c>
      <c r="C2202" s="3">
        <v>44885</v>
      </c>
      <c r="D2202" s="2" t="s">
        <v>1224</v>
      </c>
      <c r="E2202" s="2" t="s">
        <v>21</v>
      </c>
      <c r="F2202" s="2" t="s">
        <v>5688</v>
      </c>
      <c r="G2202" s="10">
        <f t="shared" si="380"/>
        <v>4.5318876188852914E-4</v>
      </c>
      <c r="H2202" s="7">
        <v>100</v>
      </c>
      <c r="I2202" s="7">
        <v>20</v>
      </c>
      <c r="J2202" s="7">
        <v>80</v>
      </c>
      <c r="K2202" s="7">
        <f t="shared" si="383"/>
        <v>32</v>
      </c>
      <c r="L2202" s="12">
        <f t="shared" si="381"/>
        <v>48</v>
      </c>
      <c r="M2202" s="8">
        <v>0.8</v>
      </c>
      <c r="N2202" s="8">
        <f t="shared" si="382"/>
        <v>2.4</v>
      </c>
      <c r="O2202" s="7">
        <f t="shared" si="376"/>
        <v>48</v>
      </c>
      <c r="P2202" s="8">
        <v>0.8</v>
      </c>
      <c r="Q2202" s="8">
        <f t="shared" si="377"/>
        <v>0.25</v>
      </c>
      <c r="R2202" s="8">
        <f t="shared" si="378"/>
        <v>0.2</v>
      </c>
      <c r="S2202" s="9">
        <f t="shared" si="379"/>
        <v>1.2749924467654519E-3</v>
      </c>
      <c r="T2202" s="2" t="s">
        <v>6150</v>
      </c>
      <c r="U2202" s="2" t="s">
        <v>22</v>
      </c>
      <c r="V2202" s="2" t="s">
        <v>6101</v>
      </c>
      <c r="W2202" s="2" t="s">
        <v>627</v>
      </c>
      <c r="X2202" s="2">
        <v>30</v>
      </c>
      <c r="Y2202" s="2">
        <v>36</v>
      </c>
      <c r="Z2202" s="2">
        <f t="shared" si="384"/>
        <v>6</v>
      </c>
    </row>
    <row r="2203" spans="1:26" x14ac:dyDescent="0.25">
      <c r="A2203" s="2" t="s">
        <v>5689</v>
      </c>
      <c r="B2203" s="2">
        <v>202282202</v>
      </c>
      <c r="C2203" s="3">
        <v>44885</v>
      </c>
      <c r="D2203" s="2" t="s">
        <v>764</v>
      </c>
      <c r="E2203" s="2" t="s">
        <v>29</v>
      </c>
      <c r="F2203" s="2" t="s">
        <v>5690</v>
      </c>
      <c r="G2203" s="10">
        <f t="shared" si="380"/>
        <v>2.5378570665757634E-4</v>
      </c>
      <c r="H2203" s="12">
        <v>56</v>
      </c>
      <c r="I2203" s="7">
        <v>47.175000000000004</v>
      </c>
      <c r="J2203" s="7">
        <v>8.8249999999999957</v>
      </c>
      <c r="K2203" s="7">
        <f t="shared" si="383"/>
        <v>3.5299999999999985</v>
      </c>
      <c r="L2203" s="12">
        <f t="shared" si="381"/>
        <v>5.2949999999999973</v>
      </c>
      <c r="M2203" s="8">
        <v>0.15758928571428563</v>
      </c>
      <c r="N2203" s="8">
        <f t="shared" si="382"/>
        <v>0.11224165341812394</v>
      </c>
      <c r="O2203" s="7">
        <f t="shared" si="376"/>
        <v>5.2949999999999973</v>
      </c>
      <c r="P2203" s="8">
        <v>0.15758928571428563</v>
      </c>
      <c r="Q2203" s="8">
        <f t="shared" si="377"/>
        <v>5.3456090651558101</v>
      </c>
      <c r="R2203" s="8">
        <f t="shared" si="378"/>
        <v>0.84241071428571435</v>
      </c>
      <c r="S2203" s="9">
        <f t="shared" si="379"/>
        <v>1.4064760428381383E-4</v>
      </c>
      <c r="T2203" s="2" t="s">
        <v>30</v>
      </c>
      <c r="U2203" s="2" t="s">
        <v>31</v>
      </c>
      <c r="V2203" s="2" t="s">
        <v>6101</v>
      </c>
      <c r="W2203" s="2" t="s">
        <v>627</v>
      </c>
      <c r="X2203" s="2">
        <v>30</v>
      </c>
      <c r="Y2203" s="2">
        <v>36</v>
      </c>
      <c r="Z2203" s="2">
        <f t="shared" si="384"/>
        <v>6</v>
      </c>
    </row>
    <row r="2204" spans="1:26" x14ac:dyDescent="0.25">
      <c r="A2204" s="2" t="s">
        <v>5691</v>
      </c>
      <c r="B2204" s="2">
        <v>202282203</v>
      </c>
      <c r="C2204" s="3">
        <v>44885</v>
      </c>
      <c r="D2204" s="2" t="s">
        <v>862</v>
      </c>
      <c r="E2204" s="2" t="s">
        <v>14</v>
      </c>
      <c r="F2204" s="2" t="s">
        <v>5692</v>
      </c>
      <c r="G2204" s="10">
        <f t="shared" si="380"/>
        <v>4.5318876188852913E-5</v>
      </c>
      <c r="H2204" s="7">
        <v>10</v>
      </c>
      <c r="I2204" s="7">
        <v>3</v>
      </c>
      <c r="J2204" s="7">
        <v>7</v>
      </c>
      <c r="K2204" s="7">
        <f t="shared" si="383"/>
        <v>2.8000000000000003</v>
      </c>
      <c r="L2204" s="12">
        <f t="shared" si="381"/>
        <v>4.1999999999999993</v>
      </c>
      <c r="M2204" s="8">
        <v>0.7</v>
      </c>
      <c r="N2204" s="8">
        <f t="shared" si="382"/>
        <v>1.3999999999999997</v>
      </c>
      <c r="O2204" s="7">
        <f t="shared" si="376"/>
        <v>4.1999999999999993</v>
      </c>
      <c r="P2204" s="8">
        <v>0.7</v>
      </c>
      <c r="Q2204" s="8">
        <f t="shared" si="377"/>
        <v>0.42857142857142855</v>
      </c>
      <c r="R2204" s="8">
        <f t="shared" si="378"/>
        <v>0.3</v>
      </c>
      <c r="S2204" s="9">
        <f t="shared" si="379"/>
        <v>1.1156183909197704E-4</v>
      </c>
      <c r="T2204" s="2" t="s">
        <v>6151</v>
      </c>
      <c r="U2204" s="2" t="s">
        <v>15</v>
      </c>
      <c r="V2204" s="2" t="s">
        <v>6101</v>
      </c>
      <c r="W2204" s="2" t="s">
        <v>16</v>
      </c>
      <c r="X2204" s="2">
        <v>30</v>
      </c>
      <c r="Y2204" s="2">
        <v>36</v>
      </c>
      <c r="Z2204" s="2">
        <f t="shared" si="384"/>
        <v>6</v>
      </c>
    </row>
    <row r="2205" spans="1:26" x14ac:dyDescent="0.25">
      <c r="A2205" s="2" t="s">
        <v>5693</v>
      </c>
      <c r="B2205" s="2">
        <v>202282204</v>
      </c>
      <c r="C2205" s="3">
        <v>44885</v>
      </c>
      <c r="D2205" s="2" t="s">
        <v>1225</v>
      </c>
      <c r="E2205" s="2" t="s">
        <v>29</v>
      </c>
      <c r="F2205" s="2" t="s">
        <v>5694</v>
      </c>
      <c r="G2205" s="10">
        <f t="shared" si="380"/>
        <v>2.4925381903869104E-4</v>
      </c>
      <c r="H2205" s="12">
        <v>55</v>
      </c>
      <c r="I2205" s="7">
        <v>47.175000000000004</v>
      </c>
      <c r="J2205" s="7">
        <v>7.8249999999999957</v>
      </c>
      <c r="K2205" s="7">
        <f t="shared" si="383"/>
        <v>3.1299999999999986</v>
      </c>
      <c r="L2205" s="12">
        <f t="shared" si="381"/>
        <v>4.6949999999999967</v>
      </c>
      <c r="M2205" s="8">
        <v>0.14227272727272719</v>
      </c>
      <c r="N2205" s="8">
        <f t="shared" si="382"/>
        <v>9.9523052464228851E-2</v>
      </c>
      <c r="O2205" s="7">
        <f t="shared" si="376"/>
        <v>4.6949999999999967</v>
      </c>
      <c r="P2205" s="8">
        <v>0.14227272727272719</v>
      </c>
      <c r="Q2205" s="8">
        <f t="shared" si="377"/>
        <v>6.0287539936102279</v>
      </c>
      <c r="R2205" s="8">
        <f t="shared" si="378"/>
        <v>0.85772727272727278</v>
      </c>
      <c r="S2205" s="9">
        <f t="shared" si="379"/>
        <v>1.2471019869924569E-4</v>
      </c>
      <c r="T2205" s="2" t="s">
        <v>30</v>
      </c>
      <c r="U2205" s="2" t="s">
        <v>31</v>
      </c>
      <c r="V2205" s="2" t="s">
        <v>6101</v>
      </c>
      <c r="W2205" s="2" t="s">
        <v>329</v>
      </c>
      <c r="X2205" s="2">
        <v>30</v>
      </c>
      <c r="Y2205" s="2">
        <v>36</v>
      </c>
      <c r="Z2205" s="2">
        <f t="shared" si="384"/>
        <v>6</v>
      </c>
    </row>
    <row r="2206" spans="1:26" x14ac:dyDescent="0.25">
      <c r="A2206" s="2" t="s">
        <v>5695</v>
      </c>
      <c r="B2206" s="2">
        <v>202282205</v>
      </c>
      <c r="C2206" s="3">
        <v>44885</v>
      </c>
      <c r="D2206" s="2" t="s">
        <v>691</v>
      </c>
      <c r="E2206" s="2" t="s">
        <v>29</v>
      </c>
      <c r="F2206" s="2" t="s">
        <v>5696</v>
      </c>
      <c r="G2206" s="10">
        <f t="shared" si="380"/>
        <v>3.4442345903528218E-4</v>
      </c>
      <c r="H2206" s="12">
        <v>76</v>
      </c>
      <c r="I2206" s="7">
        <v>63.825000000000003</v>
      </c>
      <c r="J2206" s="7">
        <v>12.174999999999997</v>
      </c>
      <c r="K2206" s="7">
        <f t="shared" si="383"/>
        <v>4.8699999999999992</v>
      </c>
      <c r="L2206" s="12">
        <f t="shared" si="381"/>
        <v>7.3049999999999979</v>
      </c>
      <c r="M2206" s="8">
        <v>0.16019736842105259</v>
      </c>
      <c r="N2206" s="8">
        <f t="shared" si="382"/>
        <v>0.11445358401880137</v>
      </c>
      <c r="O2206" s="7">
        <f t="shared" si="376"/>
        <v>7.3049999999999979</v>
      </c>
      <c r="P2206" s="8">
        <v>0.16019736842105259</v>
      </c>
      <c r="Q2206" s="8">
        <f t="shared" si="377"/>
        <v>5.242299794661192</v>
      </c>
      <c r="R2206" s="8">
        <f t="shared" si="378"/>
        <v>0.83980263157894741</v>
      </c>
      <c r="S2206" s="9">
        <f t="shared" si="379"/>
        <v>1.9403791299211717E-4</v>
      </c>
      <c r="T2206" s="2" t="s">
        <v>30</v>
      </c>
      <c r="U2206" s="2" t="s">
        <v>31</v>
      </c>
      <c r="V2206" s="2" t="s">
        <v>6101</v>
      </c>
      <c r="W2206" s="2" t="s">
        <v>16</v>
      </c>
      <c r="X2206" s="2">
        <v>30</v>
      </c>
      <c r="Y2206" s="2">
        <v>36</v>
      </c>
      <c r="Z2206" s="2">
        <f t="shared" si="384"/>
        <v>6</v>
      </c>
    </row>
    <row r="2207" spans="1:26" x14ac:dyDescent="0.25">
      <c r="A2207" s="2" t="s">
        <v>5697</v>
      </c>
      <c r="B2207" s="2">
        <v>202282206</v>
      </c>
      <c r="C2207" s="3">
        <v>44886</v>
      </c>
      <c r="D2207" s="2" t="s">
        <v>232</v>
      </c>
      <c r="E2207" s="2" t="s">
        <v>29</v>
      </c>
      <c r="F2207" s="2" t="s">
        <v>5698</v>
      </c>
      <c r="G2207" s="10">
        <f t="shared" si="380"/>
        <v>5.4382651426623495E-5</v>
      </c>
      <c r="H2207" s="12">
        <v>12</v>
      </c>
      <c r="I2207" s="7">
        <v>9.4</v>
      </c>
      <c r="J2207" s="7">
        <v>2.6</v>
      </c>
      <c r="K2207" s="7">
        <f t="shared" si="383"/>
        <v>1.04</v>
      </c>
      <c r="L2207" s="12">
        <f t="shared" si="381"/>
        <v>1.56</v>
      </c>
      <c r="M2207" s="8">
        <v>0.21666666666666667</v>
      </c>
      <c r="N2207" s="8">
        <f t="shared" si="382"/>
        <v>0.16595744680851063</v>
      </c>
      <c r="O2207" s="7">
        <f t="shared" si="376"/>
        <v>1.56</v>
      </c>
      <c r="P2207" s="8">
        <v>0.21666666666666667</v>
      </c>
      <c r="Q2207" s="8">
        <f t="shared" si="377"/>
        <v>3.6153846153846154</v>
      </c>
      <c r="R2207" s="8">
        <f t="shared" si="378"/>
        <v>0.78333333333333333</v>
      </c>
      <c r="S2207" s="9">
        <f t="shared" si="379"/>
        <v>4.1437254519877189E-5</v>
      </c>
      <c r="T2207" s="2" t="s">
        <v>99</v>
      </c>
      <c r="U2207" s="2" t="s">
        <v>31</v>
      </c>
      <c r="V2207" s="2" t="s">
        <v>6101</v>
      </c>
      <c r="W2207" s="2" t="s">
        <v>16</v>
      </c>
      <c r="X2207" s="2">
        <v>27</v>
      </c>
      <c r="Y2207" s="2">
        <v>41</v>
      </c>
      <c r="Z2207" s="2">
        <f t="shared" si="384"/>
        <v>14</v>
      </c>
    </row>
    <row r="2208" spans="1:26" x14ac:dyDescent="0.25">
      <c r="A2208" s="2" t="s">
        <v>5699</v>
      </c>
      <c r="B2208" s="2">
        <v>202282207</v>
      </c>
      <c r="C2208" s="3">
        <v>44886</v>
      </c>
      <c r="D2208" s="2" t="s">
        <v>1226</v>
      </c>
      <c r="E2208" s="2" t="s">
        <v>14</v>
      </c>
      <c r="F2208" s="2" t="s">
        <v>5700</v>
      </c>
      <c r="G2208" s="10">
        <f t="shared" si="380"/>
        <v>1.0876530285324699E-4</v>
      </c>
      <c r="H2208" s="7">
        <v>24</v>
      </c>
      <c r="I2208" s="7">
        <v>3</v>
      </c>
      <c r="J2208" s="7">
        <v>21</v>
      </c>
      <c r="K2208" s="7">
        <f t="shared" si="383"/>
        <v>8.4</v>
      </c>
      <c r="L2208" s="12">
        <f t="shared" si="381"/>
        <v>12.6</v>
      </c>
      <c r="M2208" s="8">
        <v>0.875</v>
      </c>
      <c r="N2208" s="8">
        <f t="shared" si="382"/>
        <v>4.2</v>
      </c>
      <c r="O2208" s="7">
        <f t="shared" si="376"/>
        <v>12.6</v>
      </c>
      <c r="P2208" s="8">
        <v>0.875</v>
      </c>
      <c r="Q2208" s="8">
        <f t="shared" si="377"/>
        <v>0.14285714285714285</v>
      </c>
      <c r="R2208" s="8">
        <f t="shared" si="378"/>
        <v>0.125</v>
      </c>
      <c r="S2208" s="9">
        <f t="shared" si="379"/>
        <v>3.3468551727593111E-4</v>
      </c>
      <c r="T2208" s="2" t="s">
        <v>19</v>
      </c>
      <c r="U2208" s="2" t="s">
        <v>15</v>
      </c>
      <c r="V2208" s="2" t="s">
        <v>6101</v>
      </c>
      <c r="W2208" s="2" t="s">
        <v>329</v>
      </c>
      <c r="X2208" s="2">
        <v>27</v>
      </c>
      <c r="Y2208" s="2">
        <v>41</v>
      </c>
      <c r="Z2208" s="2">
        <f t="shared" ref="Z2208:Z2230" si="385">Y2208-X2208</f>
        <v>14</v>
      </c>
    </row>
    <row r="2209" spans="1:26" x14ac:dyDescent="0.25">
      <c r="A2209" s="2" t="s">
        <v>5701</v>
      </c>
      <c r="B2209" s="2">
        <v>202282208</v>
      </c>
      <c r="C2209" s="3">
        <v>44886</v>
      </c>
      <c r="D2209" s="2" t="s">
        <v>868</v>
      </c>
      <c r="E2209" s="2" t="s">
        <v>29</v>
      </c>
      <c r="F2209" s="2" t="s">
        <v>5702</v>
      </c>
      <c r="G2209" s="10">
        <f t="shared" si="380"/>
        <v>2.4925381903869104E-4</v>
      </c>
      <c r="H2209" s="12">
        <v>55</v>
      </c>
      <c r="I2209" s="7">
        <v>47.52</v>
      </c>
      <c r="J2209" s="7">
        <v>7.4799999999999969</v>
      </c>
      <c r="K2209" s="7">
        <f t="shared" si="383"/>
        <v>2.9919999999999991</v>
      </c>
      <c r="L2209" s="12">
        <f t="shared" si="381"/>
        <v>4.4879999999999978</v>
      </c>
      <c r="M2209" s="8">
        <v>0.13599999999999995</v>
      </c>
      <c r="N2209" s="8">
        <f t="shared" si="382"/>
        <v>9.4444444444444386E-2</v>
      </c>
      <c r="O2209" s="7">
        <f t="shared" si="376"/>
        <v>4.4879999999999978</v>
      </c>
      <c r="P2209" s="8">
        <v>0.13599999999999995</v>
      </c>
      <c r="Q2209" s="8">
        <f t="shared" si="377"/>
        <v>6.3529411764705914</v>
      </c>
      <c r="R2209" s="8">
        <f t="shared" si="378"/>
        <v>0.8640000000000001</v>
      </c>
      <c r="S2209" s="9">
        <f t="shared" si="379"/>
        <v>1.1921179377256969E-4</v>
      </c>
      <c r="T2209" s="2" t="s">
        <v>30</v>
      </c>
      <c r="U2209" s="2" t="s">
        <v>31</v>
      </c>
      <c r="V2209" s="2" t="s">
        <v>6101</v>
      </c>
      <c r="W2209" s="2" t="s">
        <v>16</v>
      </c>
      <c r="X2209" s="2">
        <v>27</v>
      </c>
      <c r="Y2209" s="2">
        <v>41</v>
      </c>
      <c r="Z2209" s="2">
        <f t="shared" si="385"/>
        <v>14</v>
      </c>
    </row>
    <row r="2210" spans="1:26" x14ac:dyDescent="0.25">
      <c r="A2210" s="2" t="s">
        <v>5703</v>
      </c>
      <c r="B2210" s="2">
        <v>202282209</v>
      </c>
      <c r="C2210" s="3">
        <v>44886</v>
      </c>
      <c r="D2210" s="2" t="s">
        <v>1042</v>
      </c>
      <c r="E2210" s="2" t="s">
        <v>29</v>
      </c>
      <c r="F2210" s="2" t="s">
        <v>5704</v>
      </c>
      <c r="G2210" s="10">
        <f t="shared" si="380"/>
        <v>1.2236096570990287E-4</v>
      </c>
      <c r="H2210" s="12">
        <v>27</v>
      </c>
      <c r="I2210" s="7">
        <v>23.75</v>
      </c>
      <c r="J2210" s="7">
        <v>3.25</v>
      </c>
      <c r="K2210" s="7">
        <f t="shared" si="383"/>
        <v>1.3</v>
      </c>
      <c r="L2210" s="12">
        <f t="shared" si="381"/>
        <v>1.95</v>
      </c>
      <c r="M2210" s="8">
        <v>0.12037037037037036</v>
      </c>
      <c r="N2210" s="8">
        <f t="shared" si="382"/>
        <v>8.2105263157894737E-2</v>
      </c>
      <c r="O2210" s="7">
        <f t="shared" si="376"/>
        <v>1.95</v>
      </c>
      <c r="P2210" s="8">
        <v>0.12037037037037036</v>
      </c>
      <c r="Q2210" s="8">
        <f t="shared" si="377"/>
        <v>7.3076923076923075</v>
      </c>
      <c r="R2210" s="8">
        <f t="shared" si="378"/>
        <v>0.87962962962962965</v>
      </c>
      <c r="S2210" s="9">
        <f t="shared" si="379"/>
        <v>5.1796568149846482E-5</v>
      </c>
      <c r="T2210" s="2" t="s">
        <v>56</v>
      </c>
      <c r="U2210" s="2" t="s">
        <v>31</v>
      </c>
      <c r="V2210" s="2" t="s">
        <v>6101</v>
      </c>
      <c r="W2210" s="2" t="s">
        <v>627</v>
      </c>
      <c r="X2210" s="2">
        <v>27</v>
      </c>
      <c r="Y2210" s="2">
        <v>41</v>
      </c>
      <c r="Z2210" s="2">
        <f t="shared" si="385"/>
        <v>14</v>
      </c>
    </row>
    <row r="2211" spans="1:26" x14ac:dyDescent="0.25">
      <c r="A2211" s="2" t="s">
        <v>5705</v>
      </c>
      <c r="B2211" s="2">
        <v>202282210</v>
      </c>
      <c r="C2211" s="3">
        <v>44886</v>
      </c>
      <c r="D2211" s="2" t="s">
        <v>692</v>
      </c>
      <c r="E2211" s="2" t="s">
        <v>29</v>
      </c>
      <c r="F2211" s="2" t="s">
        <v>5706</v>
      </c>
      <c r="G2211" s="10">
        <f t="shared" si="380"/>
        <v>6.3446426664394082E-4</v>
      </c>
      <c r="H2211" s="12">
        <v>140</v>
      </c>
      <c r="I2211" s="7">
        <v>70</v>
      </c>
      <c r="J2211" s="7">
        <v>70</v>
      </c>
      <c r="K2211" s="7">
        <f t="shared" si="383"/>
        <v>28</v>
      </c>
      <c r="L2211" s="12">
        <f t="shared" si="381"/>
        <v>42</v>
      </c>
      <c r="M2211" s="8">
        <v>0.5</v>
      </c>
      <c r="N2211" s="8">
        <f t="shared" si="382"/>
        <v>0.6</v>
      </c>
      <c r="O2211" s="7">
        <f t="shared" si="376"/>
        <v>42</v>
      </c>
      <c r="P2211" s="8">
        <v>0.5</v>
      </c>
      <c r="Q2211" s="8">
        <f t="shared" si="377"/>
        <v>1</v>
      </c>
      <c r="R2211" s="8">
        <f t="shared" si="378"/>
        <v>0.5</v>
      </c>
      <c r="S2211" s="9">
        <f t="shared" si="379"/>
        <v>1.1156183909197704E-3</v>
      </c>
      <c r="T2211" s="2" t="s">
        <v>33</v>
      </c>
      <c r="U2211" s="2" t="s">
        <v>31</v>
      </c>
      <c r="V2211" s="2" t="s">
        <v>6101</v>
      </c>
      <c r="W2211" s="2" t="s">
        <v>627</v>
      </c>
      <c r="X2211" s="2">
        <v>27</v>
      </c>
      <c r="Y2211" s="2">
        <v>41</v>
      </c>
      <c r="Z2211" s="2">
        <f t="shared" si="385"/>
        <v>14</v>
      </c>
    </row>
    <row r="2212" spans="1:26" x14ac:dyDescent="0.25">
      <c r="A2212" s="2" t="s">
        <v>5707</v>
      </c>
      <c r="B2212" s="2">
        <v>202282211</v>
      </c>
      <c r="C2212" s="3">
        <v>44886</v>
      </c>
      <c r="D2212" s="2" t="s">
        <v>1227</v>
      </c>
      <c r="E2212" s="2" t="s">
        <v>47</v>
      </c>
      <c r="F2212" s="2" t="s">
        <v>5708</v>
      </c>
      <c r="G2212" s="10">
        <f t="shared" si="380"/>
        <v>9.0637752377705828E-4</v>
      </c>
      <c r="H2212" s="7">
        <v>200</v>
      </c>
      <c r="I2212" s="7">
        <v>80</v>
      </c>
      <c r="J2212" s="7">
        <v>120</v>
      </c>
      <c r="K2212" s="7">
        <f t="shared" si="383"/>
        <v>48</v>
      </c>
      <c r="L2212" s="12">
        <f t="shared" si="381"/>
        <v>72</v>
      </c>
      <c r="M2212" s="8">
        <v>0.6</v>
      </c>
      <c r="N2212" s="8">
        <f t="shared" si="382"/>
        <v>0.9</v>
      </c>
      <c r="O2212" s="7">
        <f t="shared" si="376"/>
        <v>72</v>
      </c>
      <c r="P2212" s="8">
        <v>0.6</v>
      </c>
      <c r="Q2212" s="8">
        <f t="shared" si="377"/>
        <v>0.66666666666666663</v>
      </c>
      <c r="R2212" s="8">
        <f t="shared" si="378"/>
        <v>0.4</v>
      </c>
      <c r="S2212" s="9">
        <f t="shared" si="379"/>
        <v>1.9124886701481778E-3</v>
      </c>
      <c r="T2212" s="2" t="s">
        <v>19</v>
      </c>
      <c r="U2212" s="2" t="s">
        <v>6087</v>
      </c>
      <c r="V2212" s="2" t="s">
        <v>6101</v>
      </c>
      <c r="W2212" s="2" t="s">
        <v>37</v>
      </c>
      <c r="X2212" s="2">
        <v>27</v>
      </c>
      <c r="Y2212" s="2">
        <v>41</v>
      </c>
      <c r="Z2212" s="2">
        <f t="shared" si="385"/>
        <v>14</v>
      </c>
    </row>
    <row r="2213" spans="1:26" x14ac:dyDescent="0.25">
      <c r="A2213" s="2" t="s">
        <v>5709</v>
      </c>
      <c r="B2213" s="2">
        <v>202282212</v>
      </c>
      <c r="C2213" s="3">
        <v>44886</v>
      </c>
      <c r="D2213" s="2" t="s">
        <v>1228</v>
      </c>
      <c r="E2213" s="2" t="s">
        <v>47</v>
      </c>
      <c r="F2213" s="2" t="s">
        <v>5710</v>
      </c>
      <c r="G2213" s="10">
        <f t="shared" si="380"/>
        <v>2.8097703237088809E-3</v>
      </c>
      <c r="H2213" s="7">
        <v>620</v>
      </c>
      <c r="I2213" s="7">
        <v>500</v>
      </c>
      <c r="J2213" s="7">
        <v>120</v>
      </c>
      <c r="K2213" s="7">
        <f t="shared" si="383"/>
        <v>48</v>
      </c>
      <c r="L2213" s="12">
        <f t="shared" si="381"/>
        <v>72</v>
      </c>
      <c r="M2213" s="8">
        <v>0.19354838709677419</v>
      </c>
      <c r="N2213" s="8">
        <f t="shared" si="382"/>
        <v>0.14399999999999999</v>
      </c>
      <c r="O2213" s="7">
        <f t="shared" si="376"/>
        <v>72</v>
      </c>
      <c r="P2213" s="8">
        <v>0.19354838709677419</v>
      </c>
      <c r="Q2213" s="8">
        <f t="shared" si="377"/>
        <v>4.166666666666667</v>
      </c>
      <c r="R2213" s="8">
        <f t="shared" si="378"/>
        <v>0.80645161290322576</v>
      </c>
      <c r="S2213" s="9">
        <f t="shared" si="379"/>
        <v>1.9124886701481778E-3</v>
      </c>
      <c r="T2213" s="2" t="s">
        <v>19</v>
      </c>
      <c r="U2213" s="2" t="s">
        <v>6087</v>
      </c>
      <c r="V2213" s="2" t="s">
        <v>6101</v>
      </c>
      <c r="W2213" s="2" t="s">
        <v>37</v>
      </c>
      <c r="X2213" s="2">
        <v>27</v>
      </c>
      <c r="Y2213" s="2">
        <v>41</v>
      </c>
      <c r="Z2213" s="2">
        <f t="shared" si="385"/>
        <v>14</v>
      </c>
    </row>
    <row r="2214" spans="1:26" x14ac:dyDescent="0.25">
      <c r="A2214" s="2" t="s">
        <v>5711</v>
      </c>
      <c r="B2214" s="2">
        <v>202282213</v>
      </c>
      <c r="C2214" s="3">
        <v>44886</v>
      </c>
      <c r="D2214" s="2" t="s">
        <v>994</v>
      </c>
      <c r="E2214" s="2" t="s">
        <v>24</v>
      </c>
      <c r="F2214" s="2" t="s">
        <v>5712</v>
      </c>
      <c r="G2214" s="10">
        <f t="shared" si="380"/>
        <v>1.3595662856655876E-4</v>
      </c>
      <c r="H2214" s="7">
        <v>30</v>
      </c>
      <c r="I2214" s="7">
        <v>20</v>
      </c>
      <c r="J2214" s="7">
        <v>10</v>
      </c>
      <c r="K2214" s="7">
        <f t="shared" si="383"/>
        <v>4</v>
      </c>
      <c r="L2214" s="12">
        <f t="shared" si="381"/>
        <v>6</v>
      </c>
      <c r="M2214" s="8">
        <v>0.33333333333333331</v>
      </c>
      <c r="N2214" s="8">
        <f t="shared" si="382"/>
        <v>0.3</v>
      </c>
      <c r="O2214" s="7">
        <f t="shared" si="376"/>
        <v>6</v>
      </c>
      <c r="P2214" s="8">
        <v>0.33333333333333331</v>
      </c>
      <c r="Q2214" s="8">
        <f t="shared" si="377"/>
        <v>2</v>
      </c>
      <c r="R2214" s="8">
        <f t="shared" si="378"/>
        <v>0.66666666666666663</v>
      </c>
      <c r="S2214" s="9">
        <f t="shared" si="379"/>
        <v>1.5937405584568148E-4</v>
      </c>
      <c r="T2214" s="2" t="s">
        <v>25</v>
      </c>
      <c r="U2214" s="2" t="s">
        <v>26</v>
      </c>
      <c r="V2214" s="2" t="s">
        <v>6101</v>
      </c>
      <c r="W2214" s="2" t="s">
        <v>37</v>
      </c>
      <c r="X2214" s="2">
        <v>27</v>
      </c>
      <c r="Y2214" s="2">
        <v>41</v>
      </c>
      <c r="Z2214" s="2">
        <f t="shared" si="385"/>
        <v>14</v>
      </c>
    </row>
    <row r="2215" spans="1:26" x14ac:dyDescent="0.25">
      <c r="A2215" s="2" t="s">
        <v>5713</v>
      </c>
      <c r="B2215" s="2">
        <v>202282214</v>
      </c>
      <c r="C2215" s="3">
        <v>44886</v>
      </c>
      <c r="D2215" s="2" t="s">
        <v>1229</v>
      </c>
      <c r="E2215" s="2" t="s">
        <v>29</v>
      </c>
      <c r="F2215" s="2" t="s">
        <v>5714</v>
      </c>
      <c r="G2215" s="10">
        <f t="shared" si="380"/>
        <v>4.5318876188852913E-5</v>
      </c>
      <c r="H2215" s="12">
        <v>10</v>
      </c>
      <c r="I2215" s="7">
        <v>2</v>
      </c>
      <c r="J2215" s="7">
        <v>8</v>
      </c>
      <c r="K2215" s="7">
        <f t="shared" si="383"/>
        <v>3.2</v>
      </c>
      <c r="L2215" s="12">
        <f t="shared" si="381"/>
        <v>4.8</v>
      </c>
      <c r="M2215" s="8">
        <v>0.8</v>
      </c>
      <c r="N2215" s="8">
        <f t="shared" si="382"/>
        <v>2.4</v>
      </c>
      <c r="O2215" s="7">
        <f t="shared" si="376"/>
        <v>4.8</v>
      </c>
      <c r="P2215" s="8">
        <v>0.8</v>
      </c>
      <c r="Q2215" s="8">
        <f t="shared" si="377"/>
        <v>0.25</v>
      </c>
      <c r="R2215" s="8">
        <f t="shared" si="378"/>
        <v>0.2</v>
      </c>
      <c r="S2215" s="9">
        <f t="shared" si="379"/>
        <v>1.2749924467654519E-4</v>
      </c>
      <c r="T2215" s="2" t="s">
        <v>30</v>
      </c>
      <c r="U2215" s="2" t="s">
        <v>31</v>
      </c>
      <c r="V2215" s="2" t="s">
        <v>6101</v>
      </c>
      <c r="W2215" s="2" t="s">
        <v>37</v>
      </c>
      <c r="X2215" s="2">
        <v>27</v>
      </c>
      <c r="Y2215" s="2">
        <v>41</v>
      </c>
      <c r="Z2215" s="2">
        <f t="shared" si="385"/>
        <v>14</v>
      </c>
    </row>
    <row r="2216" spans="1:26" x14ac:dyDescent="0.25">
      <c r="A2216" s="2" t="s">
        <v>5715</v>
      </c>
      <c r="B2216" s="2">
        <v>202282215</v>
      </c>
      <c r="C2216" s="3">
        <v>44886</v>
      </c>
      <c r="D2216" s="2" t="s">
        <v>352</v>
      </c>
      <c r="E2216" s="2" t="s">
        <v>14</v>
      </c>
      <c r="F2216" s="2" t="s">
        <v>5716</v>
      </c>
      <c r="G2216" s="10">
        <f t="shared" si="380"/>
        <v>4.5318876188852913E-5</v>
      </c>
      <c r="H2216" s="7">
        <v>10</v>
      </c>
      <c r="I2216" s="7">
        <v>3</v>
      </c>
      <c r="J2216" s="7">
        <v>7</v>
      </c>
      <c r="K2216" s="7">
        <f t="shared" si="383"/>
        <v>2.8000000000000003</v>
      </c>
      <c r="L2216" s="12">
        <f t="shared" si="381"/>
        <v>4.1999999999999993</v>
      </c>
      <c r="M2216" s="8">
        <v>0.7</v>
      </c>
      <c r="N2216" s="8">
        <f t="shared" si="382"/>
        <v>1.3999999999999997</v>
      </c>
      <c r="O2216" s="7">
        <f t="shared" si="376"/>
        <v>4.1999999999999993</v>
      </c>
      <c r="P2216" s="8">
        <v>0.7</v>
      </c>
      <c r="Q2216" s="8">
        <f t="shared" si="377"/>
        <v>0.42857142857142855</v>
      </c>
      <c r="R2216" s="8">
        <f t="shared" si="378"/>
        <v>0.3</v>
      </c>
      <c r="S2216" s="9">
        <f t="shared" si="379"/>
        <v>1.1156183909197704E-4</v>
      </c>
      <c r="T2216" s="2" t="s">
        <v>6151</v>
      </c>
      <c r="U2216" s="2" t="s">
        <v>15</v>
      </c>
      <c r="V2216" s="2" t="s">
        <v>6101</v>
      </c>
      <c r="W2216" s="2" t="s">
        <v>329</v>
      </c>
      <c r="X2216" s="2">
        <v>27</v>
      </c>
      <c r="Y2216" s="2">
        <v>41</v>
      </c>
      <c r="Z2216" s="2">
        <f t="shared" si="385"/>
        <v>14</v>
      </c>
    </row>
    <row r="2217" spans="1:26" x14ac:dyDescent="0.25">
      <c r="A2217" s="2" t="s">
        <v>5717</v>
      </c>
      <c r="B2217" s="2">
        <v>202282216</v>
      </c>
      <c r="C2217" s="3">
        <v>44886</v>
      </c>
      <c r="D2217" s="2" t="s">
        <v>862</v>
      </c>
      <c r="E2217" s="2" t="s">
        <v>14</v>
      </c>
      <c r="F2217" s="2" t="s">
        <v>5718</v>
      </c>
      <c r="G2217" s="10">
        <f t="shared" si="380"/>
        <v>4.5318876188852913E-5</v>
      </c>
      <c r="H2217" s="7">
        <v>10</v>
      </c>
      <c r="I2217" s="7">
        <v>3</v>
      </c>
      <c r="J2217" s="7">
        <v>7</v>
      </c>
      <c r="K2217" s="7">
        <f t="shared" si="383"/>
        <v>2.8000000000000003</v>
      </c>
      <c r="L2217" s="12">
        <f t="shared" si="381"/>
        <v>4.1999999999999993</v>
      </c>
      <c r="M2217" s="8">
        <v>0.7</v>
      </c>
      <c r="N2217" s="8">
        <f t="shared" si="382"/>
        <v>1.3999999999999997</v>
      </c>
      <c r="O2217" s="7">
        <f t="shared" si="376"/>
        <v>4.1999999999999993</v>
      </c>
      <c r="P2217" s="8">
        <v>0.7</v>
      </c>
      <c r="Q2217" s="8">
        <f t="shared" si="377"/>
        <v>0.42857142857142855</v>
      </c>
      <c r="R2217" s="8">
        <f t="shared" si="378"/>
        <v>0.3</v>
      </c>
      <c r="S2217" s="9">
        <f t="shared" si="379"/>
        <v>1.1156183909197704E-4</v>
      </c>
      <c r="T2217" s="2" t="s">
        <v>6151</v>
      </c>
      <c r="U2217" s="2" t="s">
        <v>15</v>
      </c>
      <c r="V2217" s="2" t="s">
        <v>6101</v>
      </c>
      <c r="W2217" s="2" t="s">
        <v>627</v>
      </c>
      <c r="X2217" s="2">
        <v>27</v>
      </c>
      <c r="Y2217" s="2">
        <v>41</v>
      </c>
      <c r="Z2217" s="2">
        <f t="shared" si="385"/>
        <v>14</v>
      </c>
    </row>
    <row r="2218" spans="1:26" x14ac:dyDescent="0.25">
      <c r="A2218" s="2" t="s">
        <v>5719</v>
      </c>
      <c r="B2218" s="2">
        <v>202282217</v>
      </c>
      <c r="C2218" s="3">
        <v>44886</v>
      </c>
      <c r="D2218" s="2" t="s">
        <v>867</v>
      </c>
      <c r="E2218" s="2" t="s">
        <v>29</v>
      </c>
      <c r="F2218" s="2" t="s">
        <v>5720</v>
      </c>
      <c r="G2218" s="10">
        <f t="shared" si="380"/>
        <v>3.5801912189193801E-4</v>
      </c>
      <c r="H2218" s="12">
        <v>79</v>
      </c>
      <c r="I2218" s="7">
        <v>61.050000000000004</v>
      </c>
      <c r="J2218" s="7">
        <v>17.949999999999996</v>
      </c>
      <c r="K2218" s="7">
        <f t="shared" si="383"/>
        <v>7.1799999999999988</v>
      </c>
      <c r="L2218" s="12">
        <f t="shared" si="381"/>
        <v>10.769999999999996</v>
      </c>
      <c r="M2218" s="8">
        <v>0.22721518987341766</v>
      </c>
      <c r="N2218" s="8">
        <f t="shared" si="382"/>
        <v>0.17641277641277633</v>
      </c>
      <c r="O2218" s="7">
        <f t="shared" si="376"/>
        <v>10.769999999999996</v>
      </c>
      <c r="P2218" s="8">
        <v>0.22721518987341766</v>
      </c>
      <c r="Q2218" s="8">
        <f t="shared" si="377"/>
        <v>3.4011142061281348</v>
      </c>
      <c r="R2218" s="8">
        <f t="shared" si="378"/>
        <v>0.77278481012658229</v>
      </c>
      <c r="S2218" s="9">
        <f t="shared" si="379"/>
        <v>2.860764302429982E-4</v>
      </c>
      <c r="T2218" s="2" t="s">
        <v>30</v>
      </c>
      <c r="U2218" s="2" t="s">
        <v>31</v>
      </c>
      <c r="V2218" s="2" t="s">
        <v>6101</v>
      </c>
      <c r="W2218" s="2" t="s">
        <v>627</v>
      </c>
      <c r="X2218" s="2">
        <v>27</v>
      </c>
      <c r="Y2218" s="2">
        <v>41</v>
      </c>
      <c r="Z2218" s="2">
        <f t="shared" si="385"/>
        <v>14</v>
      </c>
    </row>
    <row r="2219" spans="1:26" x14ac:dyDescent="0.25">
      <c r="A2219" s="2" t="s">
        <v>5721</v>
      </c>
      <c r="B2219" s="2">
        <v>202282218</v>
      </c>
      <c r="C2219" s="3">
        <v>44886</v>
      </c>
      <c r="D2219" s="2" t="s">
        <v>867</v>
      </c>
      <c r="E2219" s="2" t="s">
        <v>29</v>
      </c>
      <c r="F2219" s="2" t="s">
        <v>5722</v>
      </c>
      <c r="G2219" s="10">
        <f t="shared" si="380"/>
        <v>3.5801912189193801E-4</v>
      </c>
      <c r="H2219" s="12">
        <v>79</v>
      </c>
      <c r="I2219" s="7">
        <v>61.050000000000004</v>
      </c>
      <c r="J2219" s="7">
        <v>17.949999999999996</v>
      </c>
      <c r="K2219" s="7">
        <f t="shared" si="383"/>
        <v>7.1799999999999988</v>
      </c>
      <c r="L2219" s="12">
        <f t="shared" si="381"/>
        <v>10.769999999999996</v>
      </c>
      <c r="M2219" s="8">
        <v>0.22721518987341766</v>
      </c>
      <c r="N2219" s="8">
        <f t="shared" si="382"/>
        <v>0.17641277641277633</v>
      </c>
      <c r="O2219" s="7">
        <f t="shared" si="376"/>
        <v>10.769999999999996</v>
      </c>
      <c r="P2219" s="8">
        <v>0.22721518987341766</v>
      </c>
      <c r="Q2219" s="8">
        <f t="shared" si="377"/>
        <v>3.4011142061281348</v>
      </c>
      <c r="R2219" s="8">
        <f t="shared" si="378"/>
        <v>0.77278481012658229</v>
      </c>
      <c r="S2219" s="9">
        <f t="shared" si="379"/>
        <v>2.860764302429982E-4</v>
      </c>
      <c r="T2219" s="2" t="s">
        <v>30</v>
      </c>
      <c r="U2219" s="2" t="s">
        <v>31</v>
      </c>
      <c r="V2219" s="2" t="s">
        <v>6101</v>
      </c>
      <c r="W2219" s="2" t="s">
        <v>627</v>
      </c>
      <c r="X2219" s="2">
        <v>27</v>
      </c>
      <c r="Y2219" s="2">
        <v>41</v>
      </c>
      <c r="Z2219" s="2">
        <f t="shared" si="385"/>
        <v>14</v>
      </c>
    </row>
    <row r="2220" spans="1:26" x14ac:dyDescent="0.25">
      <c r="A2220" s="2" t="s">
        <v>5723</v>
      </c>
      <c r="B2220" s="2">
        <v>202282219</v>
      </c>
      <c r="C2220" s="3">
        <v>44886</v>
      </c>
      <c r="D2220" s="2" t="s">
        <v>867</v>
      </c>
      <c r="E2220" s="2" t="s">
        <v>29</v>
      </c>
      <c r="F2220" s="2" t="s">
        <v>5724</v>
      </c>
      <c r="G2220" s="10">
        <f t="shared" si="380"/>
        <v>3.5801912189193801E-4</v>
      </c>
      <c r="H2220" s="12">
        <v>79</v>
      </c>
      <c r="I2220" s="7">
        <v>61.050000000000004</v>
      </c>
      <c r="J2220" s="7">
        <v>17.949999999999996</v>
      </c>
      <c r="K2220" s="7">
        <f t="shared" si="383"/>
        <v>7.1799999999999988</v>
      </c>
      <c r="L2220" s="12">
        <f t="shared" si="381"/>
        <v>10.769999999999996</v>
      </c>
      <c r="M2220" s="8">
        <v>0.22721518987341766</v>
      </c>
      <c r="N2220" s="8">
        <f t="shared" si="382"/>
        <v>0.17641277641277633</v>
      </c>
      <c r="O2220" s="7">
        <f t="shared" si="376"/>
        <v>10.769999999999996</v>
      </c>
      <c r="P2220" s="8">
        <v>0.22721518987341766</v>
      </c>
      <c r="Q2220" s="8">
        <f t="shared" si="377"/>
        <v>3.4011142061281348</v>
      </c>
      <c r="R2220" s="8">
        <f t="shared" si="378"/>
        <v>0.77278481012658229</v>
      </c>
      <c r="S2220" s="9">
        <f t="shared" si="379"/>
        <v>2.860764302429982E-4</v>
      </c>
      <c r="T2220" s="2" t="s">
        <v>30</v>
      </c>
      <c r="U2220" s="2" t="s">
        <v>31</v>
      </c>
      <c r="V2220" s="2" t="s">
        <v>6101</v>
      </c>
      <c r="W2220" s="2" t="s">
        <v>329</v>
      </c>
      <c r="X2220" s="2">
        <v>27</v>
      </c>
      <c r="Y2220" s="2">
        <v>41</v>
      </c>
      <c r="Z2220" s="2">
        <f t="shared" si="385"/>
        <v>14</v>
      </c>
    </row>
    <row r="2221" spans="1:26" x14ac:dyDescent="0.25">
      <c r="A2221" s="2" t="s">
        <v>5725</v>
      </c>
      <c r="B2221" s="2">
        <v>202282220</v>
      </c>
      <c r="C2221" s="3">
        <v>44886</v>
      </c>
      <c r="D2221" s="2" t="s">
        <v>851</v>
      </c>
      <c r="E2221" s="2" t="s">
        <v>29</v>
      </c>
      <c r="F2221" s="2" t="s">
        <v>5726</v>
      </c>
      <c r="G2221" s="10">
        <f t="shared" si="380"/>
        <v>2.4925381903869104E-4</v>
      </c>
      <c r="H2221" s="12">
        <v>55</v>
      </c>
      <c r="I2221" s="7">
        <v>23.97</v>
      </c>
      <c r="J2221" s="7">
        <v>31.03</v>
      </c>
      <c r="K2221" s="7">
        <f t="shared" si="383"/>
        <v>12.412000000000001</v>
      </c>
      <c r="L2221" s="12">
        <f t="shared" si="381"/>
        <v>18.618000000000002</v>
      </c>
      <c r="M2221" s="8">
        <v>0.56418181818181823</v>
      </c>
      <c r="N2221" s="8">
        <f t="shared" si="382"/>
        <v>0.77672090112640813</v>
      </c>
      <c r="O2221" s="7">
        <f t="shared" si="376"/>
        <v>18.618000000000002</v>
      </c>
      <c r="P2221" s="8">
        <v>0.56418181818181823</v>
      </c>
      <c r="Q2221" s="8">
        <f t="shared" si="377"/>
        <v>0.77247824685787936</v>
      </c>
      <c r="R2221" s="8">
        <f t="shared" si="378"/>
        <v>0.43581818181818177</v>
      </c>
      <c r="S2221" s="9">
        <f t="shared" si="379"/>
        <v>4.9453769528914969E-4</v>
      </c>
      <c r="T2221" s="2" t="s">
        <v>33</v>
      </c>
      <c r="U2221" s="2" t="s">
        <v>31</v>
      </c>
      <c r="V2221" s="2" t="s">
        <v>6101</v>
      </c>
      <c r="W2221" s="2" t="s">
        <v>16</v>
      </c>
      <c r="X2221" s="2">
        <v>27</v>
      </c>
      <c r="Y2221" s="2">
        <v>41</v>
      </c>
      <c r="Z2221" s="2">
        <f t="shared" si="385"/>
        <v>14</v>
      </c>
    </row>
    <row r="2222" spans="1:26" x14ac:dyDescent="0.25">
      <c r="A2222" s="2" t="s">
        <v>5727</v>
      </c>
      <c r="B2222" s="2">
        <v>202282221</v>
      </c>
      <c r="C2222" s="3">
        <v>44886</v>
      </c>
      <c r="D2222" s="2" t="s">
        <v>1230</v>
      </c>
      <c r="E2222" s="2" t="s">
        <v>29</v>
      </c>
      <c r="F2222" s="2" t="s">
        <v>5728</v>
      </c>
      <c r="G2222" s="10">
        <f t="shared" si="380"/>
        <v>1.8127550475541165E-4</v>
      </c>
      <c r="H2222" s="12">
        <v>40</v>
      </c>
      <c r="I2222" s="7">
        <v>15</v>
      </c>
      <c r="J2222" s="7">
        <v>25</v>
      </c>
      <c r="K2222" s="7">
        <f t="shared" si="383"/>
        <v>10</v>
      </c>
      <c r="L2222" s="12">
        <f t="shared" si="381"/>
        <v>15</v>
      </c>
      <c r="M2222" s="8">
        <v>0.625</v>
      </c>
      <c r="N2222" s="8">
        <f t="shared" si="382"/>
        <v>1</v>
      </c>
      <c r="O2222" s="7">
        <f t="shared" si="376"/>
        <v>15</v>
      </c>
      <c r="P2222" s="8">
        <v>0.625</v>
      </c>
      <c r="Q2222" s="8">
        <f t="shared" si="377"/>
        <v>0.6</v>
      </c>
      <c r="R2222" s="8">
        <f t="shared" si="378"/>
        <v>0.375</v>
      </c>
      <c r="S2222" s="9">
        <f t="shared" si="379"/>
        <v>3.9843513961420371E-4</v>
      </c>
      <c r="T2222" s="2" t="s">
        <v>6152</v>
      </c>
      <c r="U2222" s="2" t="s">
        <v>31</v>
      </c>
      <c r="V2222" s="2" t="s">
        <v>6101</v>
      </c>
      <c r="W2222" s="2" t="s">
        <v>329</v>
      </c>
      <c r="X2222" s="2">
        <v>27</v>
      </c>
      <c r="Y2222" s="2">
        <v>41</v>
      </c>
      <c r="Z2222" s="2">
        <f t="shared" si="385"/>
        <v>14</v>
      </c>
    </row>
    <row r="2223" spans="1:26" x14ac:dyDescent="0.25">
      <c r="A2223" s="2" t="s">
        <v>5729</v>
      </c>
      <c r="B2223" s="2">
        <v>202282222</v>
      </c>
      <c r="C2223" s="3">
        <v>44886</v>
      </c>
      <c r="D2223" s="2" t="s">
        <v>694</v>
      </c>
      <c r="E2223" s="2" t="s">
        <v>29</v>
      </c>
      <c r="F2223" s="2" t="s">
        <v>5730</v>
      </c>
      <c r="G2223" s="10">
        <f t="shared" si="380"/>
        <v>2.0846683046872342E-4</v>
      </c>
      <c r="H2223" s="12">
        <v>46</v>
      </c>
      <c r="I2223" s="7">
        <v>36</v>
      </c>
      <c r="J2223" s="7">
        <v>10</v>
      </c>
      <c r="K2223" s="7">
        <f t="shared" si="383"/>
        <v>4</v>
      </c>
      <c r="L2223" s="12">
        <f t="shared" si="381"/>
        <v>6</v>
      </c>
      <c r="M2223" s="8">
        <v>0.21739130434782608</v>
      </c>
      <c r="N2223" s="8">
        <f t="shared" si="382"/>
        <v>0.16666666666666666</v>
      </c>
      <c r="O2223" s="7">
        <f t="shared" si="376"/>
        <v>6</v>
      </c>
      <c r="P2223" s="8">
        <v>0.21739130434782608</v>
      </c>
      <c r="Q2223" s="8">
        <f t="shared" si="377"/>
        <v>3.6</v>
      </c>
      <c r="R2223" s="8">
        <f t="shared" si="378"/>
        <v>0.78260869565217395</v>
      </c>
      <c r="S2223" s="9">
        <f t="shared" si="379"/>
        <v>1.5937405584568148E-4</v>
      </c>
      <c r="T2223" s="2" t="s">
        <v>30</v>
      </c>
      <c r="U2223" s="2" t="s">
        <v>31</v>
      </c>
      <c r="V2223" s="2" t="s">
        <v>6101</v>
      </c>
      <c r="W2223" s="2" t="s">
        <v>627</v>
      </c>
      <c r="X2223" s="2">
        <v>27</v>
      </c>
      <c r="Y2223" s="2">
        <v>41</v>
      </c>
      <c r="Z2223" s="2">
        <f t="shared" si="385"/>
        <v>14</v>
      </c>
    </row>
    <row r="2224" spans="1:26" x14ac:dyDescent="0.25">
      <c r="A2224" s="2" t="s">
        <v>5731</v>
      </c>
      <c r="B2224" s="2">
        <v>202282223</v>
      </c>
      <c r="C2224" s="3">
        <v>44886</v>
      </c>
      <c r="D2224" s="2" t="s">
        <v>1231</v>
      </c>
      <c r="E2224" s="2" t="s">
        <v>29</v>
      </c>
      <c r="F2224" s="2" t="s">
        <v>5732</v>
      </c>
      <c r="G2224" s="10">
        <f t="shared" si="380"/>
        <v>1.3595662856655876E-4</v>
      </c>
      <c r="H2224" s="12">
        <v>30</v>
      </c>
      <c r="I2224" s="7">
        <v>11.61</v>
      </c>
      <c r="J2224" s="7">
        <v>18.39</v>
      </c>
      <c r="K2224" s="7">
        <f t="shared" si="383"/>
        <v>7.3560000000000008</v>
      </c>
      <c r="L2224" s="12">
        <f t="shared" si="381"/>
        <v>11.033999999999999</v>
      </c>
      <c r="M2224" s="8">
        <v>0.61299999999999999</v>
      </c>
      <c r="N2224" s="8">
        <f t="shared" si="382"/>
        <v>0.95038759689922481</v>
      </c>
      <c r="O2224" s="7">
        <f t="shared" si="376"/>
        <v>11.033999999999999</v>
      </c>
      <c r="P2224" s="8">
        <v>0.61299999999999999</v>
      </c>
      <c r="Q2224" s="8">
        <f t="shared" si="377"/>
        <v>0.63132137030995106</v>
      </c>
      <c r="R2224" s="8">
        <f t="shared" si="378"/>
        <v>0.38699999999999996</v>
      </c>
      <c r="S2224" s="9">
        <f t="shared" si="379"/>
        <v>2.9308888870020826E-4</v>
      </c>
      <c r="T2224" s="2" t="s">
        <v>33</v>
      </c>
      <c r="U2224" s="2" t="s">
        <v>31</v>
      </c>
      <c r="V2224" s="2" t="s">
        <v>6101</v>
      </c>
      <c r="W2224" s="2" t="s">
        <v>329</v>
      </c>
      <c r="X2224" s="2">
        <v>27</v>
      </c>
      <c r="Y2224" s="2">
        <v>41</v>
      </c>
      <c r="Z2224" s="2">
        <f t="shared" si="385"/>
        <v>14</v>
      </c>
    </row>
    <row r="2225" spans="1:26" x14ac:dyDescent="0.25">
      <c r="A2225" s="2" t="s">
        <v>5733</v>
      </c>
      <c r="B2225" s="2">
        <v>202282224</v>
      </c>
      <c r="C2225" s="3">
        <v>44886</v>
      </c>
      <c r="D2225" s="2" t="s">
        <v>1232</v>
      </c>
      <c r="E2225" s="2" t="s">
        <v>47</v>
      </c>
      <c r="F2225" s="2" t="s">
        <v>5734</v>
      </c>
      <c r="G2225" s="10">
        <f t="shared" si="380"/>
        <v>8.1573977139935249E-4</v>
      </c>
      <c r="H2225" s="7">
        <v>180</v>
      </c>
      <c r="I2225" s="7">
        <v>120</v>
      </c>
      <c r="J2225" s="7">
        <v>60</v>
      </c>
      <c r="K2225" s="7">
        <f t="shared" si="383"/>
        <v>24</v>
      </c>
      <c r="L2225" s="12">
        <f t="shared" si="381"/>
        <v>36</v>
      </c>
      <c r="M2225" s="8">
        <v>0.33333333333333331</v>
      </c>
      <c r="N2225" s="8">
        <f t="shared" si="382"/>
        <v>0.3</v>
      </c>
      <c r="O2225" s="7">
        <f t="shared" si="376"/>
        <v>36</v>
      </c>
      <c r="P2225" s="8">
        <v>0.33333333333333331</v>
      </c>
      <c r="Q2225" s="8">
        <f t="shared" si="377"/>
        <v>2</v>
      </c>
      <c r="R2225" s="8">
        <f t="shared" si="378"/>
        <v>0.66666666666666663</v>
      </c>
      <c r="S2225" s="9">
        <f t="shared" si="379"/>
        <v>9.5624433507408889E-4</v>
      </c>
      <c r="T2225" s="2" t="s">
        <v>19</v>
      </c>
      <c r="U2225" s="2" t="s">
        <v>6087</v>
      </c>
      <c r="V2225" s="2" t="s">
        <v>6101</v>
      </c>
      <c r="W2225" s="2" t="s">
        <v>329</v>
      </c>
      <c r="X2225" s="2">
        <v>27</v>
      </c>
      <c r="Y2225" s="2">
        <v>41</v>
      </c>
      <c r="Z2225" s="2">
        <f t="shared" si="385"/>
        <v>14</v>
      </c>
    </row>
    <row r="2226" spans="1:26" x14ac:dyDescent="0.25">
      <c r="A2226" s="2" t="s">
        <v>5735</v>
      </c>
      <c r="B2226" s="2">
        <v>202282225</v>
      </c>
      <c r="C2226" s="3">
        <v>44886</v>
      </c>
      <c r="D2226" s="2" t="s">
        <v>1233</v>
      </c>
      <c r="E2226" s="2" t="s">
        <v>29</v>
      </c>
      <c r="F2226" s="2" t="s">
        <v>5736</v>
      </c>
      <c r="G2226" s="10">
        <f t="shared" si="380"/>
        <v>3.625510095108233E-4</v>
      </c>
      <c r="H2226" s="12">
        <v>80</v>
      </c>
      <c r="I2226" s="7">
        <v>28.21</v>
      </c>
      <c r="J2226" s="7">
        <v>55.79</v>
      </c>
      <c r="K2226" s="7">
        <f t="shared" si="383"/>
        <v>22.316000000000003</v>
      </c>
      <c r="L2226" s="12">
        <f t="shared" si="381"/>
        <v>33.473999999999997</v>
      </c>
      <c r="M2226" s="8">
        <v>0.69737499999999997</v>
      </c>
      <c r="N2226" s="8">
        <f t="shared" si="382"/>
        <v>1.1866004962779155</v>
      </c>
      <c r="O2226" s="7">
        <f t="shared" si="376"/>
        <v>33.473999999999997</v>
      </c>
      <c r="P2226" s="8">
        <v>0.69737499999999997</v>
      </c>
      <c r="Q2226" s="8">
        <f t="shared" si="377"/>
        <v>0.50564617314930993</v>
      </c>
      <c r="R2226" s="8">
        <f t="shared" si="378"/>
        <v>0.35262500000000002</v>
      </c>
      <c r="S2226" s="9">
        <f t="shared" si="379"/>
        <v>8.8914785756305699E-4</v>
      </c>
      <c r="T2226" s="2" t="s">
        <v>33</v>
      </c>
      <c r="U2226" s="2" t="s">
        <v>31</v>
      </c>
      <c r="V2226" s="2" t="s">
        <v>6101</v>
      </c>
      <c r="W2226" s="2" t="s">
        <v>329</v>
      </c>
      <c r="X2226" s="2">
        <v>27</v>
      </c>
      <c r="Y2226" s="2">
        <v>41</v>
      </c>
      <c r="Z2226" s="2">
        <f t="shared" si="385"/>
        <v>14</v>
      </c>
    </row>
    <row r="2227" spans="1:26" x14ac:dyDescent="0.25">
      <c r="A2227" s="2" t="s">
        <v>5737</v>
      </c>
      <c r="B2227" s="2">
        <v>202282226</v>
      </c>
      <c r="C2227" s="3">
        <v>44886</v>
      </c>
      <c r="D2227" s="2" t="s">
        <v>600</v>
      </c>
      <c r="E2227" s="2" t="s">
        <v>29</v>
      </c>
      <c r="F2227" s="2" t="s">
        <v>5738</v>
      </c>
      <c r="G2227" s="10">
        <f t="shared" si="380"/>
        <v>5.4382651426623495E-5</v>
      </c>
      <c r="H2227" s="12">
        <v>12</v>
      </c>
      <c r="I2227" s="7">
        <v>9.4</v>
      </c>
      <c r="J2227" s="7">
        <v>2.6</v>
      </c>
      <c r="K2227" s="7">
        <f t="shared" si="383"/>
        <v>1.04</v>
      </c>
      <c r="L2227" s="12">
        <f t="shared" si="381"/>
        <v>1.56</v>
      </c>
      <c r="M2227" s="8">
        <v>0.21666666666666667</v>
      </c>
      <c r="N2227" s="8">
        <f t="shared" si="382"/>
        <v>0.16595744680851063</v>
      </c>
      <c r="O2227" s="7">
        <f t="shared" si="376"/>
        <v>1.56</v>
      </c>
      <c r="P2227" s="8">
        <v>0.21666666666666667</v>
      </c>
      <c r="Q2227" s="8">
        <f t="shared" si="377"/>
        <v>3.6153846153846154</v>
      </c>
      <c r="R2227" s="8">
        <f t="shared" si="378"/>
        <v>0.78333333333333333</v>
      </c>
      <c r="S2227" s="9">
        <f t="shared" si="379"/>
        <v>4.1437254519877189E-5</v>
      </c>
      <c r="T2227" s="2" t="s">
        <v>99</v>
      </c>
      <c r="U2227" s="2" t="s">
        <v>31</v>
      </c>
      <c r="V2227" s="2" t="s">
        <v>6101</v>
      </c>
      <c r="W2227" s="2" t="s">
        <v>37</v>
      </c>
      <c r="X2227" s="2">
        <v>27</v>
      </c>
      <c r="Y2227" s="2">
        <v>41</v>
      </c>
      <c r="Z2227" s="2">
        <f t="shared" si="385"/>
        <v>14</v>
      </c>
    </row>
    <row r="2228" spans="1:26" x14ac:dyDescent="0.25">
      <c r="A2228" s="2" t="s">
        <v>5739</v>
      </c>
      <c r="B2228" s="2">
        <v>202282227</v>
      </c>
      <c r="C2228" s="3">
        <v>44886</v>
      </c>
      <c r="D2228" s="2" t="s">
        <v>1125</v>
      </c>
      <c r="E2228" s="2" t="s">
        <v>29</v>
      </c>
      <c r="F2228" s="2" t="s">
        <v>5740</v>
      </c>
      <c r="G2228" s="10">
        <f t="shared" si="380"/>
        <v>4.5318876188852914E-4</v>
      </c>
      <c r="H2228" s="12">
        <v>100</v>
      </c>
      <c r="I2228" s="7">
        <v>45.52</v>
      </c>
      <c r="J2228" s="7">
        <v>54.48</v>
      </c>
      <c r="K2228" s="7">
        <f t="shared" si="383"/>
        <v>21.792000000000002</v>
      </c>
      <c r="L2228" s="12">
        <f t="shared" si="381"/>
        <v>32.687999999999995</v>
      </c>
      <c r="M2228" s="8">
        <v>0.54479999999999995</v>
      </c>
      <c r="N2228" s="8">
        <f t="shared" si="382"/>
        <v>0.71810193321616855</v>
      </c>
      <c r="O2228" s="7">
        <f t="shared" si="376"/>
        <v>32.687999999999995</v>
      </c>
      <c r="P2228" s="8">
        <v>0.54479999999999995</v>
      </c>
      <c r="Q2228" s="8">
        <f t="shared" si="377"/>
        <v>0.83553597650513955</v>
      </c>
      <c r="R2228" s="8">
        <f t="shared" si="378"/>
        <v>0.45520000000000005</v>
      </c>
      <c r="S2228" s="9">
        <f t="shared" si="379"/>
        <v>8.682698562472727E-4</v>
      </c>
      <c r="T2228" s="2" t="s">
        <v>33</v>
      </c>
      <c r="U2228" s="2" t="s">
        <v>31</v>
      </c>
      <c r="V2228" s="2" t="s">
        <v>6101</v>
      </c>
      <c r="W2228" s="2" t="s">
        <v>16</v>
      </c>
      <c r="X2228" s="2">
        <v>27</v>
      </c>
      <c r="Y2228" s="2">
        <v>41</v>
      </c>
      <c r="Z2228" s="2">
        <f t="shared" si="385"/>
        <v>14</v>
      </c>
    </row>
    <row r="2229" spans="1:26" x14ac:dyDescent="0.25">
      <c r="A2229" s="2" t="s">
        <v>5741</v>
      </c>
      <c r="B2229" s="2">
        <v>202282228</v>
      </c>
      <c r="C2229" s="3">
        <v>44886</v>
      </c>
      <c r="D2229" s="2" t="s">
        <v>630</v>
      </c>
      <c r="E2229" s="2" t="s">
        <v>29</v>
      </c>
      <c r="F2229" s="2" t="s">
        <v>5742</v>
      </c>
      <c r="G2229" s="10">
        <f t="shared" si="380"/>
        <v>4.5318876188852914E-4</v>
      </c>
      <c r="H2229" s="12">
        <v>100</v>
      </c>
      <c r="I2229" s="7">
        <v>50</v>
      </c>
      <c r="J2229" s="7">
        <v>50</v>
      </c>
      <c r="K2229" s="7">
        <f t="shared" si="383"/>
        <v>20</v>
      </c>
      <c r="L2229" s="12">
        <f t="shared" si="381"/>
        <v>30</v>
      </c>
      <c r="M2229" s="8">
        <v>0.5</v>
      </c>
      <c r="N2229" s="8">
        <f t="shared" si="382"/>
        <v>0.6</v>
      </c>
      <c r="O2229" s="7">
        <f t="shared" si="376"/>
        <v>30</v>
      </c>
      <c r="P2229" s="8">
        <v>0.5</v>
      </c>
      <c r="Q2229" s="8">
        <f t="shared" si="377"/>
        <v>1</v>
      </c>
      <c r="R2229" s="8">
        <f t="shared" si="378"/>
        <v>0.5</v>
      </c>
      <c r="S2229" s="9">
        <f t="shared" si="379"/>
        <v>7.9687027922840741E-4</v>
      </c>
      <c r="T2229" s="2" t="s">
        <v>33</v>
      </c>
      <c r="U2229" s="2" t="s">
        <v>31</v>
      </c>
      <c r="V2229" s="2" t="s">
        <v>6101</v>
      </c>
      <c r="W2229" s="2" t="s">
        <v>627</v>
      </c>
      <c r="X2229" s="2">
        <v>27</v>
      </c>
      <c r="Y2229" s="2">
        <v>41</v>
      </c>
      <c r="Z2229" s="2">
        <f t="shared" si="385"/>
        <v>14</v>
      </c>
    </row>
    <row r="2230" spans="1:26" x14ac:dyDescent="0.25">
      <c r="A2230" s="2" t="s">
        <v>5743</v>
      </c>
      <c r="B2230" s="2">
        <v>202282229</v>
      </c>
      <c r="C2230" s="3">
        <v>44887</v>
      </c>
      <c r="D2230" s="2" t="s">
        <v>600</v>
      </c>
      <c r="E2230" s="2" t="s">
        <v>29</v>
      </c>
      <c r="F2230" s="2" t="s">
        <v>5744</v>
      </c>
      <c r="G2230" s="10">
        <f t="shared" si="380"/>
        <v>5.4382651426623495E-5</v>
      </c>
      <c r="H2230" s="12">
        <v>12</v>
      </c>
      <c r="I2230" s="7">
        <v>9.4</v>
      </c>
      <c r="J2230" s="7">
        <v>2.6</v>
      </c>
      <c r="K2230" s="7">
        <f t="shared" si="383"/>
        <v>1.04</v>
      </c>
      <c r="L2230" s="12">
        <f t="shared" si="381"/>
        <v>1.56</v>
      </c>
      <c r="M2230" s="8">
        <v>0.21666666666666667</v>
      </c>
      <c r="N2230" s="8">
        <f t="shared" si="382"/>
        <v>0.16595744680851063</v>
      </c>
      <c r="O2230" s="7">
        <f t="shared" si="376"/>
        <v>1.56</v>
      </c>
      <c r="P2230" s="8">
        <v>0.21666666666666667</v>
      </c>
      <c r="Q2230" s="8">
        <f t="shared" si="377"/>
        <v>3.6153846153846154</v>
      </c>
      <c r="R2230" s="8">
        <f t="shared" si="378"/>
        <v>0.78333333333333333</v>
      </c>
      <c r="S2230" s="9">
        <f t="shared" si="379"/>
        <v>4.1437254519877189E-5</v>
      </c>
      <c r="T2230" s="2" t="s">
        <v>99</v>
      </c>
      <c r="U2230" s="2" t="s">
        <v>31</v>
      </c>
      <c r="V2230" s="2" t="s">
        <v>6101</v>
      </c>
      <c r="W2230" s="2" t="s">
        <v>329</v>
      </c>
      <c r="X2230" s="2">
        <v>37</v>
      </c>
      <c r="Y2230" s="2">
        <v>52</v>
      </c>
      <c r="Z2230" s="2">
        <f t="shared" si="385"/>
        <v>15</v>
      </c>
    </row>
    <row r="2231" spans="1:26" x14ac:dyDescent="0.25">
      <c r="A2231" s="2" t="s">
        <v>5745</v>
      </c>
      <c r="B2231" s="2">
        <v>202282230</v>
      </c>
      <c r="C2231" s="3">
        <v>44887</v>
      </c>
      <c r="D2231" s="2" t="s">
        <v>1234</v>
      </c>
      <c r="E2231" s="2" t="s">
        <v>14</v>
      </c>
      <c r="F2231" s="2" t="s">
        <v>5746</v>
      </c>
      <c r="G2231" s="10">
        <f t="shared" si="380"/>
        <v>4.5318876188852913E-5</v>
      </c>
      <c r="H2231" s="7">
        <v>10</v>
      </c>
      <c r="I2231" s="7">
        <v>3</v>
      </c>
      <c r="J2231" s="7">
        <v>7</v>
      </c>
      <c r="K2231" s="7">
        <f t="shared" si="383"/>
        <v>2.8000000000000003</v>
      </c>
      <c r="L2231" s="12">
        <f t="shared" si="381"/>
        <v>4.1999999999999993</v>
      </c>
      <c r="M2231" s="8">
        <v>0.7</v>
      </c>
      <c r="N2231" s="8">
        <f t="shared" si="382"/>
        <v>1.3999999999999997</v>
      </c>
      <c r="O2231" s="7">
        <f t="shared" si="376"/>
        <v>4.1999999999999993</v>
      </c>
      <c r="P2231" s="8">
        <v>0.7</v>
      </c>
      <c r="Q2231" s="8">
        <f t="shared" si="377"/>
        <v>0.42857142857142855</v>
      </c>
      <c r="R2231" s="8">
        <f t="shared" si="378"/>
        <v>0.3</v>
      </c>
      <c r="S2231" s="9">
        <f t="shared" si="379"/>
        <v>1.1156183909197704E-4</v>
      </c>
      <c r="T2231" s="2" t="s">
        <v>6151</v>
      </c>
      <c r="U2231" s="2" t="s">
        <v>15</v>
      </c>
      <c r="V2231" s="2" t="s">
        <v>6101</v>
      </c>
      <c r="W2231" s="2" t="s">
        <v>16</v>
      </c>
      <c r="X2231" s="2">
        <v>37</v>
      </c>
      <c r="Y2231" s="2">
        <v>52</v>
      </c>
      <c r="Z2231" s="2">
        <f t="shared" ref="Z2231:Z2250" si="386">Y2231-X2231</f>
        <v>15</v>
      </c>
    </row>
    <row r="2232" spans="1:26" x14ac:dyDescent="0.25">
      <c r="A2232" s="2" t="s">
        <v>5747</v>
      </c>
      <c r="B2232" s="2">
        <v>202282231</v>
      </c>
      <c r="C2232" s="3">
        <v>44887</v>
      </c>
      <c r="D2232" s="2" t="s">
        <v>1235</v>
      </c>
      <c r="E2232" s="2" t="s">
        <v>14</v>
      </c>
      <c r="F2232" s="2" t="s">
        <v>5748</v>
      </c>
      <c r="G2232" s="10">
        <f t="shared" si="380"/>
        <v>6.3446426664394084E-5</v>
      </c>
      <c r="H2232" s="7">
        <v>14</v>
      </c>
      <c r="I2232" s="7">
        <v>4</v>
      </c>
      <c r="J2232" s="7">
        <v>10</v>
      </c>
      <c r="K2232" s="7">
        <f t="shared" si="383"/>
        <v>4</v>
      </c>
      <c r="L2232" s="12">
        <f t="shared" si="381"/>
        <v>6</v>
      </c>
      <c r="M2232" s="8">
        <v>0.7142857142857143</v>
      </c>
      <c r="N2232" s="8">
        <f t="shared" si="382"/>
        <v>1.5</v>
      </c>
      <c r="O2232" s="7">
        <f t="shared" si="376"/>
        <v>6</v>
      </c>
      <c r="P2232" s="8">
        <v>0.7142857142857143</v>
      </c>
      <c r="Q2232" s="8">
        <f t="shared" si="377"/>
        <v>0.4</v>
      </c>
      <c r="R2232" s="8">
        <f t="shared" si="378"/>
        <v>0.2857142857142857</v>
      </c>
      <c r="S2232" s="9">
        <f t="shared" si="379"/>
        <v>1.5937405584568148E-4</v>
      </c>
      <c r="T2232" s="2" t="s">
        <v>6151</v>
      </c>
      <c r="U2232" s="2" t="s">
        <v>15</v>
      </c>
      <c r="V2232" s="2" t="s">
        <v>6101</v>
      </c>
      <c r="W2232" s="2" t="s">
        <v>329</v>
      </c>
      <c r="X2232" s="2">
        <v>37</v>
      </c>
      <c r="Y2232" s="2">
        <v>52</v>
      </c>
      <c r="Z2232" s="2">
        <f t="shared" si="386"/>
        <v>15</v>
      </c>
    </row>
    <row r="2233" spans="1:26" x14ac:dyDescent="0.25">
      <c r="A2233" s="2" t="s">
        <v>5749</v>
      </c>
      <c r="B2233" s="2">
        <v>202282232</v>
      </c>
      <c r="C2233" s="3">
        <v>44887</v>
      </c>
      <c r="D2233" s="2" t="s">
        <v>1236</v>
      </c>
      <c r="E2233" s="2" t="s">
        <v>29</v>
      </c>
      <c r="F2233" s="2" t="s">
        <v>5750</v>
      </c>
      <c r="G2233" s="10">
        <f t="shared" si="380"/>
        <v>1.5408417904209991E-4</v>
      </c>
      <c r="H2233" s="12">
        <v>34</v>
      </c>
      <c r="I2233" s="7">
        <v>27</v>
      </c>
      <c r="J2233" s="7">
        <v>7</v>
      </c>
      <c r="K2233" s="7">
        <f t="shared" si="383"/>
        <v>2.8000000000000003</v>
      </c>
      <c r="L2233" s="12">
        <f t="shared" si="381"/>
        <v>4.1999999999999993</v>
      </c>
      <c r="M2233" s="8">
        <v>0.20588235294117646</v>
      </c>
      <c r="N2233" s="8">
        <f t="shared" si="382"/>
        <v>0.15555555555555553</v>
      </c>
      <c r="O2233" s="7">
        <f t="shared" si="376"/>
        <v>4.1999999999999993</v>
      </c>
      <c r="P2233" s="8">
        <v>0.20588235294117646</v>
      </c>
      <c r="Q2233" s="8">
        <f t="shared" si="377"/>
        <v>3.8571428571428572</v>
      </c>
      <c r="R2233" s="8">
        <f t="shared" si="378"/>
        <v>0.79411764705882348</v>
      </c>
      <c r="S2233" s="9">
        <f t="shared" si="379"/>
        <v>1.1156183909197704E-4</v>
      </c>
      <c r="T2233" s="2" t="s">
        <v>426</v>
      </c>
      <c r="U2233" s="2" t="s">
        <v>31</v>
      </c>
      <c r="V2233" s="2" t="s">
        <v>6101</v>
      </c>
      <c r="W2233" s="2" t="s">
        <v>16</v>
      </c>
      <c r="X2233" s="2">
        <v>37</v>
      </c>
      <c r="Y2233" s="2">
        <v>52</v>
      </c>
      <c r="Z2233" s="2">
        <f t="shared" si="386"/>
        <v>15</v>
      </c>
    </row>
    <row r="2234" spans="1:26" x14ac:dyDescent="0.25">
      <c r="A2234" s="2" t="s">
        <v>5751</v>
      </c>
      <c r="B2234" s="2">
        <v>202282233</v>
      </c>
      <c r="C2234" s="3">
        <v>44887</v>
      </c>
      <c r="D2234" s="2" t="s">
        <v>1052</v>
      </c>
      <c r="E2234" s="2" t="s">
        <v>29</v>
      </c>
      <c r="F2234" s="2" t="s">
        <v>5752</v>
      </c>
      <c r="G2234" s="10">
        <f t="shared" si="380"/>
        <v>6.7978314283279379E-5</v>
      </c>
      <c r="H2234" s="12">
        <v>15</v>
      </c>
      <c r="I2234" s="7">
        <v>3</v>
      </c>
      <c r="J2234" s="7">
        <v>12</v>
      </c>
      <c r="K2234" s="7">
        <f t="shared" si="383"/>
        <v>4.8000000000000007</v>
      </c>
      <c r="L2234" s="12">
        <f t="shared" si="381"/>
        <v>7.1999999999999993</v>
      </c>
      <c r="M2234" s="8">
        <v>0.8</v>
      </c>
      <c r="N2234" s="8">
        <f t="shared" si="382"/>
        <v>2.4</v>
      </c>
      <c r="O2234" s="7">
        <f t="shared" si="376"/>
        <v>7.1999999999999993</v>
      </c>
      <c r="P2234" s="8">
        <v>0.8</v>
      </c>
      <c r="Q2234" s="8">
        <f t="shared" si="377"/>
        <v>0.25</v>
      </c>
      <c r="R2234" s="8">
        <f t="shared" si="378"/>
        <v>0.2</v>
      </c>
      <c r="S2234" s="9">
        <f t="shared" si="379"/>
        <v>1.9124886701481778E-4</v>
      </c>
      <c r="T2234" s="2" t="s">
        <v>6152</v>
      </c>
      <c r="U2234" s="2" t="s">
        <v>31</v>
      </c>
      <c r="V2234" s="2" t="s">
        <v>6101</v>
      </c>
      <c r="W2234" s="2" t="s">
        <v>627</v>
      </c>
      <c r="X2234" s="2">
        <v>37</v>
      </c>
      <c r="Y2234" s="2">
        <v>52</v>
      </c>
      <c r="Z2234" s="2">
        <f t="shared" si="386"/>
        <v>15</v>
      </c>
    </row>
    <row r="2235" spans="1:26" x14ac:dyDescent="0.25">
      <c r="A2235" s="2" t="s">
        <v>5753</v>
      </c>
      <c r="B2235" s="2">
        <v>202282234</v>
      </c>
      <c r="C2235" s="3">
        <v>44887</v>
      </c>
      <c r="D2235" s="2" t="s">
        <v>109</v>
      </c>
      <c r="E2235" s="2" t="s">
        <v>21</v>
      </c>
      <c r="F2235" s="2" t="s">
        <v>5754</v>
      </c>
      <c r="G2235" s="10">
        <f t="shared" si="380"/>
        <v>2.2659438094426456E-5</v>
      </c>
      <c r="H2235" s="7">
        <v>5</v>
      </c>
      <c r="I2235" s="7">
        <v>0</v>
      </c>
      <c r="J2235" s="7">
        <v>5</v>
      </c>
      <c r="K2235" s="7">
        <f t="shared" si="383"/>
        <v>2</v>
      </c>
      <c r="L2235" s="12">
        <f t="shared" si="381"/>
        <v>3</v>
      </c>
      <c r="M2235" s="8">
        <v>1</v>
      </c>
      <c r="N2235" s="8" t="e">
        <f t="shared" si="382"/>
        <v>#DIV/0!</v>
      </c>
      <c r="O2235" s="7">
        <f t="shared" si="376"/>
        <v>3</v>
      </c>
      <c r="P2235" s="8">
        <v>1</v>
      </c>
      <c r="Q2235" s="8">
        <f t="shared" si="377"/>
        <v>0</v>
      </c>
      <c r="R2235" s="8">
        <f t="shared" si="378"/>
        <v>0</v>
      </c>
      <c r="S2235" s="9">
        <f t="shared" si="379"/>
        <v>7.9687027922840741E-5</v>
      </c>
      <c r="T2235" s="2" t="s">
        <v>6150</v>
      </c>
      <c r="U2235" s="2" t="s">
        <v>22</v>
      </c>
      <c r="V2235" s="2" t="s">
        <v>6101</v>
      </c>
      <c r="W2235" s="2" t="s">
        <v>329</v>
      </c>
      <c r="X2235" s="2">
        <v>37</v>
      </c>
      <c r="Y2235" s="2">
        <v>52</v>
      </c>
      <c r="Z2235" s="2">
        <f t="shared" si="386"/>
        <v>15</v>
      </c>
    </row>
    <row r="2236" spans="1:26" x14ac:dyDescent="0.25">
      <c r="A2236" s="2" t="s">
        <v>5755</v>
      </c>
      <c r="B2236" s="2">
        <v>202282235</v>
      </c>
      <c r="C2236" s="3">
        <v>44887</v>
      </c>
      <c r="D2236" s="2" t="s">
        <v>1174</v>
      </c>
      <c r="E2236" s="2" t="s">
        <v>29</v>
      </c>
      <c r="F2236" s="2" t="s">
        <v>5756</v>
      </c>
      <c r="G2236" s="10">
        <f t="shared" si="380"/>
        <v>1.2372053199556847E-3</v>
      </c>
      <c r="H2236" s="12">
        <v>273</v>
      </c>
      <c r="I2236" s="7">
        <v>222</v>
      </c>
      <c r="J2236" s="7">
        <v>51</v>
      </c>
      <c r="K2236" s="7">
        <f t="shared" si="383"/>
        <v>20.400000000000002</v>
      </c>
      <c r="L2236" s="12">
        <f t="shared" si="381"/>
        <v>30.599999999999998</v>
      </c>
      <c r="M2236" s="8">
        <v>0.18681318681318682</v>
      </c>
      <c r="N2236" s="8">
        <f t="shared" si="382"/>
        <v>0.13783783783783782</v>
      </c>
      <c r="O2236" s="7">
        <f t="shared" si="376"/>
        <v>30.599999999999998</v>
      </c>
      <c r="P2236" s="8">
        <v>0.18681318681318682</v>
      </c>
      <c r="Q2236" s="8">
        <f t="shared" si="377"/>
        <v>4.3529411764705879</v>
      </c>
      <c r="R2236" s="8">
        <f t="shared" si="378"/>
        <v>0.81318681318681318</v>
      </c>
      <c r="S2236" s="9">
        <f t="shared" si="379"/>
        <v>8.1280768481297556E-4</v>
      </c>
      <c r="T2236" s="2" t="s">
        <v>30</v>
      </c>
      <c r="U2236" s="2" t="s">
        <v>31</v>
      </c>
      <c r="V2236" s="2" t="s">
        <v>6101</v>
      </c>
      <c r="W2236" s="2" t="s">
        <v>627</v>
      </c>
      <c r="X2236" s="2">
        <v>37</v>
      </c>
      <c r="Y2236" s="2">
        <v>52</v>
      </c>
      <c r="Z2236" s="2">
        <f t="shared" si="386"/>
        <v>15</v>
      </c>
    </row>
    <row r="2237" spans="1:26" x14ac:dyDescent="0.25">
      <c r="A2237" s="2" t="s">
        <v>5757</v>
      </c>
      <c r="B2237" s="2">
        <v>202282236</v>
      </c>
      <c r="C2237" s="3">
        <v>44887</v>
      </c>
      <c r="D2237" s="2" t="s">
        <v>1237</v>
      </c>
      <c r="E2237" s="2" t="s">
        <v>21</v>
      </c>
      <c r="F2237" s="2" t="s">
        <v>5758</v>
      </c>
      <c r="G2237" s="10">
        <f t="shared" si="380"/>
        <v>9.0637752377705825E-5</v>
      </c>
      <c r="H2237" s="7">
        <v>20</v>
      </c>
      <c r="I2237" s="7">
        <v>0</v>
      </c>
      <c r="J2237" s="7">
        <v>20</v>
      </c>
      <c r="K2237" s="7">
        <f t="shared" si="383"/>
        <v>8</v>
      </c>
      <c r="L2237" s="12">
        <f t="shared" si="381"/>
        <v>12</v>
      </c>
      <c r="M2237" s="8">
        <v>1</v>
      </c>
      <c r="N2237" s="8" t="e">
        <f t="shared" si="382"/>
        <v>#DIV/0!</v>
      </c>
      <c r="O2237" s="7">
        <f t="shared" si="376"/>
        <v>12</v>
      </c>
      <c r="P2237" s="8">
        <v>1</v>
      </c>
      <c r="Q2237" s="8">
        <f t="shared" si="377"/>
        <v>0</v>
      </c>
      <c r="R2237" s="8">
        <f t="shared" si="378"/>
        <v>0</v>
      </c>
      <c r="S2237" s="9">
        <f t="shared" si="379"/>
        <v>3.1874811169136296E-4</v>
      </c>
      <c r="T2237" s="2" t="s">
        <v>6150</v>
      </c>
      <c r="U2237" s="2" t="s">
        <v>22</v>
      </c>
      <c r="V2237" s="2" t="s">
        <v>6101</v>
      </c>
      <c r="W2237" s="2" t="s">
        <v>329</v>
      </c>
      <c r="X2237" s="2">
        <v>37</v>
      </c>
      <c r="Y2237" s="2">
        <v>52</v>
      </c>
      <c r="Z2237" s="2">
        <f t="shared" si="386"/>
        <v>15</v>
      </c>
    </row>
    <row r="2238" spans="1:26" x14ac:dyDescent="0.25">
      <c r="A2238" s="2" t="s">
        <v>5759</v>
      </c>
      <c r="B2238" s="2">
        <v>202282237</v>
      </c>
      <c r="C2238" s="3">
        <v>44887</v>
      </c>
      <c r="D2238" s="2" t="s">
        <v>919</v>
      </c>
      <c r="E2238" s="2" t="s">
        <v>29</v>
      </c>
      <c r="F2238" s="2" t="s">
        <v>5760</v>
      </c>
      <c r="G2238" s="10">
        <f t="shared" si="380"/>
        <v>5.2116707617180856E-4</v>
      </c>
      <c r="H2238" s="12">
        <v>115</v>
      </c>
      <c r="I2238" s="7">
        <v>101.03999999999999</v>
      </c>
      <c r="J2238" s="7">
        <v>13.959999999999994</v>
      </c>
      <c r="K2238" s="7">
        <f t="shared" si="383"/>
        <v>5.5839999999999979</v>
      </c>
      <c r="L2238" s="12">
        <f t="shared" si="381"/>
        <v>8.3759999999999959</v>
      </c>
      <c r="M2238" s="8">
        <v>0.12139130434782604</v>
      </c>
      <c r="N2238" s="8">
        <f t="shared" si="382"/>
        <v>8.2897862232779063E-2</v>
      </c>
      <c r="O2238" s="7">
        <f t="shared" si="376"/>
        <v>8.3759999999999959</v>
      </c>
      <c r="P2238" s="8">
        <v>0.12139130434782604</v>
      </c>
      <c r="Q2238" s="8">
        <f t="shared" si="377"/>
        <v>7.2378223495702034</v>
      </c>
      <c r="R2238" s="8">
        <f t="shared" si="378"/>
        <v>0.87860869565217381</v>
      </c>
      <c r="S2238" s="9">
        <f t="shared" si="379"/>
        <v>2.2248618196057124E-4</v>
      </c>
      <c r="T2238" s="2" t="s">
        <v>33</v>
      </c>
      <c r="U2238" s="2" t="s">
        <v>31</v>
      </c>
      <c r="V2238" s="2" t="s">
        <v>6101</v>
      </c>
      <c r="W2238" s="2" t="s">
        <v>627</v>
      </c>
      <c r="X2238" s="2">
        <v>37</v>
      </c>
      <c r="Y2238" s="2">
        <v>52</v>
      </c>
      <c r="Z2238" s="2">
        <f t="shared" si="386"/>
        <v>15</v>
      </c>
    </row>
    <row r="2239" spans="1:26" x14ac:dyDescent="0.25">
      <c r="A2239" s="2" t="s">
        <v>5761</v>
      </c>
      <c r="B2239" s="2">
        <v>202282238</v>
      </c>
      <c r="C2239" s="3">
        <v>44887</v>
      </c>
      <c r="D2239" s="2" t="s">
        <v>1238</v>
      </c>
      <c r="E2239" s="2" t="s">
        <v>14</v>
      </c>
      <c r="F2239" s="2" t="s">
        <v>5762</v>
      </c>
      <c r="G2239" s="10">
        <f t="shared" si="380"/>
        <v>4.5318876188852913E-5</v>
      </c>
      <c r="H2239" s="7">
        <v>10</v>
      </c>
      <c r="I2239" s="7">
        <v>3</v>
      </c>
      <c r="J2239" s="7">
        <v>7</v>
      </c>
      <c r="K2239" s="7">
        <f t="shared" si="383"/>
        <v>2.8000000000000003</v>
      </c>
      <c r="L2239" s="12">
        <f t="shared" si="381"/>
        <v>4.1999999999999993</v>
      </c>
      <c r="M2239" s="8">
        <v>0.7</v>
      </c>
      <c r="N2239" s="8">
        <f t="shared" si="382"/>
        <v>1.3999999999999997</v>
      </c>
      <c r="O2239" s="7">
        <f t="shared" si="376"/>
        <v>4.1999999999999993</v>
      </c>
      <c r="P2239" s="8">
        <v>0.7</v>
      </c>
      <c r="Q2239" s="8">
        <f t="shared" si="377"/>
        <v>0.42857142857142855</v>
      </c>
      <c r="R2239" s="8">
        <f t="shared" si="378"/>
        <v>0.3</v>
      </c>
      <c r="S2239" s="9">
        <f t="shared" si="379"/>
        <v>1.1156183909197704E-4</v>
      </c>
      <c r="T2239" s="2" t="s">
        <v>6151</v>
      </c>
      <c r="U2239" s="2" t="s">
        <v>15</v>
      </c>
      <c r="V2239" s="2" t="s">
        <v>6101</v>
      </c>
      <c r="W2239" s="2" t="s">
        <v>627</v>
      </c>
      <c r="X2239" s="2">
        <v>37</v>
      </c>
      <c r="Y2239" s="2">
        <v>52</v>
      </c>
      <c r="Z2239" s="2">
        <f t="shared" si="386"/>
        <v>15</v>
      </c>
    </row>
    <row r="2240" spans="1:26" x14ac:dyDescent="0.25">
      <c r="A2240" s="2" t="s">
        <v>5763</v>
      </c>
      <c r="B2240" s="2">
        <v>202282239</v>
      </c>
      <c r="C2240" s="3">
        <v>44887</v>
      </c>
      <c r="D2240" s="2" t="s">
        <v>728</v>
      </c>
      <c r="E2240" s="2" t="s">
        <v>29</v>
      </c>
      <c r="F2240" s="2" t="s">
        <v>5764</v>
      </c>
      <c r="G2240" s="10">
        <f t="shared" si="380"/>
        <v>1.4502040380432932E-4</v>
      </c>
      <c r="H2240" s="12">
        <v>32</v>
      </c>
      <c r="I2240" s="7">
        <v>28.6</v>
      </c>
      <c r="J2240" s="7">
        <v>3.4</v>
      </c>
      <c r="K2240" s="7">
        <f t="shared" si="383"/>
        <v>1.36</v>
      </c>
      <c r="L2240" s="12">
        <f t="shared" si="381"/>
        <v>2.04</v>
      </c>
      <c r="M2240" s="8">
        <v>0.10625</v>
      </c>
      <c r="N2240" s="8">
        <f t="shared" si="382"/>
        <v>7.1328671328671323E-2</v>
      </c>
      <c r="O2240" s="7">
        <f t="shared" si="376"/>
        <v>2.04</v>
      </c>
      <c r="P2240" s="8">
        <v>0.10625</v>
      </c>
      <c r="Q2240" s="8">
        <f t="shared" si="377"/>
        <v>8.4117647058823533</v>
      </c>
      <c r="R2240" s="8">
        <f t="shared" si="378"/>
        <v>0.89375000000000004</v>
      </c>
      <c r="S2240" s="9">
        <f t="shared" si="379"/>
        <v>5.41871789875317E-5</v>
      </c>
      <c r="T2240" s="2" t="s">
        <v>99</v>
      </c>
      <c r="U2240" s="2" t="s">
        <v>31</v>
      </c>
      <c r="V2240" s="2" t="s">
        <v>6101</v>
      </c>
      <c r="W2240" s="2" t="s">
        <v>16</v>
      </c>
      <c r="X2240" s="2">
        <v>37</v>
      </c>
      <c r="Y2240" s="2">
        <v>52</v>
      </c>
      <c r="Z2240" s="2">
        <f t="shared" si="386"/>
        <v>15</v>
      </c>
    </row>
    <row r="2241" spans="1:26" x14ac:dyDescent="0.25">
      <c r="A2241" s="2" t="s">
        <v>5765</v>
      </c>
      <c r="B2241" s="2">
        <v>202282240</v>
      </c>
      <c r="C2241" s="3">
        <v>44887</v>
      </c>
      <c r="D2241" s="2" t="s">
        <v>1155</v>
      </c>
      <c r="E2241" s="2" t="s">
        <v>29</v>
      </c>
      <c r="F2241" s="2" t="s">
        <v>5766</v>
      </c>
      <c r="G2241" s="10">
        <f t="shared" si="380"/>
        <v>2.3565815618203516E-4</v>
      </c>
      <c r="H2241" s="12">
        <v>52</v>
      </c>
      <c r="I2241" s="7">
        <v>45.75</v>
      </c>
      <c r="J2241" s="7">
        <v>6.25</v>
      </c>
      <c r="K2241" s="7">
        <f t="shared" si="383"/>
        <v>2.5</v>
      </c>
      <c r="L2241" s="12">
        <f t="shared" si="381"/>
        <v>3.75</v>
      </c>
      <c r="M2241" s="8">
        <v>0.1201923076923077</v>
      </c>
      <c r="N2241" s="8">
        <f t="shared" si="382"/>
        <v>8.1967213114754092E-2</v>
      </c>
      <c r="O2241" s="7">
        <f t="shared" si="376"/>
        <v>3.75</v>
      </c>
      <c r="P2241" s="8">
        <v>0.1201923076923077</v>
      </c>
      <c r="Q2241" s="8">
        <f t="shared" si="377"/>
        <v>7.32</v>
      </c>
      <c r="R2241" s="8">
        <f t="shared" si="378"/>
        <v>0.87980769230769229</v>
      </c>
      <c r="S2241" s="9">
        <f t="shared" si="379"/>
        <v>9.9608784903550926E-5</v>
      </c>
      <c r="T2241" s="2" t="s">
        <v>56</v>
      </c>
      <c r="U2241" s="2" t="s">
        <v>31</v>
      </c>
      <c r="V2241" s="2" t="s">
        <v>6101</v>
      </c>
      <c r="W2241" s="2" t="s">
        <v>329</v>
      </c>
      <c r="X2241" s="2">
        <v>37</v>
      </c>
      <c r="Y2241" s="2">
        <v>52</v>
      </c>
      <c r="Z2241" s="2">
        <f t="shared" si="386"/>
        <v>15</v>
      </c>
    </row>
    <row r="2242" spans="1:26" x14ac:dyDescent="0.25">
      <c r="A2242" s="2" t="s">
        <v>5767</v>
      </c>
      <c r="B2242" s="2">
        <v>202282241</v>
      </c>
      <c r="C2242" s="3">
        <v>44887</v>
      </c>
      <c r="D2242" s="2" t="s">
        <v>385</v>
      </c>
      <c r="E2242" s="2" t="s">
        <v>29</v>
      </c>
      <c r="F2242" s="2" t="s">
        <v>5768</v>
      </c>
      <c r="G2242" s="10">
        <f t="shared" si="380"/>
        <v>8.9731374853928769E-4</v>
      </c>
      <c r="H2242" s="12">
        <v>198</v>
      </c>
      <c r="I2242" s="7">
        <v>141</v>
      </c>
      <c r="J2242" s="7">
        <v>57</v>
      </c>
      <c r="K2242" s="7">
        <f t="shared" si="383"/>
        <v>22.8</v>
      </c>
      <c r="L2242" s="12">
        <f t="shared" si="381"/>
        <v>34.200000000000003</v>
      </c>
      <c r="M2242" s="8">
        <v>0.2878787878787879</v>
      </c>
      <c r="N2242" s="8">
        <f t="shared" si="382"/>
        <v>0.24255319148936172</v>
      </c>
      <c r="O2242" s="7">
        <f t="shared" ref="O2242:O2305" si="387">J2242-K2242</f>
        <v>34.200000000000003</v>
      </c>
      <c r="P2242" s="8">
        <v>0.2878787878787879</v>
      </c>
      <c r="Q2242" s="8">
        <f t="shared" ref="Q2242:Q2305" si="388">I2242/J2242</f>
        <v>2.4736842105263159</v>
      </c>
      <c r="R2242" s="8">
        <f t="shared" ref="R2242:R2305" si="389">I2242/H2242</f>
        <v>0.71212121212121215</v>
      </c>
      <c r="S2242" s="9">
        <f t="shared" ref="S2242:S2305" si="390">J2242/SUM($J$2:$J$2400)</f>
        <v>9.0843211832038445E-4</v>
      </c>
      <c r="T2242" s="2" t="s">
        <v>63</v>
      </c>
      <c r="U2242" s="2" t="s">
        <v>31</v>
      </c>
      <c r="V2242" s="2" t="s">
        <v>6101</v>
      </c>
      <c r="W2242" s="2" t="s">
        <v>16</v>
      </c>
      <c r="X2242" s="2">
        <v>37</v>
      </c>
      <c r="Y2242" s="2">
        <v>52</v>
      </c>
      <c r="Z2242" s="2">
        <f t="shared" si="386"/>
        <v>15</v>
      </c>
    </row>
    <row r="2243" spans="1:26" x14ac:dyDescent="0.25">
      <c r="A2243" s="2" t="s">
        <v>5769</v>
      </c>
      <c r="B2243" s="2">
        <v>202282242</v>
      </c>
      <c r="C2243" s="3">
        <v>44887</v>
      </c>
      <c r="D2243" s="2" t="s">
        <v>1077</v>
      </c>
      <c r="E2243" s="2" t="s">
        <v>24</v>
      </c>
      <c r="F2243" s="2" t="s">
        <v>5770</v>
      </c>
      <c r="G2243" s="10">
        <f t="shared" ref="G2243:G2306" si="391">H2243/SUM($H$2:$H$2400)</f>
        <v>4.0786988569967625E-4</v>
      </c>
      <c r="H2243" s="7">
        <v>90</v>
      </c>
      <c r="K2243" s="7">
        <f t="shared" si="383"/>
        <v>0</v>
      </c>
      <c r="L2243" s="12">
        <f t="shared" ref="L2243:L2306" si="392">J2243-K2243</f>
        <v>0</v>
      </c>
      <c r="M2243" s="8">
        <v>0</v>
      </c>
      <c r="N2243" s="8" t="e">
        <f t="shared" ref="N2243:N2306" si="393">L2243/I2243</f>
        <v>#DIV/0!</v>
      </c>
      <c r="O2243" s="7">
        <f t="shared" si="387"/>
        <v>0</v>
      </c>
      <c r="P2243" s="8">
        <v>0</v>
      </c>
      <c r="Q2243" s="8" t="e">
        <f t="shared" si="388"/>
        <v>#DIV/0!</v>
      </c>
      <c r="R2243" s="8">
        <f t="shared" si="389"/>
        <v>0</v>
      </c>
      <c r="S2243" s="9">
        <f t="shared" si="390"/>
        <v>0</v>
      </c>
      <c r="T2243" s="2" t="s">
        <v>285</v>
      </c>
      <c r="U2243" s="2" t="s">
        <v>26</v>
      </c>
      <c r="V2243" s="2" t="s">
        <v>6101</v>
      </c>
      <c r="W2243" s="2" t="s">
        <v>16</v>
      </c>
      <c r="X2243" s="2">
        <v>37</v>
      </c>
      <c r="Y2243" s="2">
        <v>52</v>
      </c>
      <c r="Z2243" s="2">
        <f t="shared" si="386"/>
        <v>15</v>
      </c>
    </row>
    <row r="2244" spans="1:26" x14ac:dyDescent="0.25">
      <c r="A2244" s="2" t="s">
        <v>5771</v>
      </c>
      <c r="B2244" s="2">
        <v>202282243</v>
      </c>
      <c r="C2244" s="3">
        <v>44887</v>
      </c>
      <c r="D2244" s="2" t="s">
        <v>109</v>
      </c>
      <c r="E2244" s="2" t="s">
        <v>21</v>
      </c>
      <c r="F2244" s="2" t="s">
        <v>5772</v>
      </c>
      <c r="G2244" s="10">
        <f t="shared" si="391"/>
        <v>2.2659438094426456E-5</v>
      </c>
      <c r="H2244" s="7">
        <v>5</v>
      </c>
      <c r="I2244" s="7">
        <v>0</v>
      </c>
      <c r="J2244" s="7">
        <v>5</v>
      </c>
      <c r="K2244" s="7">
        <f t="shared" ref="K2244:K2307" si="394">J2244*0.4</f>
        <v>2</v>
      </c>
      <c r="L2244" s="12">
        <f t="shared" si="392"/>
        <v>3</v>
      </c>
      <c r="M2244" s="8">
        <v>1</v>
      </c>
      <c r="N2244" s="8" t="e">
        <f t="shared" si="393"/>
        <v>#DIV/0!</v>
      </c>
      <c r="O2244" s="7">
        <f t="shared" si="387"/>
        <v>3</v>
      </c>
      <c r="P2244" s="8">
        <v>1</v>
      </c>
      <c r="Q2244" s="8">
        <f t="shared" si="388"/>
        <v>0</v>
      </c>
      <c r="R2244" s="8">
        <f t="shared" si="389"/>
        <v>0</v>
      </c>
      <c r="S2244" s="9">
        <f t="shared" si="390"/>
        <v>7.9687027922840741E-5</v>
      </c>
      <c r="T2244" s="2" t="s">
        <v>6150</v>
      </c>
      <c r="U2244" s="2" t="s">
        <v>22</v>
      </c>
      <c r="V2244" s="2" t="s">
        <v>6101</v>
      </c>
      <c r="W2244" s="2" t="s">
        <v>329</v>
      </c>
      <c r="X2244" s="2">
        <v>37</v>
      </c>
      <c r="Y2244" s="2">
        <v>52</v>
      </c>
      <c r="Z2244" s="2">
        <f t="shared" si="386"/>
        <v>15</v>
      </c>
    </row>
    <row r="2245" spans="1:26" x14ac:dyDescent="0.25">
      <c r="A2245" s="2" t="s">
        <v>5773</v>
      </c>
      <c r="B2245" s="2">
        <v>202282244</v>
      </c>
      <c r="C2245" s="3">
        <v>44887</v>
      </c>
      <c r="D2245" s="2" t="s">
        <v>886</v>
      </c>
      <c r="E2245" s="2" t="s">
        <v>14</v>
      </c>
      <c r="F2245" s="2" t="s">
        <v>5774</v>
      </c>
      <c r="G2245" s="10">
        <f t="shared" si="391"/>
        <v>4.5318876188852913E-5</v>
      </c>
      <c r="H2245" s="7">
        <v>10</v>
      </c>
      <c r="I2245" s="7">
        <v>3</v>
      </c>
      <c r="J2245" s="7">
        <v>7</v>
      </c>
      <c r="K2245" s="7">
        <f t="shared" si="394"/>
        <v>2.8000000000000003</v>
      </c>
      <c r="L2245" s="12">
        <f t="shared" si="392"/>
        <v>4.1999999999999993</v>
      </c>
      <c r="M2245" s="8">
        <v>0.7</v>
      </c>
      <c r="N2245" s="8">
        <f t="shared" si="393"/>
        <v>1.3999999999999997</v>
      </c>
      <c r="O2245" s="7">
        <f t="shared" si="387"/>
        <v>4.1999999999999993</v>
      </c>
      <c r="P2245" s="8">
        <v>0.7</v>
      </c>
      <c r="Q2245" s="8">
        <f t="shared" si="388"/>
        <v>0.42857142857142855</v>
      </c>
      <c r="R2245" s="8">
        <f t="shared" si="389"/>
        <v>0.3</v>
      </c>
      <c r="S2245" s="9">
        <f t="shared" si="390"/>
        <v>1.1156183909197704E-4</v>
      </c>
      <c r="T2245" s="2" t="s">
        <v>6151</v>
      </c>
      <c r="U2245" s="2" t="s">
        <v>15</v>
      </c>
      <c r="V2245" s="2" t="s">
        <v>6101</v>
      </c>
      <c r="W2245" s="2" t="s">
        <v>16</v>
      </c>
      <c r="X2245" s="2">
        <v>37</v>
      </c>
      <c r="Y2245" s="2">
        <v>52</v>
      </c>
      <c r="Z2245" s="2">
        <f t="shared" si="386"/>
        <v>15</v>
      </c>
    </row>
    <row r="2246" spans="1:26" x14ac:dyDescent="0.25">
      <c r="A2246" s="2" t="s">
        <v>5775</v>
      </c>
      <c r="B2246" s="2">
        <v>202282245</v>
      </c>
      <c r="C2246" s="3">
        <v>44887</v>
      </c>
      <c r="D2246" s="2" t="s">
        <v>1155</v>
      </c>
      <c r="E2246" s="2" t="s">
        <v>29</v>
      </c>
      <c r="F2246" s="2" t="s">
        <v>5776</v>
      </c>
      <c r="G2246" s="10">
        <f t="shared" si="391"/>
        <v>2.3565815618203516E-4</v>
      </c>
      <c r="H2246" s="12">
        <v>52</v>
      </c>
      <c r="I2246" s="7">
        <v>45.75</v>
      </c>
      <c r="J2246" s="7">
        <v>6.25</v>
      </c>
      <c r="K2246" s="7">
        <f t="shared" si="394"/>
        <v>2.5</v>
      </c>
      <c r="L2246" s="12">
        <f t="shared" si="392"/>
        <v>3.75</v>
      </c>
      <c r="M2246" s="8">
        <v>0.1201923076923077</v>
      </c>
      <c r="N2246" s="8">
        <f t="shared" si="393"/>
        <v>8.1967213114754092E-2</v>
      </c>
      <c r="O2246" s="7">
        <f t="shared" si="387"/>
        <v>3.75</v>
      </c>
      <c r="P2246" s="8">
        <v>0.1201923076923077</v>
      </c>
      <c r="Q2246" s="8">
        <f t="shared" si="388"/>
        <v>7.32</v>
      </c>
      <c r="R2246" s="8">
        <f t="shared" si="389"/>
        <v>0.87980769230769229</v>
      </c>
      <c r="S2246" s="9">
        <f t="shared" si="390"/>
        <v>9.9608784903550926E-5</v>
      </c>
      <c r="T2246" s="2" t="s">
        <v>56</v>
      </c>
      <c r="U2246" s="2" t="s">
        <v>31</v>
      </c>
      <c r="V2246" s="2" t="s">
        <v>6101</v>
      </c>
      <c r="W2246" s="2" t="s">
        <v>627</v>
      </c>
      <c r="X2246" s="2">
        <v>37</v>
      </c>
      <c r="Y2246" s="2">
        <v>52</v>
      </c>
      <c r="Z2246" s="2">
        <f t="shared" si="386"/>
        <v>15</v>
      </c>
    </row>
    <row r="2247" spans="1:26" x14ac:dyDescent="0.25">
      <c r="A2247" s="2" t="s">
        <v>5777</v>
      </c>
      <c r="B2247" s="2">
        <v>202282246</v>
      </c>
      <c r="C2247" s="3">
        <v>44887</v>
      </c>
      <c r="D2247" s="2" t="s">
        <v>753</v>
      </c>
      <c r="E2247" s="2" t="s">
        <v>14</v>
      </c>
      <c r="F2247" s="2" t="s">
        <v>5778</v>
      </c>
      <c r="G2247" s="10">
        <f t="shared" si="391"/>
        <v>1.586160666609852E-4</v>
      </c>
      <c r="H2247" s="7">
        <v>35</v>
      </c>
      <c r="I2247" s="7">
        <v>15</v>
      </c>
      <c r="J2247" s="7">
        <v>20</v>
      </c>
      <c r="K2247" s="7">
        <f t="shared" si="394"/>
        <v>8</v>
      </c>
      <c r="L2247" s="12">
        <f t="shared" si="392"/>
        <v>12</v>
      </c>
      <c r="M2247" s="8">
        <v>0.5714285714285714</v>
      </c>
      <c r="N2247" s="8">
        <f t="shared" si="393"/>
        <v>0.8</v>
      </c>
      <c r="O2247" s="7">
        <f t="shared" si="387"/>
        <v>12</v>
      </c>
      <c r="P2247" s="8">
        <v>0.5714285714285714</v>
      </c>
      <c r="Q2247" s="8">
        <f t="shared" si="388"/>
        <v>0.75</v>
      </c>
      <c r="R2247" s="8">
        <f t="shared" si="389"/>
        <v>0.42857142857142855</v>
      </c>
      <c r="S2247" s="9">
        <f t="shared" si="390"/>
        <v>3.1874811169136296E-4</v>
      </c>
      <c r="T2247" s="2" t="s">
        <v>6151</v>
      </c>
      <c r="U2247" s="2" t="s">
        <v>15</v>
      </c>
      <c r="V2247" s="2" t="s">
        <v>6101</v>
      </c>
      <c r="W2247" s="2" t="s">
        <v>627</v>
      </c>
      <c r="X2247" s="2">
        <v>37</v>
      </c>
      <c r="Y2247" s="2">
        <v>52</v>
      </c>
      <c r="Z2247" s="2">
        <f t="shared" si="386"/>
        <v>15</v>
      </c>
    </row>
    <row r="2248" spans="1:26" x14ac:dyDescent="0.25">
      <c r="A2248" s="2" t="s">
        <v>5779</v>
      </c>
      <c r="B2248" s="2">
        <v>202282247</v>
      </c>
      <c r="C2248" s="3">
        <v>44887</v>
      </c>
      <c r="D2248" s="2" t="s">
        <v>774</v>
      </c>
      <c r="E2248" s="2" t="s">
        <v>29</v>
      </c>
      <c r="F2248" s="2" t="s">
        <v>5780</v>
      </c>
      <c r="G2248" s="10">
        <f t="shared" si="391"/>
        <v>4.2146554855633213E-4</v>
      </c>
      <c r="H2248" s="12">
        <v>93</v>
      </c>
      <c r="I2248" s="7">
        <v>71.459999999999994</v>
      </c>
      <c r="J2248" s="7">
        <v>21.540000000000006</v>
      </c>
      <c r="K2248" s="7">
        <f t="shared" si="394"/>
        <v>8.6160000000000032</v>
      </c>
      <c r="L2248" s="12">
        <f t="shared" si="392"/>
        <v>12.924000000000003</v>
      </c>
      <c r="M2248" s="8">
        <v>0.23161290322580652</v>
      </c>
      <c r="N2248" s="8">
        <f t="shared" si="393"/>
        <v>0.18085642317380357</v>
      </c>
      <c r="O2248" s="7">
        <f t="shared" si="387"/>
        <v>12.924000000000003</v>
      </c>
      <c r="P2248" s="8">
        <v>0.23161290322580652</v>
      </c>
      <c r="Q2248" s="8">
        <f t="shared" si="388"/>
        <v>3.3175487465181046</v>
      </c>
      <c r="R2248" s="8">
        <f t="shared" si="389"/>
        <v>0.76838709677419348</v>
      </c>
      <c r="S2248" s="9">
        <f t="shared" si="390"/>
        <v>3.4329171629159799E-4</v>
      </c>
      <c r="T2248" s="2" t="s">
        <v>33</v>
      </c>
      <c r="U2248" s="2" t="s">
        <v>31</v>
      </c>
      <c r="V2248" s="2" t="s">
        <v>6101</v>
      </c>
      <c r="W2248" s="2" t="s">
        <v>627</v>
      </c>
      <c r="X2248" s="2">
        <v>37</v>
      </c>
      <c r="Y2248" s="2">
        <v>52</v>
      </c>
      <c r="Z2248" s="2">
        <f t="shared" si="386"/>
        <v>15</v>
      </c>
    </row>
    <row r="2249" spans="1:26" x14ac:dyDescent="0.25">
      <c r="A2249" s="2" t="s">
        <v>5781</v>
      </c>
      <c r="B2249" s="2">
        <v>202282248</v>
      </c>
      <c r="C2249" s="3">
        <v>44887</v>
      </c>
      <c r="D2249" s="2" t="s">
        <v>753</v>
      </c>
      <c r="E2249" s="2" t="s">
        <v>14</v>
      </c>
      <c r="F2249" s="2" t="s">
        <v>5782</v>
      </c>
      <c r="G2249" s="10">
        <f t="shared" si="391"/>
        <v>5.664859523606614E-4</v>
      </c>
      <c r="H2249" s="7">
        <v>125</v>
      </c>
      <c r="I2249" s="7">
        <v>120</v>
      </c>
      <c r="J2249" s="7">
        <v>5</v>
      </c>
      <c r="K2249" s="7">
        <f t="shared" si="394"/>
        <v>2</v>
      </c>
      <c r="L2249" s="12">
        <f t="shared" si="392"/>
        <v>3</v>
      </c>
      <c r="M2249" s="8">
        <v>0.04</v>
      </c>
      <c r="N2249" s="8">
        <f t="shared" si="393"/>
        <v>2.5000000000000001E-2</v>
      </c>
      <c r="O2249" s="7">
        <f t="shared" si="387"/>
        <v>3</v>
      </c>
      <c r="P2249" s="8">
        <v>0.04</v>
      </c>
      <c r="Q2249" s="8">
        <f t="shared" si="388"/>
        <v>24</v>
      </c>
      <c r="R2249" s="8">
        <f t="shared" si="389"/>
        <v>0.96</v>
      </c>
      <c r="S2249" s="9">
        <f t="shared" si="390"/>
        <v>7.9687027922840741E-5</v>
      </c>
      <c r="T2249" s="2" t="s">
        <v>19</v>
      </c>
      <c r="U2249" s="2" t="s">
        <v>15</v>
      </c>
      <c r="V2249" s="2" t="s">
        <v>6101</v>
      </c>
      <c r="W2249" s="2" t="s">
        <v>329</v>
      </c>
      <c r="X2249" s="2">
        <v>37</v>
      </c>
      <c r="Y2249" s="2">
        <v>52</v>
      </c>
      <c r="Z2249" s="2">
        <f t="shared" si="386"/>
        <v>15</v>
      </c>
    </row>
    <row r="2250" spans="1:26" x14ac:dyDescent="0.25">
      <c r="A2250" s="2" t="s">
        <v>5783</v>
      </c>
      <c r="B2250" s="2">
        <v>202282249</v>
      </c>
      <c r="C2250" s="3">
        <v>44888</v>
      </c>
      <c r="D2250" s="2" t="s">
        <v>935</v>
      </c>
      <c r="E2250" s="2" t="s">
        <v>14</v>
      </c>
      <c r="F2250" s="2" t="s">
        <v>5784</v>
      </c>
      <c r="G2250" s="10">
        <f t="shared" si="391"/>
        <v>4.5318876188852913E-5</v>
      </c>
      <c r="H2250" s="7">
        <v>10</v>
      </c>
      <c r="I2250" s="7">
        <v>3</v>
      </c>
      <c r="J2250" s="7">
        <v>7</v>
      </c>
      <c r="K2250" s="7">
        <f t="shared" si="394"/>
        <v>2.8000000000000003</v>
      </c>
      <c r="L2250" s="12">
        <f t="shared" si="392"/>
        <v>4.1999999999999993</v>
      </c>
      <c r="M2250" s="8">
        <v>0.7</v>
      </c>
      <c r="N2250" s="8">
        <f t="shared" si="393"/>
        <v>1.3999999999999997</v>
      </c>
      <c r="O2250" s="7">
        <f t="shared" si="387"/>
        <v>4.1999999999999993</v>
      </c>
      <c r="P2250" s="8">
        <v>0.7</v>
      </c>
      <c r="Q2250" s="8">
        <f t="shared" si="388"/>
        <v>0.42857142857142855</v>
      </c>
      <c r="R2250" s="8">
        <f t="shared" si="389"/>
        <v>0.3</v>
      </c>
      <c r="S2250" s="9">
        <f t="shared" si="390"/>
        <v>1.1156183909197704E-4</v>
      </c>
      <c r="T2250" s="2" t="s">
        <v>6151</v>
      </c>
      <c r="U2250" s="2" t="s">
        <v>15</v>
      </c>
      <c r="V2250" s="2" t="s">
        <v>6101</v>
      </c>
      <c r="W2250" s="2" t="s">
        <v>16</v>
      </c>
      <c r="X2250" s="2">
        <v>43</v>
      </c>
      <c r="Y2250" s="2">
        <v>55</v>
      </c>
      <c r="Z2250" s="2">
        <f t="shared" si="386"/>
        <v>12</v>
      </c>
    </row>
    <row r="2251" spans="1:26" x14ac:dyDescent="0.25">
      <c r="A2251" s="2" t="s">
        <v>5785</v>
      </c>
      <c r="B2251" s="2">
        <v>202282250</v>
      </c>
      <c r="C2251" s="3">
        <v>44888</v>
      </c>
      <c r="D2251" s="2" t="s">
        <v>992</v>
      </c>
      <c r="E2251" s="2" t="s">
        <v>14</v>
      </c>
      <c r="F2251" s="2" t="s">
        <v>5786</v>
      </c>
      <c r="G2251" s="10">
        <f t="shared" si="391"/>
        <v>8.1573977139935249E-5</v>
      </c>
      <c r="H2251" s="7">
        <v>18</v>
      </c>
      <c r="I2251" s="7">
        <v>5</v>
      </c>
      <c r="J2251" s="7">
        <v>13</v>
      </c>
      <c r="K2251" s="7">
        <f t="shared" si="394"/>
        <v>5.2</v>
      </c>
      <c r="L2251" s="12">
        <f t="shared" si="392"/>
        <v>7.8</v>
      </c>
      <c r="M2251" s="8">
        <v>0.72222222222222221</v>
      </c>
      <c r="N2251" s="8">
        <f t="shared" si="393"/>
        <v>1.56</v>
      </c>
      <c r="O2251" s="7">
        <f t="shared" si="387"/>
        <v>7.8</v>
      </c>
      <c r="P2251" s="8">
        <v>0.72222222222222221</v>
      </c>
      <c r="Q2251" s="8">
        <f t="shared" si="388"/>
        <v>0.38461538461538464</v>
      </c>
      <c r="R2251" s="8">
        <f t="shared" si="389"/>
        <v>0.27777777777777779</v>
      </c>
      <c r="S2251" s="9">
        <f t="shared" si="390"/>
        <v>2.0718627259938593E-4</v>
      </c>
      <c r="T2251" s="2" t="s">
        <v>6152</v>
      </c>
      <c r="U2251" s="2" t="s">
        <v>15</v>
      </c>
      <c r="V2251" s="2" t="s">
        <v>6101</v>
      </c>
      <c r="W2251" s="2" t="s">
        <v>329</v>
      </c>
      <c r="X2251" s="2">
        <v>43</v>
      </c>
      <c r="Y2251" s="2">
        <v>55</v>
      </c>
      <c r="Z2251" s="2">
        <f t="shared" ref="Z2251:Z2283" si="395">Y2251-X2251</f>
        <v>12</v>
      </c>
    </row>
    <row r="2252" spans="1:26" x14ac:dyDescent="0.25">
      <c r="A2252" s="2" t="s">
        <v>5787</v>
      </c>
      <c r="B2252" s="2">
        <v>202282251</v>
      </c>
      <c r="C2252" s="3">
        <v>44888</v>
      </c>
      <c r="D2252" s="2" t="s">
        <v>865</v>
      </c>
      <c r="E2252" s="2" t="s">
        <v>29</v>
      </c>
      <c r="F2252" s="2" t="s">
        <v>5788</v>
      </c>
      <c r="G2252" s="10">
        <f t="shared" si="391"/>
        <v>4.5318876188852914E-4</v>
      </c>
      <c r="H2252" s="12">
        <v>100</v>
      </c>
      <c r="I2252" s="7">
        <v>75.399999999999991</v>
      </c>
      <c r="J2252" s="7">
        <v>24.600000000000009</v>
      </c>
      <c r="K2252" s="7">
        <f t="shared" si="394"/>
        <v>9.8400000000000034</v>
      </c>
      <c r="L2252" s="12">
        <f t="shared" si="392"/>
        <v>14.760000000000005</v>
      </c>
      <c r="M2252" s="8">
        <v>0.24600000000000008</v>
      </c>
      <c r="N2252" s="8">
        <f t="shared" si="393"/>
        <v>0.19575596816976137</v>
      </c>
      <c r="O2252" s="7">
        <f t="shared" si="387"/>
        <v>14.760000000000005</v>
      </c>
      <c r="P2252" s="8">
        <v>0.24600000000000008</v>
      </c>
      <c r="Q2252" s="8">
        <f t="shared" si="388"/>
        <v>3.0650406504065026</v>
      </c>
      <c r="R2252" s="8">
        <f t="shared" si="389"/>
        <v>0.75399999999999989</v>
      </c>
      <c r="S2252" s="9">
        <f t="shared" si="390"/>
        <v>3.9206017738037657E-4</v>
      </c>
      <c r="T2252" s="2" t="s">
        <v>33</v>
      </c>
      <c r="U2252" s="2" t="s">
        <v>31</v>
      </c>
      <c r="V2252" s="2" t="s">
        <v>6101</v>
      </c>
      <c r="W2252" s="2" t="s">
        <v>627</v>
      </c>
      <c r="X2252" s="2">
        <v>43</v>
      </c>
      <c r="Y2252" s="2">
        <v>55</v>
      </c>
      <c r="Z2252" s="2">
        <f t="shared" si="395"/>
        <v>12</v>
      </c>
    </row>
    <row r="2253" spans="1:26" x14ac:dyDescent="0.25">
      <c r="A2253" s="2" t="s">
        <v>5789</v>
      </c>
      <c r="B2253" s="2">
        <v>202282252</v>
      </c>
      <c r="C2253" s="3">
        <v>44888</v>
      </c>
      <c r="D2253" s="2" t="s">
        <v>614</v>
      </c>
      <c r="E2253" s="2" t="s">
        <v>29</v>
      </c>
      <c r="F2253" s="2" t="s">
        <v>5790</v>
      </c>
      <c r="G2253" s="10">
        <f t="shared" si="391"/>
        <v>3.9880611046190566E-4</v>
      </c>
      <c r="H2253" s="12">
        <v>88</v>
      </c>
      <c r="I2253" s="7">
        <v>72.569999999999993</v>
      </c>
      <c r="J2253" s="7">
        <v>15.430000000000007</v>
      </c>
      <c r="K2253" s="7">
        <f t="shared" si="394"/>
        <v>6.1720000000000033</v>
      </c>
      <c r="L2253" s="12">
        <f t="shared" si="392"/>
        <v>9.2580000000000027</v>
      </c>
      <c r="M2253" s="8">
        <v>0.17534090909090916</v>
      </c>
      <c r="N2253" s="8">
        <f t="shared" si="393"/>
        <v>0.1275733774286896</v>
      </c>
      <c r="O2253" s="7">
        <f t="shared" si="387"/>
        <v>9.2580000000000027</v>
      </c>
      <c r="P2253" s="8">
        <v>0.17534090909090916</v>
      </c>
      <c r="Q2253" s="8">
        <f t="shared" si="388"/>
        <v>4.7031756318859337</v>
      </c>
      <c r="R2253" s="8">
        <f t="shared" si="389"/>
        <v>0.82465909090909084</v>
      </c>
      <c r="S2253" s="9">
        <f t="shared" si="390"/>
        <v>2.4591416816988662E-4</v>
      </c>
      <c r="T2253" s="2" t="s">
        <v>33</v>
      </c>
      <c r="U2253" s="2" t="s">
        <v>31</v>
      </c>
      <c r="V2253" s="2" t="s">
        <v>6101</v>
      </c>
      <c r="W2253" s="2" t="s">
        <v>329</v>
      </c>
      <c r="X2253" s="2">
        <v>43</v>
      </c>
      <c r="Y2253" s="2">
        <v>55</v>
      </c>
      <c r="Z2253" s="2">
        <f t="shared" si="395"/>
        <v>12</v>
      </c>
    </row>
    <row r="2254" spans="1:26" x14ac:dyDescent="0.25">
      <c r="A2254" s="2" t="s">
        <v>5791</v>
      </c>
      <c r="B2254" s="2">
        <v>202282253</v>
      </c>
      <c r="C2254" s="3">
        <v>44888</v>
      </c>
      <c r="D2254" s="2" t="s">
        <v>614</v>
      </c>
      <c r="E2254" s="2" t="s">
        <v>29</v>
      </c>
      <c r="F2254" s="2" t="s">
        <v>5792</v>
      </c>
      <c r="G2254" s="10">
        <f t="shared" si="391"/>
        <v>3.9880611046190566E-4</v>
      </c>
      <c r="H2254" s="12">
        <v>88</v>
      </c>
      <c r="I2254" s="7">
        <v>72.569999999999993</v>
      </c>
      <c r="J2254" s="7">
        <v>15.430000000000007</v>
      </c>
      <c r="K2254" s="7">
        <f t="shared" si="394"/>
        <v>6.1720000000000033</v>
      </c>
      <c r="L2254" s="12">
        <f t="shared" si="392"/>
        <v>9.2580000000000027</v>
      </c>
      <c r="M2254" s="8">
        <v>0.17534090909090916</v>
      </c>
      <c r="N2254" s="8">
        <f t="shared" si="393"/>
        <v>0.1275733774286896</v>
      </c>
      <c r="O2254" s="7">
        <f t="shared" si="387"/>
        <v>9.2580000000000027</v>
      </c>
      <c r="P2254" s="8">
        <v>0.17534090909090916</v>
      </c>
      <c r="Q2254" s="8">
        <f t="shared" si="388"/>
        <v>4.7031756318859337</v>
      </c>
      <c r="R2254" s="8">
        <f t="shared" si="389"/>
        <v>0.82465909090909084</v>
      </c>
      <c r="S2254" s="9">
        <f t="shared" si="390"/>
        <v>2.4591416816988662E-4</v>
      </c>
      <c r="T2254" s="2" t="s">
        <v>33</v>
      </c>
      <c r="U2254" s="2" t="s">
        <v>31</v>
      </c>
      <c r="V2254" s="2" t="s">
        <v>6101</v>
      </c>
      <c r="W2254" s="2" t="s">
        <v>329</v>
      </c>
      <c r="X2254" s="2">
        <v>43</v>
      </c>
      <c r="Y2254" s="2">
        <v>55</v>
      </c>
      <c r="Z2254" s="2">
        <f t="shared" si="395"/>
        <v>12</v>
      </c>
    </row>
    <row r="2255" spans="1:26" x14ac:dyDescent="0.25">
      <c r="A2255" s="2" t="s">
        <v>5793</v>
      </c>
      <c r="B2255" s="2">
        <v>202282254</v>
      </c>
      <c r="C2255" s="3">
        <v>44888</v>
      </c>
      <c r="D2255" s="2" t="s">
        <v>1060</v>
      </c>
      <c r="E2255" s="2" t="s">
        <v>47</v>
      </c>
      <c r="F2255" s="2" t="s">
        <v>5794</v>
      </c>
      <c r="G2255" s="10">
        <f t="shared" si="391"/>
        <v>9.9701527615476417E-4</v>
      </c>
      <c r="H2255" s="7">
        <v>220</v>
      </c>
      <c r="I2255" s="7">
        <v>125</v>
      </c>
      <c r="J2255" s="7">
        <v>95</v>
      </c>
      <c r="K2255" s="7">
        <f t="shared" si="394"/>
        <v>38</v>
      </c>
      <c r="L2255" s="12">
        <f t="shared" si="392"/>
        <v>57</v>
      </c>
      <c r="M2255" s="8">
        <v>0.43181818181818182</v>
      </c>
      <c r="N2255" s="8">
        <f t="shared" si="393"/>
        <v>0.45600000000000002</v>
      </c>
      <c r="O2255" s="7">
        <f t="shared" si="387"/>
        <v>57</v>
      </c>
      <c r="P2255" s="8">
        <v>0.43181818181818182</v>
      </c>
      <c r="Q2255" s="8">
        <f t="shared" si="388"/>
        <v>1.3157894736842106</v>
      </c>
      <c r="R2255" s="8">
        <f t="shared" si="389"/>
        <v>0.56818181818181823</v>
      </c>
      <c r="S2255" s="9">
        <f t="shared" si="390"/>
        <v>1.514053530533974E-3</v>
      </c>
      <c r="T2255" s="2" t="s">
        <v>19</v>
      </c>
      <c r="U2255" s="2" t="s">
        <v>6087</v>
      </c>
      <c r="V2255" s="2" t="s">
        <v>6101</v>
      </c>
      <c r="W2255" s="2" t="s">
        <v>329</v>
      </c>
      <c r="X2255" s="2">
        <v>43</v>
      </c>
      <c r="Y2255" s="2">
        <v>55</v>
      </c>
      <c r="Z2255" s="2">
        <f t="shared" si="395"/>
        <v>12</v>
      </c>
    </row>
    <row r="2256" spans="1:26" x14ac:dyDescent="0.25">
      <c r="A2256" s="2" t="s">
        <v>5795</v>
      </c>
      <c r="B2256" s="2">
        <v>202282255</v>
      </c>
      <c r="C2256" s="3">
        <v>44888</v>
      </c>
      <c r="D2256" s="2" t="s">
        <v>1239</v>
      </c>
      <c r="E2256" s="2" t="s">
        <v>29</v>
      </c>
      <c r="F2256" s="2" t="s">
        <v>5796</v>
      </c>
      <c r="G2256" s="10">
        <f t="shared" si="391"/>
        <v>2.2659438094426457E-4</v>
      </c>
      <c r="H2256" s="12">
        <v>50</v>
      </c>
      <c r="I2256" s="7">
        <v>18.41</v>
      </c>
      <c r="J2256" s="7">
        <v>31.59</v>
      </c>
      <c r="K2256" s="7">
        <f t="shared" si="394"/>
        <v>12.636000000000001</v>
      </c>
      <c r="L2256" s="12">
        <f t="shared" si="392"/>
        <v>18.954000000000001</v>
      </c>
      <c r="M2256" s="8">
        <v>0.63180000000000003</v>
      </c>
      <c r="N2256" s="8">
        <f t="shared" si="393"/>
        <v>1.0295491580662683</v>
      </c>
      <c r="O2256" s="7">
        <f t="shared" si="387"/>
        <v>18.954000000000001</v>
      </c>
      <c r="P2256" s="8">
        <v>0.63180000000000003</v>
      </c>
      <c r="Q2256" s="8">
        <f t="shared" si="388"/>
        <v>0.5827793605571383</v>
      </c>
      <c r="R2256" s="8">
        <f t="shared" si="389"/>
        <v>0.36820000000000003</v>
      </c>
      <c r="S2256" s="9">
        <f t="shared" si="390"/>
        <v>5.0346264241650778E-4</v>
      </c>
      <c r="T2256" s="2" t="s">
        <v>426</v>
      </c>
      <c r="U2256" s="2" t="s">
        <v>31</v>
      </c>
      <c r="V2256" s="2" t="s">
        <v>6101</v>
      </c>
      <c r="W2256" s="2" t="s">
        <v>37</v>
      </c>
      <c r="X2256" s="2">
        <v>43</v>
      </c>
      <c r="Y2256" s="2">
        <v>55</v>
      </c>
      <c r="Z2256" s="2">
        <f t="shared" si="395"/>
        <v>12</v>
      </c>
    </row>
    <row r="2257" spans="1:26" x14ac:dyDescent="0.25">
      <c r="A2257" s="2" t="s">
        <v>5797</v>
      </c>
      <c r="B2257" s="2">
        <v>202282256</v>
      </c>
      <c r="C2257" s="3">
        <v>44888</v>
      </c>
      <c r="D2257" s="2" t="s">
        <v>1240</v>
      </c>
      <c r="E2257" s="2" t="s">
        <v>21</v>
      </c>
      <c r="F2257" s="2" t="s">
        <v>5798</v>
      </c>
      <c r="G2257" s="10">
        <f t="shared" si="391"/>
        <v>1.8127550475541165E-4</v>
      </c>
      <c r="H2257" s="7">
        <v>40</v>
      </c>
      <c r="I2257" s="7">
        <v>0</v>
      </c>
      <c r="J2257" s="7">
        <v>40</v>
      </c>
      <c r="K2257" s="7">
        <f t="shared" si="394"/>
        <v>16</v>
      </c>
      <c r="L2257" s="12">
        <f t="shared" si="392"/>
        <v>24</v>
      </c>
      <c r="M2257" s="8">
        <v>1</v>
      </c>
      <c r="N2257" s="8" t="e">
        <f t="shared" si="393"/>
        <v>#DIV/0!</v>
      </c>
      <c r="O2257" s="7">
        <f t="shared" si="387"/>
        <v>24</v>
      </c>
      <c r="P2257" s="8">
        <v>1</v>
      </c>
      <c r="Q2257" s="8">
        <f t="shared" si="388"/>
        <v>0</v>
      </c>
      <c r="R2257" s="8">
        <f t="shared" si="389"/>
        <v>0</v>
      </c>
      <c r="S2257" s="9">
        <f t="shared" si="390"/>
        <v>6.3749622338272593E-4</v>
      </c>
      <c r="T2257" s="2" t="s">
        <v>6150</v>
      </c>
      <c r="U2257" s="2" t="s">
        <v>22</v>
      </c>
      <c r="V2257" s="2" t="s">
        <v>6101</v>
      </c>
      <c r="W2257" s="2" t="s">
        <v>16</v>
      </c>
      <c r="X2257" s="2">
        <v>43</v>
      </c>
      <c r="Y2257" s="2">
        <v>55</v>
      </c>
      <c r="Z2257" s="2">
        <f t="shared" si="395"/>
        <v>12</v>
      </c>
    </row>
    <row r="2258" spans="1:26" x14ac:dyDescent="0.25">
      <c r="A2258" s="2" t="s">
        <v>5799</v>
      </c>
      <c r="B2258" s="2">
        <v>202282257</v>
      </c>
      <c r="C2258" s="3">
        <v>44888</v>
      </c>
      <c r="D2258" s="2" t="s">
        <v>785</v>
      </c>
      <c r="E2258" s="2" t="s">
        <v>29</v>
      </c>
      <c r="F2258" s="2" t="s">
        <v>5800</v>
      </c>
      <c r="G2258" s="10">
        <f t="shared" si="391"/>
        <v>9.516963999659112E-5</v>
      </c>
      <c r="H2258" s="12">
        <v>21</v>
      </c>
      <c r="I2258" s="7">
        <v>18.62</v>
      </c>
      <c r="J2258" s="7">
        <v>2.379999999999999</v>
      </c>
      <c r="K2258" s="7">
        <f t="shared" si="394"/>
        <v>0.95199999999999962</v>
      </c>
      <c r="L2258" s="12">
        <f t="shared" si="392"/>
        <v>1.4279999999999995</v>
      </c>
      <c r="M2258" s="8">
        <v>0.11333333333333329</v>
      </c>
      <c r="N2258" s="8">
        <f t="shared" si="393"/>
        <v>7.6691729323308241E-2</v>
      </c>
      <c r="O2258" s="7">
        <f t="shared" si="387"/>
        <v>1.4279999999999995</v>
      </c>
      <c r="P2258" s="8">
        <v>0.11333333333333329</v>
      </c>
      <c r="Q2258" s="8">
        <f t="shared" si="388"/>
        <v>7.8235294117647092</v>
      </c>
      <c r="R2258" s="8">
        <f t="shared" si="389"/>
        <v>0.88666666666666671</v>
      </c>
      <c r="S2258" s="9">
        <f t="shared" si="390"/>
        <v>3.7931025291272176E-5</v>
      </c>
      <c r="T2258" s="2" t="s">
        <v>33</v>
      </c>
      <c r="U2258" s="2" t="s">
        <v>31</v>
      </c>
      <c r="V2258" s="2" t="s">
        <v>6101</v>
      </c>
      <c r="W2258" s="2" t="s">
        <v>627</v>
      </c>
      <c r="X2258" s="2">
        <v>43</v>
      </c>
      <c r="Y2258" s="2">
        <v>55</v>
      </c>
      <c r="Z2258" s="2">
        <f t="shared" si="395"/>
        <v>12</v>
      </c>
    </row>
    <row r="2259" spans="1:26" x14ac:dyDescent="0.25">
      <c r="A2259" s="2" t="s">
        <v>5801</v>
      </c>
      <c r="B2259" s="2">
        <v>202282258</v>
      </c>
      <c r="C2259" s="3">
        <v>44888</v>
      </c>
      <c r="D2259" s="2" t="s">
        <v>187</v>
      </c>
      <c r="E2259" s="2" t="s">
        <v>62</v>
      </c>
      <c r="F2259" s="2" t="s">
        <v>5802</v>
      </c>
      <c r="G2259" s="10">
        <f t="shared" si="391"/>
        <v>8.9731374853928769E-4</v>
      </c>
      <c r="H2259" s="7">
        <v>198</v>
      </c>
      <c r="I2259" s="7">
        <v>141</v>
      </c>
      <c r="J2259" s="7">
        <v>57</v>
      </c>
      <c r="K2259" s="7">
        <f t="shared" si="394"/>
        <v>22.8</v>
      </c>
      <c r="L2259" s="12">
        <f t="shared" si="392"/>
        <v>34.200000000000003</v>
      </c>
      <c r="M2259" s="8">
        <v>0.2878787878787879</v>
      </c>
      <c r="N2259" s="8">
        <f t="shared" si="393"/>
        <v>0.24255319148936172</v>
      </c>
      <c r="O2259" s="7">
        <f t="shared" si="387"/>
        <v>34.200000000000003</v>
      </c>
      <c r="P2259" s="8">
        <v>0.2878787878787879</v>
      </c>
      <c r="Q2259" s="8">
        <f t="shared" si="388"/>
        <v>2.4736842105263159</v>
      </c>
      <c r="R2259" s="8">
        <f t="shared" si="389"/>
        <v>0.71212121212121215</v>
      </c>
      <c r="S2259" s="9">
        <f t="shared" si="390"/>
        <v>9.0843211832038445E-4</v>
      </c>
      <c r="T2259" s="2" t="s">
        <v>63</v>
      </c>
      <c r="U2259" s="2" t="s">
        <v>61</v>
      </c>
      <c r="V2259" s="2" t="s">
        <v>6101</v>
      </c>
      <c r="W2259" s="2" t="s">
        <v>329</v>
      </c>
      <c r="X2259" s="2">
        <v>43</v>
      </c>
      <c r="Y2259" s="2">
        <v>55</v>
      </c>
      <c r="Z2259" s="2">
        <f t="shared" si="395"/>
        <v>12</v>
      </c>
    </row>
    <row r="2260" spans="1:26" x14ac:dyDescent="0.25">
      <c r="A2260" s="2" t="s">
        <v>5803</v>
      </c>
      <c r="B2260" s="2">
        <v>202282259</v>
      </c>
      <c r="C2260" s="3">
        <v>44888</v>
      </c>
      <c r="D2260" s="2" t="s">
        <v>785</v>
      </c>
      <c r="E2260" s="2" t="s">
        <v>29</v>
      </c>
      <c r="F2260" s="2" t="s">
        <v>5804</v>
      </c>
      <c r="G2260" s="10">
        <f t="shared" si="391"/>
        <v>8.6105864758820544E-5</v>
      </c>
      <c r="H2260" s="12">
        <v>19</v>
      </c>
      <c r="I2260" s="7">
        <v>18.62</v>
      </c>
      <c r="J2260" s="7">
        <v>0.37999999999999901</v>
      </c>
      <c r="K2260" s="7">
        <f t="shared" si="394"/>
        <v>0.15199999999999961</v>
      </c>
      <c r="L2260" s="12">
        <f t="shared" si="392"/>
        <v>0.2279999999999994</v>
      </c>
      <c r="M2260" s="8">
        <v>1.9999999999999948E-2</v>
      </c>
      <c r="N2260" s="8">
        <f t="shared" si="393"/>
        <v>1.224489795918364E-2</v>
      </c>
      <c r="O2260" s="7">
        <f t="shared" si="387"/>
        <v>0.2279999999999994</v>
      </c>
      <c r="P2260" s="8">
        <v>1.9999999999999948E-2</v>
      </c>
      <c r="Q2260" s="8">
        <f t="shared" si="388"/>
        <v>49.000000000000128</v>
      </c>
      <c r="R2260" s="8">
        <f t="shared" si="389"/>
        <v>0.98000000000000009</v>
      </c>
      <c r="S2260" s="9">
        <f t="shared" si="390"/>
        <v>6.0562141221358801E-6</v>
      </c>
      <c r="T2260" s="2" t="s">
        <v>33</v>
      </c>
      <c r="U2260" s="2" t="s">
        <v>31</v>
      </c>
      <c r="V2260" s="2" t="s">
        <v>6101</v>
      </c>
      <c r="W2260" s="2" t="s">
        <v>16</v>
      </c>
      <c r="X2260" s="2">
        <v>43</v>
      </c>
      <c r="Y2260" s="2">
        <v>55</v>
      </c>
      <c r="Z2260" s="2">
        <f t="shared" si="395"/>
        <v>12</v>
      </c>
    </row>
    <row r="2261" spans="1:26" x14ac:dyDescent="0.25">
      <c r="A2261" s="2" t="s">
        <v>5805</v>
      </c>
      <c r="B2261" s="2">
        <v>202282260</v>
      </c>
      <c r="C2261" s="3">
        <v>44888</v>
      </c>
      <c r="D2261" s="2" t="s">
        <v>1237</v>
      </c>
      <c r="E2261" s="2" t="s">
        <v>21</v>
      </c>
      <c r="F2261" s="2" t="s">
        <v>5806</v>
      </c>
      <c r="G2261" s="10">
        <f t="shared" si="391"/>
        <v>9.0637752377705825E-5</v>
      </c>
      <c r="H2261" s="7">
        <v>20</v>
      </c>
      <c r="I2261" s="7">
        <v>0</v>
      </c>
      <c r="J2261" s="7">
        <v>20</v>
      </c>
      <c r="K2261" s="7">
        <f t="shared" si="394"/>
        <v>8</v>
      </c>
      <c r="L2261" s="12">
        <f t="shared" si="392"/>
        <v>12</v>
      </c>
      <c r="M2261" s="8">
        <v>1</v>
      </c>
      <c r="N2261" s="8" t="e">
        <f t="shared" si="393"/>
        <v>#DIV/0!</v>
      </c>
      <c r="O2261" s="7">
        <f t="shared" si="387"/>
        <v>12</v>
      </c>
      <c r="P2261" s="8">
        <v>1</v>
      </c>
      <c r="Q2261" s="8">
        <f t="shared" si="388"/>
        <v>0</v>
      </c>
      <c r="R2261" s="8">
        <f t="shared" si="389"/>
        <v>0</v>
      </c>
      <c r="S2261" s="9">
        <f t="shared" si="390"/>
        <v>3.1874811169136296E-4</v>
      </c>
      <c r="T2261" s="2" t="s">
        <v>6150</v>
      </c>
      <c r="U2261" s="2" t="s">
        <v>22</v>
      </c>
      <c r="V2261" s="2" t="s">
        <v>6101</v>
      </c>
      <c r="W2261" s="2" t="s">
        <v>329</v>
      </c>
      <c r="X2261" s="2">
        <v>43</v>
      </c>
      <c r="Y2261" s="2">
        <v>55</v>
      </c>
      <c r="Z2261" s="2">
        <f t="shared" si="395"/>
        <v>12</v>
      </c>
    </row>
    <row r="2262" spans="1:26" x14ac:dyDescent="0.25">
      <c r="A2262" s="2" t="s">
        <v>5807</v>
      </c>
      <c r="B2262" s="2">
        <v>202282261</v>
      </c>
      <c r="C2262" s="3">
        <v>44888</v>
      </c>
      <c r="D2262" s="2" t="s">
        <v>109</v>
      </c>
      <c r="E2262" s="2" t="s">
        <v>21</v>
      </c>
      <c r="F2262" s="2" t="s">
        <v>5808</v>
      </c>
      <c r="G2262" s="10">
        <f t="shared" si="391"/>
        <v>2.2659438094426456E-5</v>
      </c>
      <c r="H2262" s="7">
        <v>5</v>
      </c>
      <c r="I2262" s="7">
        <v>0</v>
      </c>
      <c r="J2262" s="7">
        <v>5</v>
      </c>
      <c r="K2262" s="7">
        <f t="shared" si="394"/>
        <v>2</v>
      </c>
      <c r="L2262" s="12">
        <f t="shared" si="392"/>
        <v>3</v>
      </c>
      <c r="M2262" s="8">
        <v>1</v>
      </c>
      <c r="N2262" s="8" t="e">
        <f t="shared" si="393"/>
        <v>#DIV/0!</v>
      </c>
      <c r="O2262" s="7">
        <f t="shared" si="387"/>
        <v>3</v>
      </c>
      <c r="P2262" s="8">
        <v>1</v>
      </c>
      <c r="Q2262" s="8">
        <f t="shared" si="388"/>
        <v>0</v>
      </c>
      <c r="R2262" s="8">
        <f t="shared" si="389"/>
        <v>0</v>
      </c>
      <c r="S2262" s="9">
        <f t="shared" si="390"/>
        <v>7.9687027922840741E-5</v>
      </c>
      <c r="T2262" s="2" t="s">
        <v>6150</v>
      </c>
      <c r="U2262" s="2" t="s">
        <v>22</v>
      </c>
      <c r="V2262" s="2" t="s">
        <v>6101</v>
      </c>
      <c r="W2262" s="2" t="s">
        <v>16</v>
      </c>
      <c r="X2262" s="2">
        <v>43</v>
      </c>
      <c r="Y2262" s="2">
        <v>55</v>
      </c>
      <c r="Z2262" s="2">
        <f t="shared" si="395"/>
        <v>12</v>
      </c>
    </row>
    <row r="2263" spans="1:26" x14ac:dyDescent="0.25">
      <c r="A2263" s="2" t="s">
        <v>5809</v>
      </c>
      <c r="B2263" s="2">
        <v>202282262</v>
      </c>
      <c r="C2263" s="3">
        <v>44888</v>
      </c>
      <c r="D2263" s="2" t="s">
        <v>1241</v>
      </c>
      <c r="E2263" s="2" t="s">
        <v>14</v>
      </c>
      <c r="F2263" s="2" t="s">
        <v>5810</v>
      </c>
      <c r="G2263" s="10">
        <f t="shared" si="391"/>
        <v>2.2659438094426456E-5</v>
      </c>
      <c r="H2263" s="7">
        <v>5</v>
      </c>
      <c r="I2263" s="7">
        <v>2</v>
      </c>
      <c r="J2263" s="7">
        <v>3</v>
      </c>
      <c r="K2263" s="7">
        <f t="shared" si="394"/>
        <v>1.2000000000000002</v>
      </c>
      <c r="L2263" s="12">
        <f t="shared" si="392"/>
        <v>1.7999999999999998</v>
      </c>
      <c r="M2263" s="8">
        <v>0.6</v>
      </c>
      <c r="N2263" s="8">
        <f t="shared" si="393"/>
        <v>0.89999999999999991</v>
      </c>
      <c r="O2263" s="7">
        <f t="shared" si="387"/>
        <v>1.7999999999999998</v>
      </c>
      <c r="P2263" s="8">
        <v>0.6</v>
      </c>
      <c r="Q2263" s="8">
        <f t="shared" si="388"/>
        <v>0.66666666666666663</v>
      </c>
      <c r="R2263" s="8">
        <f t="shared" si="389"/>
        <v>0.4</v>
      </c>
      <c r="S2263" s="9">
        <f t="shared" si="390"/>
        <v>4.7812216753704445E-5</v>
      </c>
      <c r="T2263" s="2" t="s">
        <v>6152</v>
      </c>
      <c r="U2263" s="2" t="s">
        <v>15</v>
      </c>
      <c r="V2263" s="2" t="s">
        <v>6101</v>
      </c>
      <c r="W2263" s="2" t="s">
        <v>627</v>
      </c>
      <c r="X2263" s="2">
        <v>43</v>
      </c>
      <c r="Y2263" s="2">
        <v>55</v>
      </c>
      <c r="Z2263" s="2">
        <f t="shared" si="395"/>
        <v>12</v>
      </c>
    </row>
    <row r="2264" spans="1:26" x14ac:dyDescent="0.25">
      <c r="A2264" s="2" t="s">
        <v>5811</v>
      </c>
      <c r="B2264" s="2">
        <v>202282263</v>
      </c>
      <c r="C2264" s="3">
        <v>44888</v>
      </c>
      <c r="D2264" s="2" t="s">
        <v>1242</v>
      </c>
      <c r="E2264" s="2" t="s">
        <v>14</v>
      </c>
      <c r="F2264" s="2" t="s">
        <v>5812</v>
      </c>
      <c r="G2264" s="10">
        <f t="shared" si="391"/>
        <v>6.3446426664394084E-5</v>
      </c>
      <c r="H2264" s="7">
        <v>14</v>
      </c>
      <c r="I2264" s="7">
        <v>5</v>
      </c>
      <c r="J2264" s="7">
        <v>9</v>
      </c>
      <c r="K2264" s="7">
        <f t="shared" si="394"/>
        <v>3.6</v>
      </c>
      <c r="L2264" s="12">
        <f t="shared" si="392"/>
        <v>5.4</v>
      </c>
      <c r="M2264" s="8">
        <v>0.6428571428571429</v>
      </c>
      <c r="N2264" s="8">
        <f t="shared" si="393"/>
        <v>1.08</v>
      </c>
      <c r="O2264" s="7">
        <f t="shared" si="387"/>
        <v>5.4</v>
      </c>
      <c r="P2264" s="8">
        <v>0.6428571428571429</v>
      </c>
      <c r="Q2264" s="8">
        <f t="shared" si="388"/>
        <v>0.55555555555555558</v>
      </c>
      <c r="R2264" s="8">
        <f t="shared" si="389"/>
        <v>0.35714285714285715</v>
      </c>
      <c r="S2264" s="9">
        <f t="shared" si="390"/>
        <v>1.4343665026111333E-4</v>
      </c>
      <c r="T2264" s="2" t="s">
        <v>6152</v>
      </c>
      <c r="U2264" s="2" t="s">
        <v>15</v>
      </c>
      <c r="V2264" s="2" t="s">
        <v>6101</v>
      </c>
      <c r="W2264" s="2" t="s">
        <v>329</v>
      </c>
      <c r="X2264" s="2">
        <v>43</v>
      </c>
      <c r="Y2264" s="2">
        <v>55</v>
      </c>
      <c r="Z2264" s="2">
        <f t="shared" si="395"/>
        <v>12</v>
      </c>
    </row>
    <row r="2265" spans="1:26" x14ac:dyDescent="0.25">
      <c r="A2265" s="2" t="s">
        <v>5813</v>
      </c>
      <c r="B2265" s="2">
        <v>202282264</v>
      </c>
      <c r="C2265" s="3">
        <v>44888</v>
      </c>
      <c r="D2265" s="2" t="s">
        <v>856</v>
      </c>
      <c r="E2265" s="2" t="s">
        <v>21</v>
      </c>
      <c r="F2265" s="2" t="s">
        <v>5814</v>
      </c>
      <c r="G2265" s="10">
        <f t="shared" si="391"/>
        <v>2.2659438094426456E-5</v>
      </c>
      <c r="H2265" s="7">
        <v>5</v>
      </c>
      <c r="I2265" s="7">
        <v>0</v>
      </c>
      <c r="J2265" s="7">
        <v>5</v>
      </c>
      <c r="K2265" s="7">
        <f t="shared" si="394"/>
        <v>2</v>
      </c>
      <c r="L2265" s="12">
        <f t="shared" si="392"/>
        <v>3</v>
      </c>
      <c r="M2265" s="8">
        <v>1</v>
      </c>
      <c r="N2265" s="8" t="e">
        <f t="shared" si="393"/>
        <v>#DIV/0!</v>
      </c>
      <c r="O2265" s="7">
        <f t="shared" si="387"/>
        <v>3</v>
      </c>
      <c r="P2265" s="8">
        <v>1</v>
      </c>
      <c r="Q2265" s="8">
        <f t="shared" si="388"/>
        <v>0</v>
      </c>
      <c r="R2265" s="8">
        <f t="shared" si="389"/>
        <v>0</v>
      </c>
      <c r="S2265" s="9">
        <f t="shared" si="390"/>
        <v>7.9687027922840741E-5</v>
      </c>
      <c r="T2265" s="2" t="s">
        <v>6150</v>
      </c>
      <c r="U2265" s="2" t="s">
        <v>22</v>
      </c>
      <c r="V2265" s="2" t="s">
        <v>6101</v>
      </c>
      <c r="W2265" s="2" t="s">
        <v>627</v>
      </c>
      <c r="X2265" s="2">
        <v>43</v>
      </c>
      <c r="Y2265" s="2">
        <v>55</v>
      </c>
      <c r="Z2265" s="2">
        <f t="shared" si="395"/>
        <v>12</v>
      </c>
    </row>
    <row r="2266" spans="1:26" x14ac:dyDescent="0.25">
      <c r="A2266" s="2" t="s">
        <v>5815</v>
      </c>
      <c r="B2266" s="2">
        <v>202282265</v>
      </c>
      <c r="C2266" s="3">
        <v>44888</v>
      </c>
      <c r="D2266" s="2" t="s">
        <v>614</v>
      </c>
      <c r="E2266" s="2" t="s">
        <v>29</v>
      </c>
      <c r="F2266" s="2" t="s">
        <v>5816</v>
      </c>
      <c r="G2266" s="10">
        <f t="shared" si="391"/>
        <v>3.625510095108233E-4</v>
      </c>
      <c r="H2266" s="12">
        <v>80</v>
      </c>
      <c r="I2266" s="7">
        <v>66.14</v>
      </c>
      <c r="J2266" s="7">
        <v>13.86</v>
      </c>
      <c r="K2266" s="7">
        <f t="shared" si="394"/>
        <v>5.5440000000000005</v>
      </c>
      <c r="L2266" s="12">
        <f t="shared" si="392"/>
        <v>8.3159999999999989</v>
      </c>
      <c r="M2266" s="8">
        <v>0.17324999999999999</v>
      </c>
      <c r="N2266" s="8">
        <f t="shared" si="393"/>
        <v>0.12573329301481703</v>
      </c>
      <c r="O2266" s="7">
        <f t="shared" si="387"/>
        <v>8.3159999999999989</v>
      </c>
      <c r="P2266" s="8">
        <v>0.17324999999999999</v>
      </c>
      <c r="Q2266" s="8">
        <f t="shared" si="388"/>
        <v>4.7720057720057723</v>
      </c>
      <c r="R2266" s="8">
        <f t="shared" si="389"/>
        <v>0.82674999999999998</v>
      </c>
      <c r="S2266" s="9">
        <f t="shared" si="390"/>
        <v>2.2089244140211452E-4</v>
      </c>
      <c r="T2266" s="2" t="s">
        <v>33</v>
      </c>
      <c r="U2266" s="2" t="s">
        <v>31</v>
      </c>
      <c r="V2266" s="2" t="s">
        <v>6101</v>
      </c>
      <c r="W2266" s="2" t="s">
        <v>16</v>
      </c>
      <c r="X2266" s="2">
        <v>43</v>
      </c>
      <c r="Y2266" s="2">
        <v>55</v>
      </c>
      <c r="Z2266" s="2">
        <f t="shared" si="395"/>
        <v>12</v>
      </c>
    </row>
    <row r="2267" spans="1:26" x14ac:dyDescent="0.25">
      <c r="A2267" s="2" t="s">
        <v>5817</v>
      </c>
      <c r="B2267" s="2">
        <v>202282266</v>
      </c>
      <c r="C2267" s="3">
        <v>44888</v>
      </c>
      <c r="D2267" s="2" t="s">
        <v>784</v>
      </c>
      <c r="E2267" s="2" t="s">
        <v>14</v>
      </c>
      <c r="F2267" s="2" t="s">
        <v>5818</v>
      </c>
      <c r="G2267" s="10">
        <f t="shared" si="391"/>
        <v>9.0637752377705825E-5</v>
      </c>
      <c r="H2267" s="7">
        <v>20</v>
      </c>
      <c r="I2267" s="7">
        <v>7</v>
      </c>
      <c r="J2267" s="7">
        <v>13</v>
      </c>
      <c r="K2267" s="7">
        <f t="shared" si="394"/>
        <v>5.2</v>
      </c>
      <c r="L2267" s="12">
        <f t="shared" si="392"/>
        <v>7.8</v>
      </c>
      <c r="M2267" s="8">
        <v>0.65</v>
      </c>
      <c r="N2267" s="8">
        <f t="shared" si="393"/>
        <v>1.1142857142857143</v>
      </c>
      <c r="O2267" s="7">
        <f t="shared" si="387"/>
        <v>7.8</v>
      </c>
      <c r="P2267" s="8">
        <v>0.65</v>
      </c>
      <c r="Q2267" s="8">
        <f t="shared" si="388"/>
        <v>0.53846153846153844</v>
      </c>
      <c r="R2267" s="8">
        <f t="shared" si="389"/>
        <v>0.35</v>
      </c>
      <c r="S2267" s="9">
        <f t="shared" si="390"/>
        <v>2.0718627259938593E-4</v>
      </c>
      <c r="T2267" s="2" t="s">
        <v>6151</v>
      </c>
      <c r="U2267" s="2" t="s">
        <v>15</v>
      </c>
      <c r="V2267" s="2" t="s">
        <v>6101</v>
      </c>
      <c r="W2267" s="2" t="s">
        <v>329</v>
      </c>
      <c r="X2267" s="2">
        <v>43</v>
      </c>
      <c r="Y2267" s="2">
        <v>55</v>
      </c>
      <c r="Z2267" s="2">
        <f t="shared" si="395"/>
        <v>12</v>
      </c>
    </row>
    <row r="2268" spans="1:26" x14ac:dyDescent="0.25">
      <c r="A2268" s="2" t="s">
        <v>5819</v>
      </c>
      <c r="B2268" s="2">
        <v>202282267</v>
      </c>
      <c r="C2268" s="3">
        <v>44888</v>
      </c>
      <c r="D2268" s="2" t="s">
        <v>1243</v>
      </c>
      <c r="E2268" s="2" t="s">
        <v>24</v>
      </c>
      <c r="F2268" s="2" t="s">
        <v>5820</v>
      </c>
      <c r="G2268" s="10">
        <f t="shared" si="391"/>
        <v>4.5318876188852914E-4</v>
      </c>
      <c r="H2268" s="7">
        <v>100</v>
      </c>
      <c r="I2268" s="7">
        <v>40</v>
      </c>
      <c r="J2268" s="7">
        <v>60</v>
      </c>
      <c r="K2268" s="7">
        <f t="shared" si="394"/>
        <v>24</v>
      </c>
      <c r="L2268" s="12">
        <f t="shared" si="392"/>
        <v>36</v>
      </c>
      <c r="M2268" s="8">
        <v>0.6</v>
      </c>
      <c r="N2268" s="8">
        <f t="shared" si="393"/>
        <v>0.9</v>
      </c>
      <c r="O2268" s="7">
        <f t="shared" si="387"/>
        <v>36</v>
      </c>
      <c r="P2268" s="8">
        <v>0.6</v>
      </c>
      <c r="Q2268" s="8">
        <f t="shared" si="388"/>
        <v>0.66666666666666663</v>
      </c>
      <c r="R2268" s="8">
        <f t="shared" si="389"/>
        <v>0.4</v>
      </c>
      <c r="S2268" s="9">
        <f t="shared" si="390"/>
        <v>9.5624433507408889E-4</v>
      </c>
      <c r="T2268" s="2" t="s">
        <v>25</v>
      </c>
      <c r="U2268" s="2" t="s">
        <v>26</v>
      </c>
      <c r="V2268" s="2" t="s">
        <v>6101</v>
      </c>
      <c r="W2268" s="2" t="s">
        <v>16</v>
      </c>
      <c r="X2268" s="2">
        <v>43</v>
      </c>
      <c r="Y2268" s="2">
        <v>55</v>
      </c>
      <c r="Z2268" s="2">
        <f t="shared" si="395"/>
        <v>12</v>
      </c>
    </row>
    <row r="2269" spans="1:26" x14ac:dyDescent="0.25">
      <c r="A2269" s="2" t="s">
        <v>5821</v>
      </c>
      <c r="B2269" s="2">
        <v>202282268</v>
      </c>
      <c r="C2269" s="3">
        <v>44888</v>
      </c>
      <c r="D2269" s="2" t="s">
        <v>702</v>
      </c>
      <c r="E2269" s="2" t="s">
        <v>29</v>
      </c>
      <c r="F2269" s="2" t="s">
        <v>5822</v>
      </c>
      <c r="G2269" s="10">
        <f t="shared" si="391"/>
        <v>1.1329719047213228E-4</v>
      </c>
      <c r="H2269" s="12">
        <v>25</v>
      </c>
      <c r="I2269" s="7">
        <v>11.329999999999998</v>
      </c>
      <c r="J2269" s="7">
        <v>13.67</v>
      </c>
      <c r="K2269" s="7">
        <f t="shared" si="394"/>
        <v>5.468</v>
      </c>
      <c r="L2269" s="12">
        <f t="shared" si="392"/>
        <v>8.202</v>
      </c>
      <c r="M2269" s="8">
        <v>0.54679999999999995</v>
      </c>
      <c r="N2269" s="8">
        <f t="shared" si="393"/>
        <v>0.72391879964695505</v>
      </c>
      <c r="O2269" s="7">
        <f t="shared" si="387"/>
        <v>8.202</v>
      </c>
      <c r="P2269" s="8">
        <v>0.54679999999999995</v>
      </c>
      <c r="Q2269" s="8">
        <f t="shared" si="388"/>
        <v>0.82882223847841974</v>
      </c>
      <c r="R2269" s="8">
        <f t="shared" si="389"/>
        <v>0.45319999999999994</v>
      </c>
      <c r="S2269" s="9">
        <f t="shared" si="390"/>
        <v>2.1786433434104659E-4</v>
      </c>
      <c r="T2269" s="2" t="s">
        <v>33</v>
      </c>
      <c r="U2269" s="2" t="s">
        <v>31</v>
      </c>
      <c r="V2269" s="2" t="s">
        <v>6101</v>
      </c>
      <c r="W2269" s="2" t="s">
        <v>627</v>
      </c>
      <c r="X2269" s="2">
        <v>43</v>
      </c>
      <c r="Y2269" s="2">
        <v>55</v>
      </c>
      <c r="Z2269" s="2">
        <f t="shared" si="395"/>
        <v>12</v>
      </c>
    </row>
    <row r="2270" spans="1:26" x14ac:dyDescent="0.25">
      <c r="A2270" s="2" t="s">
        <v>5823</v>
      </c>
      <c r="B2270" s="2">
        <v>202282269</v>
      </c>
      <c r="C2270" s="3">
        <v>44888</v>
      </c>
      <c r="D2270" s="2" t="s">
        <v>867</v>
      </c>
      <c r="E2270" s="2" t="s">
        <v>29</v>
      </c>
      <c r="F2270" s="2" t="s">
        <v>5824</v>
      </c>
      <c r="G2270" s="10">
        <f t="shared" si="391"/>
        <v>3.5801912189193801E-4</v>
      </c>
      <c r="H2270" s="12">
        <v>79</v>
      </c>
      <c r="I2270" s="7">
        <v>68.600000000000009</v>
      </c>
      <c r="J2270" s="7">
        <v>10.399999999999991</v>
      </c>
      <c r="K2270" s="7">
        <f t="shared" si="394"/>
        <v>4.1599999999999966</v>
      </c>
      <c r="L2270" s="12">
        <f t="shared" si="392"/>
        <v>6.2399999999999949</v>
      </c>
      <c r="M2270" s="8">
        <v>0.13164556962025306</v>
      </c>
      <c r="N2270" s="8">
        <f t="shared" si="393"/>
        <v>9.0962099125364348E-2</v>
      </c>
      <c r="O2270" s="7">
        <f t="shared" si="387"/>
        <v>6.2399999999999949</v>
      </c>
      <c r="P2270" s="8">
        <v>0.13164556962025306</v>
      </c>
      <c r="Q2270" s="8">
        <f t="shared" si="388"/>
        <v>6.596153846153852</v>
      </c>
      <c r="R2270" s="8">
        <f t="shared" si="389"/>
        <v>0.86835443037974691</v>
      </c>
      <c r="S2270" s="9">
        <f t="shared" si="390"/>
        <v>1.6574901807950859E-4</v>
      </c>
      <c r="T2270" s="2" t="s">
        <v>30</v>
      </c>
      <c r="U2270" s="2" t="s">
        <v>31</v>
      </c>
      <c r="V2270" s="2" t="s">
        <v>6101</v>
      </c>
      <c r="W2270" s="2" t="s">
        <v>329</v>
      </c>
      <c r="X2270" s="2">
        <v>43</v>
      </c>
      <c r="Y2270" s="2">
        <v>55</v>
      </c>
      <c r="Z2270" s="2">
        <f t="shared" si="395"/>
        <v>12</v>
      </c>
    </row>
    <row r="2271" spans="1:26" x14ac:dyDescent="0.25">
      <c r="A2271" s="2" t="s">
        <v>5825</v>
      </c>
      <c r="B2271" s="2">
        <v>202282270</v>
      </c>
      <c r="C2271" s="3">
        <v>44888</v>
      </c>
      <c r="D2271" s="2" t="s">
        <v>1244</v>
      </c>
      <c r="E2271" s="2" t="s">
        <v>29</v>
      </c>
      <c r="F2271" s="2" t="s">
        <v>5826</v>
      </c>
      <c r="G2271" s="10">
        <f t="shared" si="391"/>
        <v>4.5318876188852914E-4</v>
      </c>
      <c r="H2271" s="12">
        <v>100</v>
      </c>
      <c r="I2271" s="7">
        <v>69.77</v>
      </c>
      <c r="J2271" s="7">
        <v>31.08</v>
      </c>
      <c r="K2271" s="7">
        <f t="shared" si="394"/>
        <v>12.432</v>
      </c>
      <c r="L2271" s="12">
        <f t="shared" si="392"/>
        <v>18.647999999999996</v>
      </c>
      <c r="M2271" s="8">
        <v>0.31079999999999997</v>
      </c>
      <c r="N2271" s="8">
        <f t="shared" si="393"/>
        <v>0.26727819979934064</v>
      </c>
      <c r="O2271" s="7">
        <f t="shared" si="387"/>
        <v>18.647999999999996</v>
      </c>
      <c r="P2271" s="8">
        <v>0.31079999999999997</v>
      </c>
      <c r="Q2271" s="8">
        <f t="shared" si="388"/>
        <v>2.2448519948519947</v>
      </c>
      <c r="R2271" s="8">
        <f t="shared" si="389"/>
        <v>0.69769999999999999</v>
      </c>
      <c r="S2271" s="9">
        <f t="shared" si="390"/>
        <v>4.9533456556837799E-4</v>
      </c>
      <c r="T2271" s="2" t="s">
        <v>33</v>
      </c>
      <c r="U2271" s="2" t="s">
        <v>31</v>
      </c>
      <c r="V2271" s="2" t="s">
        <v>6101</v>
      </c>
      <c r="W2271" s="2" t="s">
        <v>627</v>
      </c>
      <c r="X2271" s="2">
        <v>43</v>
      </c>
      <c r="Y2271" s="2">
        <v>55</v>
      </c>
      <c r="Z2271" s="2">
        <f t="shared" si="395"/>
        <v>12</v>
      </c>
    </row>
    <row r="2272" spans="1:26" x14ac:dyDescent="0.25">
      <c r="A2272" s="2" t="s">
        <v>5827</v>
      </c>
      <c r="B2272" s="2">
        <v>202282271</v>
      </c>
      <c r="C2272" s="3">
        <v>44888</v>
      </c>
      <c r="D2272" s="2" t="s">
        <v>1245</v>
      </c>
      <c r="E2272" s="2" t="s">
        <v>47</v>
      </c>
      <c r="F2272" s="2" t="s">
        <v>5828</v>
      </c>
      <c r="G2272" s="10">
        <f t="shared" si="391"/>
        <v>1.9487116761206754E-3</v>
      </c>
      <c r="H2272" s="7">
        <v>430</v>
      </c>
      <c r="I2272" s="7">
        <v>218</v>
      </c>
      <c r="J2272" s="7">
        <v>212</v>
      </c>
      <c r="K2272" s="7">
        <f t="shared" si="394"/>
        <v>84.800000000000011</v>
      </c>
      <c r="L2272" s="12">
        <f t="shared" si="392"/>
        <v>127.19999999999999</v>
      </c>
      <c r="M2272" s="8">
        <v>0.49302325581395351</v>
      </c>
      <c r="N2272" s="8">
        <f t="shared" si="393"/>
        <v>0.58348623853211001</v>
      </c>
      <c r="O2272" s="7">
        <f t="shared" si="387"/>
        <v>127.19999999999999</v>
      </c>
      <c r="P2272" s="8">
        <v>0.49302325581395351</v>
      </c>
      <c r="Q2272" s="8">
        <f t="shared" si="388"/>
        <v>1.0283018867924529</v>
      </c>
      <c r="R2272" s="8">
        <f t="shared" si="389"/>
        <v>0.50697674418604655</v>
      </c>
      <c r="S2272" s="9">
        <f t="shared" si="390"/>
        <v>3.3787299839284474E-3</v>
      </c>
      <c r="T2272" s="2" t="s">
        <v>19</v>
      </c>
      <c r="U2272" s="2" t="s">
        <v>6087</v>
      </c>
      <c r="V2272" s="2" t="s">
        <v>6101</v>
      </c>
      <c r="W2272" s="2" t="s">
        <v>627</v>
      </c>
      <c r="X2272" s="2">
        <v>43</v>
      </c>
      <c r="Y2272" s="2">
        <v>55</v>
      </c>
      <c r="Z2272" s="2">
        <f t="shared" si="395"/>
        <v>12</v>
      </c>
    </row>
    <row r="2273" spans="1:26" x14ac:dyDescent="0.25">
      <c r="A2273" s="2" t="s">
        <v>5829</v>
      </c>
      <c r="B2273" s="2">
        <v>202282272</v>
      </c>
      <c r="C2273" s="3">
        <v>44888</v>
      </c>
      <c r="D2273" s="2" t="s">
        <v>1246</v>
      </c>
      <c r="E2273" s="2" t="s">
        <v>47</v>
      </c>
      <c r="F2273" s="2" t="s">
        <v>5830</v>
      </c>
      <c r="G2273" s="10">
        <f t="shared" si="391"/>
        <v>9.0637752377705828E-4</v>
      </c>
      <c r="H2273" s="7">
        <v>200</v>
      </c>
      <c r="I2273" s="7">
        <v>120</v>
      </c>
      <c r="J2273" s="7">
        <v>80</v>
      </c>
      <c r="K2273" s="7">
        <f t="shared" si="394"/>
        <v>32</v>
      </c>
      <c r="L2273" s="12">
        <f t="shared" si="392"/>
        <v>48</v>
      </c>
      <c r="M2273" s="8">
        <v>0.4</v>
      </c>
      <c r="N2273" s="8">
        <f t="shared" si="393"/>
        <v>0.4</v>
      </c>
      <c r="O2273" s="7">
        <f t="shared" si="387"/>
        <v>48</v>
      </c>
      <c r="P2273" s="8">
        <v>0.4</v>
      </c>
      <c r="Q2273" s="8">
        <f t="shared" si="388"/>
        <v>1.5</v>
      </c>
      <c r="R2273" s="8">
        <f t="shared" si="389"/>
        <v>0.6</v>
      </c>
      <c r="S2273" s="9">
        <f t="shared" si="390"/>
        <v>1.2749924467654519E-3</v>
      </c>
      <c r="T2273" s="2" t="s">
        <v>19</v>
      </c>
      <c r="U2273" s="2" t="s">
        <v>6087</v>
      </c>
      <c r="V2273" s="2" t="s">
        <v>6101</v>
      </c>
      <c r="W2273" s="2" t="s">
        <v>627</v>
      </c>
      <c r="X2273" s="2">
        <v>43</v>
      </c>
      <c r="Y2273" s="2">
        <v>55</v>
      </c>
      <c r="Z2273" s="2">
        <f t="shared" si="395"/>
        <v>12</v>
      </c>
    </row>
    <row r="2274" spans="1:26" x14ac:dyDescent="0.25">
      <c r="A2274" s="2" t="s">
        <v>5831</v>
      </c>
      <c r="B2274" s="2">
        <v>202282273</v>
      </c>
      <c r="C2274" s="3">
        <v>44888</v>
      </c>
      <c r="D2274" s="2" t="s">
        <v>1247</v>
      </c>
      <c r="E2274" s="2" t="s">
        <v>29</v>
      </c>
      <c r="F2274" s="2" t="s">
        <v>5832</v>
      </c>
      <c r="G2274" s="10">
        <f t="shared" si="391"/>
        <v>4.5318876188852913E-5</v>
      </c>
      <c r="H2274" s="12">
        <v>10</v>
      </c>
      <c r="I2274" s="7">
        <v>0</v>
      </c>
      <c r="J2274" s="7">
        <v>10</v>
      </c>
      <c r="K2274" s="7">
        <f t="shared" si="394"/>
        <v>4</v>
      </c>
      <c r="L2274" s="12">
        <f t="shared" si="392"/>
        <v>6</v>
      </c>
      <c r="M2274" s="8">
        <v>1</v>
      </c>
      <c r="N2274" s="8" t="e">
        <f t="shared" si="393"/>
        <v>#DIV/0!</v>
      </c>
      <c r="O2274" s="7">
        <f t="shared" si="387"/>
        <v>6</v>
      </c>
      <c r="P2274" s="8">
        <v>1</v>
      </c>
      <c r="Q2274" s="8">
        <f t="shared" si="388"/>
        <v>0</v>
      </c>
      <c r="R2274" s="8">
        <f t="shared" si="389"/>
        <v>0</v>
      </c>
      <c r="S2274" s="9">
        <f t="shared" si="390"/>
        <v>1.5937405584568148E-4</v>
      </c>
      <c r="T2274" s="2" t="s">
        <v>33</v>
      </c>
      <c r="U2274" s="2" t="s">
        <v>31</v>
      </c>
      <c r="V2274" s="2" t="s">
        <v>6101</v>
      </c>
      <c r="W2274" s="2" t="s">
        <v>329</v>
      </c>
      <c r="X2274" s="2">
        <v>43</v>
      </c>
      <c r="Y2274" s="2">
        <v>55</v>
      </c>
      <c r="Z2274" s="2">
        <f t="shared" si="395"/>
        <v>12</v>
      </c>
    </row>
    <row r="2275" spans="1:26" x14ac:dyDescent="0.25">
      <c r="A2275" s="2" t="s">
        <v>5833</v>
      </c>
      <c r="B2275" s="2">
        <v>202282274</v>
      </c>
      <c r="C2275" s="3">
        <v>44888</v>
      </c>
      <c r="D2275" s="2" t="s">
        <v>1248</v>
      </c>
      <c r="E2275" s="2" t="s">
        <v>21</v>
      </c>
      <c r="F2275" s="2" t="s">
        <v>5834</v>
      </c>
      <c r="G2275" s="10">
        <f t="shared" si="391"/>
        <v>1.3595662856655874E-5</v>
      </c>
      <c r="H2275" s="7">
        <v>3</v>
      </c>
      <c r="K2275" s="7">
        <f t="shared" si="394"/>
        <v>0</v>
      </c>
      <c r="L2275" s="12">
        <f t="shared" si="392"/>
        <v>0</v>
      </c>
      <c r="M2275" s="8">
        <v>0</v>
      </c>
      <c r="N2275" s="8" t="e">
        <f t="shared" si="393"/>
        <v>#DIV/0!</v>
      </c>
      <c r="O2275" s="7">
        <f t="shared" si="387"/>
        <v>0</v>
      </c>
      <c r="P2275" s="8">
        <v>0</v>
      </c>
      <c r="Q2275" s="8" t="e">
        <f t="shared" si="388"/>
        <v>#DIV/0!</v>
      </c>
      <c r="R2275" s="8">
        <f t="shared" si="389"/>
        <v>0</v>
      </c>
      <c r="S2275" s="9">
        <f t="shared" si="390"/>
        <v>0</v>
      </c>
      <c r="T2275" s="2" t="s">
        <v>6150</v>
      </c>
      <c r="U2275" s="2" t="s">
        <v>22</v>
      </c>
      <c r="V2275" s="2" t="s">
        <v>6101</v>
      </c>
      <c r="W2275" s="2" t="s">
        <v>16</v>
      </c>
      <c r="X2275" s="2">
        <v>43</v>
      </c>
      <c r="Y2275" s="2">
        <v>55</v>
      </c>
      <c r="Z2275" s="2">
        <f t="shared" si="395"/>
        <v>12</v>
      </c>
    </row>
    <row r="2276" spans="1:26" x14ac:dyDescent="0.25">
      <c r="A2276" s="2" t="s">
        <v>5835</v>
      </c>
      <c r="B2276" s="2">
        <v>202282275</v>
      </c>
      <c r="C2276" s="3">
        <v>44888</v>
      </c>
      <c r="D2276" s="2" t="s">
        <v>1249</v>
      </c>
      <c r="E2276" s="2" t="s">
        <v>14</v>
      </c>
      <c r="F2276" s="2" t="s">
        <v>5836</v>
      </c>
      <c r="G2276" s="10">
        <f t="shared" si="391"/>
        <v>3.625510095108233E-5</v>
      </c>
      <c r="H2276" s="7">
        <v>8</v>
      </c>
      <c r="I2276" s="7">
        <v>3</v>
      </c>
      <c r="J2276" s="7">
        <v>5</v>
      </c>
      <c r="K2276" s="7">
        <f t="shared" si="394"/>
        <v>2</v>
      </c>
      <c r="L2276" s="12">
        <f t="shared" si="392"/>
        <v>3</v>
      </c>
      <c r="M2276" s="8">
        <v>0.625</v>
      </c>
      <c r="N2276" s="8">
        <f t="shared" si="393"/>
        <v>1</v>
      </c>
      <c r="O2276" s="7">
        <f t="shared" si="387"/>
        <v>3</v>
      </c>
      <c r="P2276" s="8">
        <v>0.625</v>
      </c>
      <c r="Q2276" s="8">
        <f t="shared" si="388"/>
        <v>0.6</v>
      </c>
      <c r="R2276" s="8">
        <f t="shared" si="389"/>
        <v>0.375</v>
      </c>
      <c r="S2276" s="9">
        <f t="shared" si="390"/>
        <v>7.9687027922840741E-5</v>
      </c>
      <c r="T2276" s="2" t="s">
        <v>6151</v>
      </c>
      <c r="U2276" s="2" t="s">
        <v>15</v>
      </c>
      <c r="V2276" s="2" t="s">
        <v>6101</v>
      </c>
      <c r="W2276" s="2" t="s">
        <v>329</v>
      </c>
      <c r="X2276" s="2">
        <v>43</v>
      </c>
      <c r="Y2276" s="2">
        <v>55</v>
      </c>
      <c r="Z2276" s="2">
        <f t="shared" si="395"/>
        <v>12</v>
      </c>
    </row>
    <row r="2277" spans="1:26" x14ac:dyDescent="0.25">
      <c r="A2277" s="2" t="s">
        <v>5837</v>
      </c>
      <c r="B2277" s="2">
        <v>202282276</v>
      </c>
      <c r="C2277" s="3">
        <v>44888</v>
      </c>
      <c r="D2277" s="2" t="s">
        <v>1177</v>
      </c>
      <c r="E2277" s="2" t="s">
        <v>47</v>
      </c>
      <c r="F2277" s="2" t="s">
        <v>5838</v>
      </c>
      <c r="G2277" s="10">
        <f t="shared" si="391"/>
        <v>1.2689285332878816E-3</v>
      </c>
      <c r="H2277" s="7">
        <v>280</v>
      </c>
      <c r="I2277" s="7">
        <v>135</v>
      </c>
      <c r="J2277" s="7">
        <v>145</v>
      </c>
      <c r="K2277" s="7">
        <f t="shared" si="394"/>
        <v>58</v>
      </c>
      <c r="L2277" s="12">
        <f t="shared" si="392"/>
        <v>87</v>
      </c>
      <c r="M2277" s="8">
        <v>0.5178571428571429</v>
      </c>
      <c r="N2277" s="8">
        <f t="shared" si="393"/>
        <v>0.64444444444444449</v>
      </c>
      <c r="O2277" s="7">
        <f t="shared" si="387"/>
        <v>87</v>
      </c>
      <c r="P2277" s="8">
        <v>0.5178571428571429</v>
      </c>
      <c r="Q2277" s="8">
        <f t="shared" si="388"/>
        <v>0.93103448275862066</v>
      </c>
      <c r="R2277" s="8">
        <f t="shared" si="389"/>
        <v>0.48214285714285715</v>
      </c>
      <c r="S2277" s="9">
        <f t="shared" si="390"/>
        <v>2.3109238097623816E-3</v>
      </c>
      <c r="T2277" s="2" t="s">
        <v>19</v>
      </c>
      <c r="U2277" s="2" t="s">
        <v>6087</v>
      </c>
      <c r="V2277" s="2" t="s">
        <v>6101</v>
      </c>
      <c r="W2277" s="2" t="s">
        <v>627</v>
      </c>
      <c r="X2277" s="2">
        <v>43</v>
      </c>
      <c r="Y2277" s="2">
        <v>55</v>
      </c>
      <c r="Z2277" s="2">
        <f t="shared" si="395"/>
        <v>12</v>
      </c>
    </row>
    <row r="2278" spans="1:26" x14ac:dyDescent="0.25">
      <c r="A2278" s="2" t="s">
        <v>5839</v>
      </c>
      <c r="B2278" s="2">
        <v>202282277</v>
      </c>
      <c r="C2278" s="3">
        <v>44888</v>
      </c>
      <c r="D2278" s="2" t="s">
        <v>911</v>
      </c>
      <c r="E2278" s="2" t="s">
        <v>29</v>
      </c>
      <c r="F2278" s="2" t="s">
        <v>5840</v>
      </c>
      <c r="G2278" s="10">
        <f t="shared" si="391"/>
        <v>2.2659438094426457E-4</v>
      </c>
      <c r="H2278" s="12">
        <v>50</v>
      </c>
      <c r="I2278" s="7">
        <v>16.72</v>
      </c>
      <c r="J2278" s="7">
        <v>33.28</v>
      </c>
      <c r="K2278" s="7">
        <f t="shared" si="394"/>
        <v>13.312000000000001</v>
      </c>
      <c r="L2278" s="12">
        <f t="shared" si="392"/>
        <v>19.968</v>
      </c>
      <c r="M2278" s="8">
        <v>0.66559999999999997</v>
      </c>
      <c r="N2278" s="8">
        <f t="shared" si="393"/>
        <v>1.1942583732057417</v>
      </c>
      <c r="O2278" s="7">
        <f t="shared" si="387"/>
        <v>19.968</v>
      </c>
      <c r="P2278" s="8">
        <v>0.66559999999999997</v>
      </c>
      <c r="Q2278" s="8">
        <f t="shared" si="388"/>
        <v>0.50240384615384615</v>
      </c>
      <c r="R2278" s="8">
        <f t="shared" si="389"/>
        <v>0.33439999999999998</v>
      </c>
      <c r="S2278" s="9">
        <f t="shared" si="390"/>
        <v>5.3039685785442794E-4</v>
      </c>
      <c r="T2278" s="2" t="s">
        <v>33</v>
      </c>
      <c r="U2278" s="2" t="s">
        <v>31</v>
      </c>
      <c r="V2278" s="2" t="s">
        <v>6101</v>
      </c>
      <c r="W2278" s="2" t="s">
        <v>329</v>
      </c>
      <c r="X2278" s="2">
        <v>43</v>
      </c>
      <c r="Y2278" s="2">
        <v>55</v>
      </c>
      <c r="Z2278" s="2">
        <f t="shared" si="395"/>
        <v>12</v>
      </c>
    </row>
    <row r="2279" spans="1:26" x14ac:dyDescent="0.25">
      <c r="A2279" s="2" t="s">
        <v>5841</v>
      </c>
      <c r="B2279" s="2">
        <v>202282278</v>
      </c>
      <c r="C2279" s="3">
        <v>44888</v>
      </c>
      <c r="D2279" s="2" t="s">
        <v>1250</v>
      </c>
      <c r="E2279" s="2" t="s">
        <v>29</v>
      </c>
      <c r="F2279" s="2" t="s">
        <v>5842</v>
      </c>
      <c r="G2279" s="10">
        <f t="shared" si="391"/>
        <v>2.0393494284983812E-4</v>
      </c>
      <c r="H2279" s="12">
        <v>45</v>
      </c>
      <c r="I2279" s="7">
        <v>10.770000000000003</v>
      </c>
      <c r="J2279" s="7">
        <v>34.230000000000004</v>
      </c>
      <c r="K2279" s="7">
        <f t="shared" si="394"/>
        <v>13.692000000000002</v>
      </c>
      <c r="L2279" s="12">
        <f t="shared" si="392"/>
        <v>20.538000000000004</v>
      </c>
      <c r="M2279" s="8">
        <v>0.76066666666666671</v>
      </c>
      <c r="N2279" s="8">
        <f t="shared" si="393"/>
        <v>1.9069637883008355</v>
      </c>
      <c r="O2279" s="7">
        <f t="shared" si="387"/>
        <v>20.538000000000004</v>
      </c>
      <c r="P2279" s="8">
        <v>0.76066666666666671</v>
      </c>
      <c r="Q2279" s="8">
        <f t="shared" si="388"/>
        <v>0.31463628396143739</v>
      </c>
      <c r="R2279" s="8">
        <f t="shared" si="389"/>
        <v>0.2393333333333334</v>
      </c>
      <c r="S2279" s="9">
        <f t="shared" si="390"/>
        <v>5.4553739315976778E-4</v>
      </c>
      <c r="T2279" s="2" t="s">
        <v>426</v>
      </c>
      <c r="U2279" s="2" t="s">
        <v>31</v>
      </c>
      <c r="V2279" s="2" t="s">
        <v>6101</v>
      </c>
      <c r="W2279" s="2" t="s">
        <v>329</v>
      </c>
      <c r="X2279" s="2">
        <v>43</v>
      </c>
      <c r="Y2279" s="2">
        <v>55</v>
      </c>
      <c r="Z2279" s="2">
        <f t="shared" si="395"/>
        <v>12</v>
      </c>
    </row>
    <row r="2280" spans="1:26" x14ac:dyDescent="0.25">
      <c r="A2280" s="2" t="s">
        <v>5843</v>
      </c>
      <c r="B2280" s="2">
        <v>202282279</v>
      </c>
      <c r="C2280" s="3">
        <v>44888</v>
      </c>
      <c r="D2280" s="2" t="s">
        <v>1251</v>
      </c>
      <c r="E2280" s="2" t="s">
        <v>29</v>
      </c>
      <c r="F2280" s="2" t="s">
        <v>5844</v>
      </c>
      <c r="G2280" s="10">
        <f t="shared" si="391"/>
        <v>5.4382651426623495E-5</v>
      </c>
      <c r="H2280" s="12">
        <v>12</v>
      </c>
      <c r="I2280" s="7">
        <v>9.4</v>
      </c>
      <c r="J2280" s="7">
        <v>2.6</v>
      </c>
      <c r="K2280" s="7">
        <f t="shared" si="394"/>
        <v>1.04</v>
      </c>
      <c r="L2280" s="12">
        <f t="shared" si="392"/>
        <v>1.56</v>
      </c>
      <c r="M2280" s="8">
        <v>0.21666666666666667</v>
      </c>
      <c r="N2280" s="8">
        <f t="shared" si="393"/>
        <v>0.16595744680851063</v>
      </c>
      <c r="O2280" s="7">
        <f t="shared" si="387"/>
        <v>1.56</v>
      </c>
      <c r="P2280" s="8">
        <v>0.21666666666666667</v>
      </c>
      <c r="Q2280" s="8">
        <f t="shared" si="388"/>
        <v>3.6153846153846154</v>
      </c>
      <c r="R2280" s="8">
        <f t="shared" si="389"/>
        <v>0.78333333333333333</v>
      </c>
      <c r="S2280" s="9">
        <f t="shared" si="390"/>
        <v>4.1437254519877189E-5</v>
      </c>
      <c r="T2280" s="2" t="s">
        <v>99</v>
      </c>
      <c r="U2280" s="2" t="s">
        <v>31</v>
      </c>
      <c r="V2280" s="2" t="s">
        <v>6101</v>
      </c>
      <c r="W2280" s="2" t="s">
        <v>329</v>
      </c>
      <c r="X2280" s="2">
        <v>43</v>
      </c>
      <c r="Y2280" s="2">
        <v>55</v>
      </c>
      <c r="Z2280" s="2">
        <f t="shared" si="395"/>
        <v>12</v>
      </c>
    </row>
    <row r="2281" spans="1:26" x14ac:dyDescent="0.25">
      <c r="A2281" s="2" t="s">
        <v>5845</v>
      </c>
      <c r="B2281" s="2">
        <v>202282280</v>
      </c>
      <c r="C2281" s="3">
        <v>44888</v>
      </c>
      <c r="D2281" s="2" t="s">
        <v>1252</v>
      </c>
      <c r="E2281" s="2" t="s">
        <v>24</v>
      </c>
      <c r="F2281" s="2" t="s">
        <v>5846</v>
      </c>
      <c r="G2281" s="10">
        <f t="shared" si="391"/>
        <v>3.8521044760524977E-4</v>
      </c>
      <c r="H2281" s="7">
        <v>85</v>
      </c>
      <c r="I2281" s="7">
        <v>35</v>
      </c>
      <c r="J2281" s="7">
        <v>50</v>
      </c>
      <c r="K2281" s="7">
        <f t="shared" si="394"/>
        <v>20</v>
      </c>
      <c r="L2281" s="12">
        <f t="shared" si="392"/>
        <v>30</v>
      </c>
      <c r="M2281" s="8">
        <v>0.58823529411764708</v>
      </c>
      <c r="N2281" s="8">
        <f t="shared" si="393"/>
        <v>0.8571428571428571</v>
      </c>
      <c r="O2281" s="7">
        <f t="shared" si="387"/>
        <v>30</v>
      </c>
      <c r="P2281" s="8">
        <v>0.58823529411764708</v>
      </c>
      <c r="Q2281" s="8">
        <f t="shared" si="388"/>
        <v>0.7</v>
      </c>
      <c r="R2281" s="8">
        <f t="shared" si="389"/>
        <v>0.41176470588235292</v>
      </c>
      <c r="S2281" s="9">
        <f t="shared" si="390"/>
        <v>7.9687027922840741E-4</v>
      </c>
      <c r="T2281" s="2" t="s">
        <v>25</v>
      </c>
      <c r="U2281" s="2" t="s">
        <v>26</v>
      </c>
      <c r="V2281" s="2" t="s">
        <v>6101</v>
      </c>
      <c r="W2281" s="2" t="s">
        <v>37</v>
      </c>
      <c r="X2281" s="2">
        <v>43</v>
      </c>
      <c r="Y2281" s="2">
        <v>55</v>
      </c>
      <c r="Z2281" s="2">
        <f t="shared" si="395"/>
        <v>12</v>
      </c>
    </row>
    <row r="2282" spans="1:26" x14ac:dyDescent="0.25">
      <c r="A2282" s="2" t="s">
        <v>5847</v>
      </c>
      <c r="B2282" s="2">
        <v>202282281</v>
      </c>
      <c r="C2282" s="3">
        <v>44888</v>
      </c>
      <c r="D2282" s="2" t="s">
        <v>1253</v>
      </c>
      <c r="E2282" s="2" t="s">
        <v>14</v>
      </c>
      <c r="F2282" s="2" t="s">
        <v>5848</v>
      </c>
      <c r="G2282" s="10">
        <f t="shared" si="391"/>
        <v>7.251020190216466E-5</v>
      </c>
      <c r="H2282" s="7">
        <v>16</v>
      </c>
      <c r="I2282" s="7">
        <v>5</v>
      </c>
      <c r="J2282" s="7">
        <v>11</v>
      </c>
      <c r="K2282" s="7">
        <f t="shared" si="394"/>
        <v>4.4000000000000004</v>
      </c>
      <c r="L2282" s="12">
        <f t="shared" si="392"/>
        <v>6.6</v>
      </c>
      <c r="M2282" s="8">
        <v>0.6875</v>
      </c>
      <c r="N2282" s="8">
        <f t="shared" si="393"/>
        <v>1.3199999999999998</v>
      </c>
      <c r="O2282" s="7">
        <f t="shared" si="387"/>
        <v>6.6</v>
      </c>
      <c r="P2282" s="8">
        <v>0.6875</v>
      </c>
      <c r="Q2282" s="8">
        <f t="shared" si="388"/>
        <v>0.45454545454545453</v>
      </c>
      <c r="R2282" s="8">
        <f t="shared" si="389"/>
        <v>0.3125</v>
      </c>
      <c r="S2282" s="9">
        <f t="shared" si="390"/>
        <v>1.7531146143024963E-4</v>
      </c>
      <c r="T2282" s="2" t="s">
        <v>6152</v>
      </c>
      <c r="U2282" s="2" t="s">
        <v>15</v>
      </c>
      <c r="V2282" s="2" t="s">
        <v>6101</v>
      </c>
      <c r="W2282" s="2" t="s">
        <v>16</v>
      </c>
      <c r="X2282" s="2">
        <v>43</v>
      </c>
      <c r="Y2282" s="2">
        <v>55</v>
      </c>
      <c r="Z2282" s="2">
        <f t="shared" si="395"/>
        <v>12</v>
      </c>
    </row>
    <row r="2283" spans="1:26" x14ac:dyDescent="0.25">
      <c r="A2283" s="2" t="s">
        <v>5849</v>
      </c>
      <c r="B2283" s="2">
        <v>202282282</v>
      </c>
      <c r="C2283" s="3">
        <v>44890</v>
      </c>
      <c r="D2283" s="2" t="s">
        <v>1120</v>
      </c>
      <c r="E2283" s="2" t="s">
        <v>29</v>
      </c>
      <c r="F2283" s="2" t="s">
        <v>5850</v>
      </c>
      <c r="G2283" s="10">
        <f t="shared" si="391"/>
        <v>8.7465431044486122E-4</v>
      </c>
      <c r="H2283" s="12">
        <v>193</v>
      </c>
      <c r="I2283" s="7">
        <v>155.4</v>
      </c>
      <c r="J2283" s="7">
        <v>37.599999999999994</v>
      </c>
      <c r="K2283" s="7">
        <f t="shared" si="394"/>
        <v>15.04</v>
      </c>
      <c r="L2283" s="12">
        <f t="shared" si="392"/>
        <v>22.559999999999995</v>
      </c>
      <c r="M2283" s="8">
        <v>0.1948186528497409</v>
      </c>
      <c r="N2283" s="8">
        <f t="shared" si="393"/>
        <v>0.14517374517374515</v>
      </c>
      <c r="O2283" s="7">
        <f t="shared" si="387"/>
        <v>22.559999999999995</v>
      </c>
      <c r="P2283" s="8">
        <v>0.1948186528497409</v>
      </c>
      <c r="Q2283" s="8">
        <f t="shared" si="388"/>
        <v>4.1329787234042561</v>
      </c>
      <c r="R2283" s="8">
        <f t="shared" si="389"/>
        <v>0.80518134715025913</v>
      </c>
      <c r="S2283" s="9">
        <f t="shared" si="390"/>
        <v>5.9924644997976222E-4</v>
      </c>
      <c r="T2283" s="2" t="s">
        <v>30</v>
      </c>
      <c r="U2283" s="2" t="s">
        <v>31</v>
      </c>
      <c r="V2283" s="2" t="s">
        <v>6101</v>
      </c>
      <c r="W2283" s="2" t="s">
        <v>627</v>
      </c>
      <c r="X2283" s="2">
        <v>46</v>
      </c>
      <c r="Y2283" s="2">
        <v>55</v>
      </c>
      <c r="Z2283" s="2">
        <f t="shared" si="395"/>
        <v>9</v>
      </c>
    </row>
    <row r="2284" spans="1:26" x14ac:dyDescent="0.25">
      <c r="A2284" s="2" t="s">
        <v>5851</v>
      </c>
      <c r="B2284" s="2">
        <v>202282283</v>
      </c>
      <c r="C2284" s="3">
        <v>44890</v>
      </c>
      <c r="D2284" s="2" t="s">
        <v>903</v>
      </c>
      <c r="E2284" s="2" t="s">
        <v>29</v>
      </c>
      <c r="F2284" s="2" t="s">
        <v>5852</v>
      </c>
      <c r="G2284" s="10">
        <f t="shared" si="391"/>
        <v>5.4382651426623503E-4</v>
      </c>
      <c r="H2284" s="12">
        <v>120</v>
      </c>
      <c r="I2284" s="7">
        <v>50</v>
      </c>
      <c r="J2284" s="7">
        <v>70</v>
      </c>
      <c r="K2284" s="7">
        <f t="shared" si="394"/>
        <v>28</v>
      </c>
      <c r="L2284" s="12">
        <f t="shared" si="392"/>
        <v>42</v>
      </c>
      <c r="M2284" s="8">
        <v>0.58333333333333337</v>
      </c>
      <c r="N2284" s="8">
        <f t="shared" si="393"/>
        <v>0.84</v>
      </c>
      <c r="O2284" s="7">
        <f t="shared" si="387"/>
        <v>42</v>
      </c>
      <c r="P2284" s="8">
        <v>0.58333333333333337</v>
      </c>
      <c r="Q2284" s="8">
        <f t="shared" si="388"/>
        <v>0.7142857142857143</v>
      </c>
      <c r="R2284" s="8">
        <f t="shared" si="389"/>
        <v>0.41666666666666669</v>
      </c>
      <c r="S2284" s="9">
        <f t="shared" si="390"/>
        <v>1.1156183909197704E-3</v>
      </c>
      <c r="T2284" s="2" t="s">
        <v>33</v>
      </c>
      <c r="U2284" s="2" t="s">
        <v>31</v>
      </c>
      <c r="V2284" s="2" t="s">
        <v>6101</v>
      </c>
      <c r="W2284" s="2" t="s">
        <v>329</v>
      </c>
      <c r="X2284" s="2">
        <v>46</v>
      </c>
      <c r="Y2284" s="2">
        <v>55</v>
      </c>
      <c r="Z2284" s="2">
        <f t="shared" ref="Z2284:Z2307" si="396">Y2284-X2284</f>
        <v>9</v>
      </c>
    </row>
    <row r="2285" spans="1:26" x14ac:dyDescent="0.25">
      <c r="A2285" s="2" t="s">
        <v>5853</v>
      </c>
      <c r="B2285" s="2">
        <v>202282284</v>
      </c>
      <c r="C2285" s="3">
        <v>44890</v>
      </c>
      <c r="D2285" s="2" t="s">
        <v>692</v>
      </c>
      <c r="E2285" s="2" t="s">
        <v>29</v>
      </c>
      <c r="F2285" s="2" t="s">
        <v>5854</v>
      </c>
      <c r="G2285" s="10">
        <f t="shared" si="391"/>
        <v>4.9850763807738209E-4</v>
      </c>
      <c r="H2285" s="12">
        <v>110</v>
      </c>
      <c r="I2285" s="7">
        <v>50</v>
      </c>
      <c r="J2285" s="7">
        <v>70</v>
      </c>
      <c r="K2285" s="7">
        <f t="shared" si="394"/>
        <v>28</v>
      </c>
      <c r="L2285" s="12">
        <f t="shared" si="392"/>
        <v>42</v>
      </c>
      <c r="M2285" s="8">
        <v>0.63636363636363635</v>
      </c>
      <c r="N2285" s="8">
        <f t="shared" si="393"/>
        <v>0.84</v>
      </c>
      <c r="O2285" s="7">
        <f t="shared" si="387"/>
        <v>42</v>
      </c>
      <c r="P2285" s="8">
        <v>0.63636363636363635</v>
      </c>
      <c r="Q2285" s="8">
        <f t="shared" si="388"/>
        <v>0.7142857142857143</v>
      </c>
      <c r="R2285" s="8">
        <f t="shared" si="389"/>
        <v>0.45454545454545453</v>
      </c>
      <c r="S2285" s="9">
        <f t="shared" si="390"/>
        <v>1.1156183909197704E-3</v>
      </c>
      <c r="T2285" s="2" t="s">
        <v>33</v>
      </c>
      <c r="U2285" s="2" t="s">
        <v>31</v>
      </c>
      <c r="V2285" s="2" t="s">
        <v>6101</v>
      </c>
      <c r="W2285" s="2" t="s">
        <v>16</v>
      </c>
      <c r="X2285" s="2">
        <v>46</v>
      </c>
      <c r="Y2285" s="2">
        <v>55</v>
      </c>
      <c r="Z2285" s="2">
        <f t="shared" si="396"/>
        <v>9</v>
      </c>
    </row>
    <row r="2286" spans="1:26" x14ac:dyDescent="0.25">
      <c r="A2286" s="2" t="s">
        <v>5855</v>
      </c>
      <c r="B2286" s="2">
        <v>202282285</v>
      </c>
      <c r="C2286" s="3">
        <v>44890</v>
      </c>
      <c r="D2286" s="2" t="s">
        <v>711</v>
      </c>
      <c r="E2286" s="2" t="s">
        <v>14</v>
      </c>
      <c r="F2286" s="2" t="s">
        <v>5856</v>
      </c>
      <c r="G2286" s="10">
        <f t="shared" si="391"/>
        <v>4.5318876188852913E-5</v>
      </c>
      <c r="H2286" s="7">
        <v>10</v>
      </c>
      <c r="I2286" s="7">
        <v>3</v>
      </c>
      <c r="J2286" s="7">
        <v>7</v>
      </c>
      <c r="K2286" s="7">
        <f t="shared" si="394"/>
        <v>2.8000000000000003</v>
      </c>
      <c r="L2286" s="12">
        <f t="shared" si="392"/>
        <v>4.1999999999999993</v>
      </c>
      <c r="M2286" s="8">
        <v>0.7</v>
      </c>
      <c r="N2286" s="8">
        <f t="shared" si="393"/>
        <v>1.3999999999999997</v>
      </c>
      <c r="O2286" s="7">
        <f t="shared" si="387"/>
        <v>4.1999999999999993</v>
      </c>
      <c r="P2286" s="8">
        <v>0.7</v>
      </c>
      <c r="Q2286" s="8">
        <f t="shared" si="388"/>
        <v>0.42857142857142855</v>
      </c>
      <c r="R2286" s="8">
        <f t="shared" si="389"/>
        <v>0.3</v>
      </c>
      <c r="S2286" s="9">
        <f t="shared" si="390"/>
        <v>1.1156183909197704E-4</v>
      </c>
      <c r="T2286" s="2" t="s">
        <v>6152</v>
      </c>
      <c r="U2286" s="2" t="s">
        <v>15</v>
      </c>
      <c r="V2286" s="2" t="s">
        <v>6101</v>
      </c>
      <c r="W2286" s="2" t="s">
        <v>329</v>
      </c>
      <c r="X2286" s="2">
        <v>46</v>
      </c>
      <c r="Y2286" s="2">
        <v>55</v>
      </c>
      <c r="Z2286" s="2">
        <f t="shared" si="396"/>
        <v>9</v>
      </c>
    </row>
    <row r="2287" spans="1:26" x14ac:dyDescent="0.25">
      <c r="A2287" s="2" t="s">
        <v>5857</v>
      </c>
      <c r="B2287" s="2">
        <v>202282286</v>
      </c>
      <c r="C2287" s="3">
        <v>44890</v>
      </c>
      <c r="D2287" s="2" t="s">
        <v>1254</v>
      </c>
      <c r="E2287" s="2" t="s">
        <v>24</v>
      </c>
      <c r="F2287" s="2" t="s">
        <v>5858</v>
      </c>
      <c r="G2287" s="10">
        <f t="shared" si="391"/>
        <v>5.8914539045508787E-4</v>
      </c>
      <c r="H2287" s="7">
        <v>130</v>
      </c>
      <c r="I2287" s="7">
        <v>60</v>
      </c>
      <c r="J2287" s="7">
        <v>70</v>
      </c>
      <c r="K2287" s="7">
        <f t="shared" si="394"/>
        <v>28</v>
      </c>
      <c r="L2287" s="12">
        <f t="shared" si="392"/>
        <v>42</v>
      </c>
      <c r="M2287" s="8">
        <v>0.53846153846153844</v>
      </c>
      <c r="N2287" s="8">
        <f t="shared" si="393"/>
        <v>0.7</v>
      </c>
      <c r="O2287" s="7">
        <f t="shared" si="387"/>
        <v>42</v>
      </c>
      <c r="P2287" s="8">
        <v>0.53846153846153844</v>
      </c>
      <c r="Q2287" s="8">
        <f t="shared" si="388"/>
        <v>0.8571428571428571</v>
      </c>
      <c r="R2287" s="8">
        <f t="shared" si="389"/>
        <v>0.46153846153846156</v>
      </c>
      <c r="S2287" s="9">
        <f t="shared" si="390"/>
        <v>1.1156183909197704E-3</v>
      </c>
      <c r="T2287" s="2" t="s">
        <v>25</v>
      </c>
      <c r="U2287" s="2" t="s">
        <v>26</v>
      </c>
      <c r="V2287" s="2" t="s">
        <v>6101</v>
      </c>
      <c r="W2287" s="2" t="s">
        <v>16</v>
      </c>
      <c r="X2287" s="2">
        <v>46</v>
      </c>
      <c r="Y2287" s="2">
        <v>55</v>
      </c>
      <c r="Z2287" s="2">
        <f t="shared" si="396"/>
        <v>9</v>
      </c>
    </row>
    <row r="2288" spans="1:26" x14ac:dyDescent="0.25">
      <c r="A2288" s="2" t="s">
        <v>5859</v>
      </c>
      <c r="B2288" s="2">
        <v>202282287</v>
      </c>
      <c r="C2288" s="3">
        <v>44890</v>
      </c>
      <c r="D2288" s="2" t="s">
        <v>1255</v>
      </c>
      <c r="E2288" s="2" t="s">
        <v>29</v>
      </c>
      <c r="F2288" s="2" t="s">
        <v>5860</v>
      </c>
      <c r="G2288" s="10">
        <f t="shared" si="391"/>
        <v>4.5318876188852914E-4</v>
      </c>
      <c r="H2288" s="12">
        <v>100</v>
      </c>
      <c r="I2288" s="7">
        <v>37.96</v>
      </c>
      <c r="J2288" s="7">
        <v>62.04</v>
      </c>
      <c r="K2288" s="7">
        <f t="shared" si="394"/>
        <v>24.816000000000003</v>
      </c>
      <c r="L2288" s="12">
        <f t="shared" si="392"/>
        <v>37.223999999999997</v>
      </c>
      <c r="M2288" s="8">
        <v>0.62039999999999995</v>
      </c>
      <c r="N2288" s="8">
        <f t="shared" si="393"/>
        <v>0.98061116965226547</v>
      </c>
      <c r="O2288" s="7">
        <f t="shared" si="387"/>
        <v>37.223999999999997</v>
      </c>
      <c r="P2288" s="8">
        <v>0.62039999999999995</v>
      </c>
      <c r="Q2288" s="8">
        <f t="shared" si="388"/>
        <v>0.6118633139909736</v>
      </c>
      <c r="R2288" s="8">
        <f t="shared" si="389"/>
        <v>0.37959999999999999</v>
      </c>
      <c r="S2288" s="9">
        <f t="shared" si="390"/>
        <v>9.8875664246660783E-4</v>
      </c>
      <c r="T2288" s="2" t="s">
        <v>33</v>
      </c>
      <c r="U2288" s="2" t="s">
        <v>31</v>
      </c>
      <c r="V2288" s="2" t="s">
        <v>6101</v>
      </c>
      <c r="W2288" s="2" t="s">
        <v>627</v>
      </c>
      <c r="X2288" s="2">
        <v>46</v>
      </c>
      <c r="Y2288" s="2">
        <v>55</v>
      </c>
      <c r="Z2288" s="2">
        <f t="shared" si="396"/>
        <v>9</v>
      </c>
    </row>
    <row r="2289" spans="1:26" x14ac:dyDescent="0.25">
      <c r="A2289" s="2" t="s">
        <v>5861</v>
      </c>
      <c r="B2289" s="2">
        <v>202282288</v>
      </c>
      <c r="C2289" s="3">
        <v>44890</v>
      </c>
      <c r="D2289" s="2" t="s">
        <v>1256</v>
      </c>
      <c r="E2289" s="2" t="s">
        <v>29</v>
      </c>
      <c r="F2289" s="2" t="s">
        <v>5862</v>
      </c>
      <c r="G2289" s="10">
        <f t="shared" si="391"/>
        <v>4.5318876188852914E-4</v>
      </c>
      <c r="H2289" s="12">
        <v>100</v>
      </c>
      <c r="I2289" s="7">
        <v>87.2</v>
      </c>
      <c r="J2289" s="7">
        <v>12.799999999999997</v>
      </c>
      <c r="K2289" s="7">
        <f t="shared" si="394"/>
        <v>5.1199999999999992</v>
      </c>
      <c r="L2289" s="12">
        <f t="shared" si="392"/>
        <v>7.6799999999999979</v>
      </c>
      <c r="M2289" s="8">
        <v>0.12799999999999997</v>
      </c>
      <c r="N2289" s="8">
        <f t="shared" si="393"/>
        <v>8.8073394495412821E-2</v>
      </c>
      <c r="O2289" s="7">
        <f t="shared" si="387"/>
        <v>7.6799999999999979</v>
      </c>
      <c r="P2289" s="8">
        <v>0.12799999999999997</v>
      </c>
      <c r="Q2289" s="8">
        <f t="shared" si="388"/>
        <v>6.8125000000000018</v>
      </c>
      <c r="R2289" s="8">
        <f t="shared" si="389"/>
        <v>0.872</v>
      </c>
      <c r="S2289" s="9">
        <f t="shared" si="390"/>
        <v>2.0399879148247225E-4</v>
      </c>
      <c r="T2289" s="2" t="s">
        <v>99</v>
      </c>
      <c r="U2289" s="2" t="s">
        <v>31</v>
      </c>
      <c r="V2289" s="2" t="s">
        <v>6101</v>
      </c>
      <c r="W2289" s="2" t="s">
        <v>329</v>
      </c>
      <c r="X2289" s="2">
        <v>46</v>
      </c>
      <c r="Y2289" s="2">
        <v>55</v>
      </c>
      <c r="Z2289" s="2">
        <f t="shared" si="396"/>
        <v>9</v>
      </c>
    </row>
    <row r="2290" spans="1:26" x14ac:dyDescent="0.25">
      <c r="A2290" s="2" t="s">
        <v>5863</v>
      </c>
      <c r="B2290" s="2">
        <v>202282289</v>
      </c>
      <c r="C2290" s="3">
        <v>44890</v>
      </c>
      <c r="D2290" s="2" t="s">
        <v>919</v>
      </c>
      <c r="E2290" s="2" t="s">
        <v>29</v>
      </c>
      <c r="F2290" s="2" t="s">
        <v>5864</v>
      </c>
      <c r="G2290" s="10">
        <f t="shared" si="391"/>
        <v>4.5318876188852914E-4</v>
      </c>
      <c r="H2290" s="12">
        <v>100</v>
      </c>
      <c r="I2290" s="7">
        <v>86.46</v>
      </c>
      <c r="J2290" s="7">
        <v>13.540000000000006</v>
      </c>
      <c r="K2290" s="7">
        <f t="shared" si="394"/>
        <v>5.416000000000003</v>
      </c>
      <c r="L2290" s="12">
        <f t="shared" si="392"/>
        <v>8.1240000000000023</v>
      </c>
      <c r="M2290" s="8">
        <v>0.13540000000000008</v>
      </c>
      <c r="N2290" s="8">
        <f t="shared" si="393"/>
        <v>9.3962526023594756E-2</v>
      </c>
      <c r="O2290" s="7">
        <f t="shared" si="387"/>
        <v>8.1240000000000023</v>
      </c>
      <c r="P2290" s="8">
        <v>0.13540000000000008</v>
      </c>
      <c r="Q2290" s="8">
        <f t="shared" si="388"/>
        <v>6.3855243722304253</v>
      </c>
      <c r="R2290" s="8">
        <f t="shared" si="389"/>
        <v>0.86459999999999992</v>
      </c>
      <c r="S2290" s="9">
        <f t="shared" si="390"/>
        <v>2.1579247161505283E-4</v>
      </c>
      <c r="T2290" s="2" t="s">
        <v>33</v>
      </c>
      <c r="U2290" s="2" t="s">
        <v>31</v>
      </c>
      <c r="V2290" s="2" t="s">
        <v>6101</v>
      </c>
      <c r="W2290" s="2" t="s">
        <v>627</v>
      </c>
      <c r="X2290" s="2">
        <v>46</v>
      </c>
      <c r="Y2290" s="2">
        <v>55</v>
      </c>
      <c r="Z2290" s="2">
        <f t="shared" si="396"/>
        <v>9</v>
      </c>
    </row>
    <row r="2291" spans="1:26" x14ac:dyDescent="0.25">
      <c r="A2291" s="2" t="s">
        <v>5865</v>
      </c>
      <c r="B2291" s="2">
        <v>202282290</v>
      </c>
      <c r="C2291" s="3">
        <v>44890</v>
      </c>
      <c r="D2291" s="2" t="s">
        <v>992</v>
      </c>
      <c r="E2291" s="2" t="s">
        <v>14</v>
      </c>
      <c r="F2291" s="2" t="s">
        <v>5866</v>
      </c>
      <c r="G2291" s="10">
        <f t="shared" si="391"/>
        <v>6.7978314283279379E-5</v>
      </c>
      <c r="H2291" s="7">
        <v>15</v>
      </c>
      <c r="I2291" s="7">
        <v>5</v>
      </c>
      <c r="J2291" s="7">
        <v>10</v>
      </c>
      <c r="K2291" s="7">
        <f t="shared" si="394"/>
        <v>4</v>
      </c>
      <c r="L2291" s="12">
        <f t="shared" si="392"/>
        <v>6</v>
      </c>
      <c r="M2291" s="8">
        <v>0.66666666666666663</v>
      </c>
      <c r="N2291" s="8">
        <f t="shared" si="393"/>
        <v>1.2</v>
      </c>
      <c r="O2291" s="7">
        <f t="shared" si="387"/>
        <v>6</v>
      </c>
      <c r="P2291" s="8">
        <v>0.66666666666666663</v>
      </c>
      <c r="Q2291" s="8">
        <f t="shared" si="388"/>
        <v>0.5</v>
      </c>
      <c r="R2291" s="8">
        <f t="shared" si="389"/>
        <v>0.33333333333333331</v>
      </c>
      <c r="S2291" s="9">
        <f t="shared" si="390"/>
        <v>1.5937405584568148E-4</v>
      </c>
      <c r="T2291" s="2" t="s">
        <v>6152</v>
      </c>
      <c r="U2291" s="2" t="s">
        <v>15</v>
      </c>
      <c r="V2291" s="2" t="s">
        <v>6101</v>
      </c>
      <c r="W2291" s="2" t="s">
        <v>16</v>
      </c>
      <c r="X2291" s="2">
        <v>46</v>
      </c>
      <c r="Y2291" s="2">
        <v>55</v>
      </c>
      <c r="Z2291" s="2">
        <f t="shared" si="396"/>
        <v>9</v>
      </c>
    </row>
    <row r="2292" spans="1:26" x14ac:dyDescent="0.25">
      <c r="A2292" s="2" t="s">
        <v>5867</v>
      </c>
      <c r="B2292" s="2">
        <v>202282291</v>
      </c>
      <c r="C2292" s="3">
        <v>44890</v>
      </c>
      <c r="D2292" s="2" t="s">
        <v>860</v>
      </c>
      <c r="E2292" s="2" t="s">
        <v>29</v>
      </c>
      <c r="F2292" s="2" t="s">
        <v>5868</v>
      </c>
      <c r="G2292" s="10">
        <f t="shared" si="391"/>
        <v>2.2659438094426457E-4</v>
      </c>
      <c r="H2292" s="12">
        <v>50</v>
      </c>
      <c r="I2292" s="7">
        <v>24.66</v>
      </c>
      <c r="J2292" s="7">
        <v>25.34</v>
      </c>
      <c r="K2292" s="7">
        <f t="shared" si="394"/>
        <v>10.136000000000001</v>
      </c>
      <c r="L2292" s="12">
        <f t="shared" si="392"/>
        <v>15.203999999999999</v>
      </c>
      <c r="M2292" s="8">
        <v>0.50680000000000003</v>
      </c>
      <c r="N2292" s="8">
        <f t="shared" si="393"/>
        <v>0.6165450121654501</v>
      </c>
      <c r="O2292" s="7">
        <f t="shared" si="387"/>
        <v>15.203999999999999</v>
      </c>
      <c r="P2292" s="8">
        <v>0.50680000000000003</v>
      </c>
      <c r="Q2292" s="8">
        <f t="shared" si="388"/>
        <v>0.97316495659037094</v>
      </c>
      <c r="R2292" s="8">
        <f t="shared" si="389"/>
        <v>0.49320000000000003</v>
      </c>
      <c r="S2292" s="9">
        <f t="shared" si="390"/>
        <v>4.0385385751295688E-4</v>
      </c>
      <c r="T2292" s="2" t="s">
        <v>33</v>
      </c>
      <c r="U2292" s="2" t="s">
        <v>31</v>
      </c>
      <c r="V2292" s="2" t="s">
        <v>6101</v>
      </c>
      <c r="W2292" s="2" t="s">
        <v>329</v>
      </c>
      <c r="X2292" s="2">
        <v>46</v>
      </c>
      <c r="Y2292" s="2">
        <v>55</v>
      </c>
      <c r="Z2292" s="2">
        <f t="shared" si="396"/>
        <v>9</v>
      </c>
    </row>
    <row r="2293" spans="1:26" x14ac:dyDescent="0.25">
      <c r="A2293" s="2" t="s">
        <v>5869</v>
      </c>
      <c r="B2293" s="2">
        <v>202282292</v>
      </c>
      <c r="C2293" s="3">
        <v>44890</v>
      </c>
      <c r="D2293" s="2" t="s">
        <v>919</v>
      </c>
      <c r="E2293" s="2" t="s">
        <v>29</v>
      </c>
      <c r="F2293" s="2" t="s">
        <v>5870</v>
      </c>
      <c r="G2293" s="10">
        <f t="shared" si="391"/>
        <v>4.5318876188852914E-4</v>
      </c>
      <c r="H2293" s="12">
        <v>100</v>
      </c>
      <c r="I2293" s="7">
        <v>86.46</v>
      </c>
      <c r="J2293" s="7">
        <v>13.540000000000006</v>
      </c>
      <c r="K2293" s="7">
        <f t="shared" si="394"/>
        <v>5.416000000000003</v>
      </c>
      <c r="L2293" s="12">
        <f t="shared" si="392"/>
        <v>8.1240000000000023</v>
      </c>
      <c r="M2293" s="8">
        <v>0.13540000000000008</v>
      </c>
      <c r="N2293" s="8">
        <f t="shared" si="393"/>
        <v>9.3962526023594756E-2</v>
      </c>
      <c r="O2293" s="7">
        <f t="shared" si="387"/>
        <v>8.1240000000000023</v>
      </c>
      <c r="P2293" s="8">
        <v>0.13540000000000008</v>
      </c>
      <c r="Q2293" s="8">
        <f t="shared" si="388"/>
        <v>6.3855243722304253</v>
      </c>
      <c r="R2293" s="8">
        <f t="shared" si="389"/>
        <v>0.86459999999999992</v>
      </c>
      <c r="S2293" s="9">
        <f t="shared" si="390"/>
        <v>2.1579247161505283E-4</v>
      </c>
      <c r="T2293" s="2" t="s">
        <v>33</v>
      </c>
      <c r="U2293" s="2" t="s">
        <v>31</v>
      </c>
      <c r="V2293" s="2" t="s">
        <v>6101</v>
      </c>
      <c r="W2293" s="2" t="s">
        <v>329</v>
      </c>
      <c r="X2293" s="2">
        <v>46</v>
      </c>
      <c r="Y2293" s="2">
        <v>55</v>
      </c>
      <c r="Z2293" s="2">
        <f t="shared" si="396"/>
        <v>9</v>
      </c>
    </row>
    <row r="2294" spans="1:26" x14ac:dyDescent="0.25">
      <c r="A2294" s="2" t="s">
        <v>5871</v>
      </c>
      <c r="B2294" s="2">
        <v>202282293</v>
      </c>
      <c r="C2294" s="3">
        <v>44890</v>
      </c>
      <c r="D2294" s="2" t="s">
        <v>1201</v>
      </c>
      <c r="E2294" s="2" t="s">
        <v>29</v>
      </c>
      <c r="F2294" s="2" t="s">
        <v>5872</v>
      </c>
      <c r="G2294" s="10">
        <f t="shared" si="391"/>
        <v>2.2659438094426457E-4</v>
      </c>
      <c r="H2294" s="12">
        <v>50</v>
      </c>
      <c r="I2294" s="7">
        <v>45</v>
      </c>
      <c r="J2294" s="7">
        <v>5</v>
      </c>
      <c r="K2294" s="7">
        <f t="shared" si="394"/>
        <v>2</v>
      </c>
      <c r="L2294" s="12">
        <f t="shared" si="392"/>
        <v>3</v>
      </c>
      <c r="M2294" s="8">
        <v>0.1</v>
      </c>
      <c r="N2294" s="8">
        <f t="shared" si="393"/>
        <v>6.6666666666666666E-2</v>
      </c>
      <c r="O2294" s="7">
        <f t="shared" si="387"/>
        <v>3</v>
      </c>
      <c r="P2294" s="8">
        <v>0.1</v>
      </c>
      <c r="Q2294" s="8">
        <f t="shared" si="388"/>
        <v>9</v>
      </c>
      <c r="R2294" s="8">
        <f t="shared" si="389"/>
        <v>0.9</v>
      </c>
      <c r="S2294" s="9">
        <f t="shared" si="390"/>
        <v>7.9687027922840741E-5</v>
      </c>
      <c r="T2294" s="2" t="s">
        <v>426</v>
      </c>
      <c r="U2294" s="2" t="s">
        <v>31</v>
      </c>
      <c r="V2294" s="2" t="s">
        <v>6101</v>
      </c>
      <c r="W2294" s="2" t="s">
        <v>627</v>
      </c>
      <c r="X2294" s="2">
        <v>46</v>
      </c>
      <c r="Y2294" s="2">
        <v>55</v>
      </c>
      <c r="Z2294" s="2">
        <f t="shared" si="396"/>
        <v>9</v>
      </c>
    </row>
    <row r="2295" spans="1:26" x14ac:dyDescent="0.25">
      <c r="A2295" s="2" t="s">
        <v>5873</v>
      </c>
      <c r="B2295" s="2">
        <v>202282294</v>
      </c>
      <c r="C2295" s="3">
        <v>44890</v>
      </c>
      <c r="D2295" s="2" t="s">
        <v>1257</v>
      </c>
      <c r="E2295" s="2" t="s">
        <v>29</v>
      </c>
      <c r="F2295" s="2" t="s">
        <v>5874</v>
      </c>
      <c r="G2295" s="10">
        <f t="shared" si="391"/>
        <v>2.2659438094426456E-5</v>
      </c>
      <c r="H2295" s="12">
        <v>5</v>
      </c>
      <c r="I2295" s="7">
        <v>2</v>
      </c>
      <c r="J2295" s="7">
        <v>3</v>
      </c>
      <c r="K2295" s="7">
        <f t="shared" si="394"/>
        <v>1.2000000000000002</v>
      </c>
      <c r="L2295" s="12">
        <f t="shared" si="392"/>
        <v>1.7999999999999998</v>
      </c>
      <c r="M2295" s="8">
        <v>0.6</v>
      </c>
      <c r="N2295" s="8">
        <f t="shared" si="393"/>
        <v>0.89999999999999991</v>
      </c>
      <c r="O2295" s="7">
        <f t="shared" si="387"/>
        <v>1.7999999999999998</v>
      </c>
      <c r="P2295" s="8">
        <v>0.6</v>
      </c>
      <c r="Q2295" s="8">
        <f t="shared" si="388"/>
        <v>0.66666666666666663</v>
      </c>
      <c r="R2295" s="8">
        <f t="shared" si="389"/>
        <v>0.4</v>
      </c>
      <c r="S2295" s="9">
        <f t="shared" si="390"/>
        <v>4.7812216753704445E-5</v>
      </c>
      <c r="T2295" s="2" t="s">
        <v>99</v>
      </c>
      <c r="U2295" s="2" t="s">
        <v>31</v>
      </c>
      <c r="V2295" s="2" t="s">
        <v>6101</v>
      </c>
      <c r="W2295" s="2" t="s">
        <v>627</v>
      </c>
      <c r="X2295" s="2">
        <v>46</v>
      </c>
      <c r="Y2295" s="2">
        <v>55</v>
      </c>
      <c r="Z2295" s="2">
        <f t="shared" si="396"/>
        <v>9</v>
      </c>
    </row>
    <row r="2296" spans="1:26" x14ac:dyDescent="0.25">
      <c r="A2296" s="2" t="s">
        <v>5875</v>
      </c>
      <c r="B2296" s="2">
        <v>202282295</v>
      </c>
      <c r="C2296" s="3">
        <v>44890</v>
      </c>
      <c r="D2296" s="2" t="s">
        <v>546</v>
      </c>
      <c r="E2296" s="2" t="s">
        <v>47</v>
      </c>
      <c r="F2296" s="2" t="s">
        <v>5876</v>
      </c>
      <c r="G2296" s="10">
        <f t="shared" si="391"/>
        <v>1.9487116761206754E-3</v>
      </c>
      <c r="H2296" s="7">
        <v>430</v>
      </c>
      <c r="I2296" s="7">
        <v>330</v>
      </c>
      <c r="J2296" s="7">
        <v>100</v>
      </c>
      <c r="K2296" s="7">
        <f t="shared" si="394"/>
        <v>40</v>
      </c>
      <c r="L2296" s="12">
        <f t="shared" si="392"/>
        <v>60</v>
      </c>
      <c r="M2296" s="8">
        <v>0.23255813953488372</v>
      </c>
      <c r="N2296" s="8">
        <f t="shared" si="393"/>
        <v>0.18181818181818182</v>
      </c>
      <c r="O2296" s="7">
        <f t="shared" si="387"/>
        <v>60</v>
      </c>
      <c r="P2296" s="8">
        <v>0.23255813953488372</v>
      </c>
      <c r="Q2296" s="8">
        <f t="shared" si="388"/>
        <v>3.3</v>
      </c>
      <c r="R2296" s="8">
        <f t="shared" si="389"/>
        <v>0.76744186046511631</v>
      </c>
      <c r="S2296" s="9">
        <f t="shared" si="390"/>
        <v>1.5937405584568148E-3</v>
      </c>
      <c r="T2296" s="2" t="s">
        <v>19</v>
      </c>
      <c r="U2296" s="2" t="s">
        <v>6087</v>
      </c>
      <c r="V2296" s="2" t="s">
        <v>6101</v>
      </c>
      <c r="W2296" s="2" t="s">
        <v>16</v>
      </c>
      <c r="X2296" s="2">
        <v>46</v>
      </c>
      <c r="Y2296" s="2">
        <v>55</v>
      </c>
      <c r="Z2296" s="2">
        <f t="shared" si="396"/>
        <v>9</v>
      </c>
    </row>
    <row r="2297" spans="1:26" x14ac:dyDescent="0.25">
      <c r="A2297" s="2" t="s">
        <v>5877</v>
      </c>
      <c r="B2297" s="2">
        <v>202282296</v>
      </c>
      <c r="C2297" s="3">
        <v>44890</v>
      </c>
      <c r="D2297" s="2" t="s">
        <v>726</v>
      </c>
      <c r="E2297" s="2" t="s">
        <v>29</v>
      </c>
      <c r="F2297" s="2" t="s">
        <v>5878</v>
      </c>
      <c r="G2297" s="10">
        <f t="shared" si="391"/>
        <v>9.9701527615476414E-5</v>
      </c>
      <c r="H2297" s="12">
        <v>22</v>
      </c>
      <c r="I2297" s="7">
        <v>18.600000000000001</v>
      </c>
      <c r="J2297" s="7">
        <v>3.3999999999999986</v>
      </c>
      <c r="K2297" s="7">
        <f t="shared" si="394"/>
        <v>1.3599999999999994</v>
      </c>
      <c r="L2297" s="12">
        <f t="shared" si="392"/>
        <v>2.0399999999999991</v>
      </c>
      <c r="M2297" s="8">
        <v>0.15454545454545449</v>
      </c>
      <c r="N2297" s="8">
        <f t="shared" si="393"/>
        <v>0.10967741935483866</v>
      </c>
      <c r="O2297" s="7">
        <f t="shared" si="387"/>
        <v>2.0399999999999991</v>
      </c>
      <c r="P2297" s="8">
        <v>0.15454545454545449</v>
      </c>
      <c r="Q2297" s="8">
        <f t="shared" si="388"/>
        <v>5.4705882352941204</v>
      </c>
      <c r="R2297" s="8">
        <f t="shared" si="389"/>
        <v>0.84545454545454557</v>
      </c>
      <c r="S2297" s="9">
        <f t="shared" si="390"/>
        <v>5.4187178987531679E-5</v>
      </c>
      <c r="T2297" s="2" t="s">
        <v>99</v>
      </c>
      <c r="U2297" s="2" t="s">
        <v>31</v>
      </c>
      <c r="V2297" s="2" t="s">
        <v>6101</v>
      </c>
      <c r="W2297" s="2" t="s">
        <v>329</v>
      </c>
      <c r="X2297" s="2">
        <v>46</v>
      </c>
      <c r="Y2297" s="2">
        <v>55</v>
      </c>
      <c r="Z2297" s="2">
        <f t="shared" si="396"/>
        <v>9</v>
      </c>
    </row>
    <row r="2298" spans="1:26" x14ac:dyDescent="0.25">
      <c r="A2298" s="2" t="s">
        <v>5879</v>
      </c>
      <c r="B2298" s="2">
        <v>202282297</v>
      </c>
      <c r="C2298" s="3">
        <v>44890</v>
      </c>
      <c r="D2298" s="2" t="s">
        <v>726</v>
      </c>
      <c r="E2298" s="2" t="s">
        <v>29</v>
      </c>
      <c r="F2298" s="2" t="s">
        <v>5880</v>
      </c>
      <c r="G2298" s="10">
        <f t="shared" si="391"/>
        <v>9.9701527615476414E-5</v>
      </c>
      <c r="H2298" s="12">
        <v>22</v>
      </c>
      <c r="I2298" s="7">
        <v>18.600000000000001</v>
      </c>
      <c r="J2298" s="7">
        <v>3.3999999999999986</v>
      </c>
      <c r="K2298" s="7">
        <f t="shared" si="394"/>
        <v>1.3599999999999994</v>
      </c>
      <c r="L2298" s="12">
        <f t="shared" si="392"/>
        <v>2.0399999999999991</v>
      </c>
      <c r="M2298" s="8">
        <v>0.15454545454545449</v>
      </c>
      <c r="N2298" s="8">
        <f t="shared" si="393"/>
        <v>0.10967741935483866</v>
      </c>
      <c r="O2298" s="7">
        <f t="shared" si="387"/>
        <v>2.0399999999999991</v>
      </c>
      <c r="P2298" s="8">
        <v>0.15454545454545449</v>
      </c>
      <c r="Q2298" s="8">
        <f t="shared" si="388"/>
        <v>5.4705882352941204</v>
      </c>
      <c r="R2298" s="8">
        <f t="shared" si="389"/>
        <v>0.84545454545454557</v>
      </c>
      <c r="S2298" s="9">
        <f t="shared" si="390"/>
        <v>5.4187178987531679E-5</v>
      </c>
      <c r="T2298" s="2" t="s">
        <v>99</v>
      </c>
      <c r="U2298" s="2" t="s">
        <v>31</v>
      </c>
      <c r="V2298" s="2" t="s">
        <v>6101</v>
      </c>
      <c r="W2298" s="2" t="s">
        <v>16</v>
      </c>
      <c r="X2298" s="2">
        <v>46</v>
      </c>
      <c r="Y2298" s="2">
        <v>55</v>
      </c>
      <c r="Z2298" s="2">
        <f t="shared" si="396"/>
        <v>9</v>
      </c>
    </row>
    <row r="2299" spans="1:26" x14ac:dyDescent="0.25">
      <c r="A2299" s="2" t="s">
        <v>5881</v>
      </c>
      <c r="B2299" s="2">
        <v>202282298</v>
      </c>
      <c r="C2299" s="3">
        <v>44890</v>
      </c>
      <c r="D2299" s="2" t="s">
        <v>392</v>
      </c>
      <c r="E2299" s="2" t="s">
        <v>29</v>
      </c>
      <c r="F2299" s="2" t="s">
        <v>5882</v>
      </c>
      <c r="G2299" s="10">
        <f t="shared" si="391"/>
        <v>1.586160666609852E-4</v>
      </c>
      <c r="H2299" s="12">
        <v>35</v>
      </c>
      <c r="I2299" s="7">
        <v>31.61</v>
      </c>
      <c r="J2299" s="7">
        <v>3.3900000000000006</v>
      </c>
      <c r="K2299" s="7">
        <f t="shared" si="394"/>
        <v>1.3560000000000003</v>
      </c>
      <c r="L2299" s="12">
        <f t="shared" si="392"/>
        <v>2.0340000000000003</v>
      </c>
      <c r="M2299" s="8">
        <v>9.6857142857142878E-2</v>
      </c>
      <c r="N2299" s="8">
        <f t="shared" si="393"/>
        <v>6.4346725719708966E-2</v>
      </c>
      <c r="O2299" s="7">
        <f t="shared" si="387"/>
        <v>2.0340000000000003</v>
      </c>
      <c r="P2299" s="8">
        <v>9.6857142857142878E-2</v>
      </c>
      <c r="Q2299" s="8">
        <f t="shared" si="388"/>
        <v>9.324483775811208</v>
      </c>
      <c r="R2299" s="8">
        <f t="shared" si="389"/>
        <v>0.90314285714285714</v>
      </c>
      <c r="S2299" s="9">
        <f t="shared" si="390"/>
        <v>5.4027804931686032E-5</v>
      </c>
      <c r="T2299" s="2" t="s">
        <v>33</v>
      </c>
      <c r="U2299" s="2" t="s">
        <v>31</v>
      </c>
      <c r="V2299" s="2" t="s">
        <v>6101</v>
      </c>
      <c r="W2299" s="2" t="s">
        <v>16</v>
      </c>
      <c r="X2299" s="2">
        <v>46</v>
      </c>
      <c r="Y2299" s="2">
        <v>55</v>
      </c>
      <c r="Z2299" s="2">
        <f t="shared" si="396"/>
        <v>9</v>
      </c>
    </row>
    <row r="2300" spans="1:26" x14ac:dyDescent="0.25">
      <c r="A2300" s="2" t="s">
        <v>5883</v>
      </c>
      <c r="B2300" s="2">
        <v>202282299</v>
      </c>
      <c r="C2300" s="3">
        <v>44890</v>
      </c>
      <c r="D2300" s="2" t="s">
        <v>1037</v>
      </c>
      <c r="E2300" s="2" t="s">
        <v>21</v>
      </c>
      <c r="F2300" s="2" t="s">
        <v>5884</v>
      </c>
      <c r="G2300" s="10">
        <f t="shared" si="391"/>
        <v>2.2659438094426456E-5</v>
      </c>
      <c r="H2300" s="7">
        <v>5</v>
      </c>
      <c r="I2300" s="7">
        <v>0</v>
      </c>
      <c r="J2300" s="7">
        <v>5</v>
      </c>
      <c r="K2300" s="7">
        <f t="shared" si="394"/>
        <v>2</v>
      </c>
      <c r="L2300" s="12">
        <f t="shared" si="392"/>
        <v>3</v>
      </c>
      <c r="M2300" s="8">
        <v>1</v>
      </c>
      <c r="N2300" s="8" t="e">
        <f t="shared" si="393"/>
        <v>#DIV/0!</v>
      </c>
      <c r="O2300" s="7">
        <f t="shared" si="387"/>
        <v>3</v>
      </c>
      <c r="P2300" s="8">
        <v>1</v>
      </c>
      <c r="Q2300" s="8">
        <f t="shared" si="388"/>
        <v>0</v>
      </c>
      <c r="R2300" s="8">
        <f t="shared" si="389"/>
        <v>0</v>
      </c>
      <c r="S2300" s="9">
        <f t="shared" si="390"/>
        <v>7.9687027922840741E-5</v>
      </c>
      <c r="T2300" s="2" t="s">
        <v>6150</v>
      </c>
      <c r="U2300" s="2" t="s">
        <v>22</v>
      </c>
      <c r="V2300" s="2" t="s">
        <v>6101</v>
      </c>
      <c r="W2300" s="2" t="s">
        <v>329</v>
      </c>
      <c r="X2300" s="2">
        <v>46</v>
      </c>
      <c r="Y2300" s="2">
        <v>55</v>
      </c>
      <c r="Z2300" s="2">
        <f t="shared" si="396"/>
        <v>9</v>
      </c>
    </row>
    <row r="2301" spans="1:26" x14ac:dyDescent="0.25">
      <c r="A2301" s="2" t="s">
        <v>5885</v>
      </c>
      <c r="B2301" s="2">
        <v>202282300</v>
      </c>
      <c r="C2301" s="3">
        <v>44890</v>
      </c>
      <c r="D2301" s="2" t="s">
        <v>1173</v>
      </c>
      <c r="E2301" s="2" t="s">
        <v>29</v>
      </c>
      <c r="F2301" s="2" t="s">
        <v>5886</v>
      </c>
      <c r="G2301" s="10">
        <f t="shared" si="391"/>
        <v>1.4048851618544403E-4</v>
      </c>
      <c r="H2301" s="12">
        <v>31</v>
      </c>
      <c r="I2301" s="7">
        <v>27.75</v>
      </c>
      <c r="J2301" s="7">
        <v>3.25</v>
      </c>
      <c r="K2301" s="7">
        <f t="shared" si="394"/>
        <v>1.3</v>
      </c>
      <c r="L2301" s="12">
        <f t="shared" si="392"/>
        <v>1.95</v>
      </c>
      <c r="M2301" s="8">
        <v>0.10483870967741936</v>
      </c>
      <c r="N2301" s="8">
        <f t="shared" si="393"/>
        <v>7.0270270270270274E-2</v>
      </c>
      <c r="O2301" s="7">
        <f t="shared" si="387"/>
        <v>1.95</v>
      </c>
      <c r="P2301" s="8">
        <v>0.10483870967741936</v>
      </c>
      <c r="Q2301" s="8">
        <f t="shared" si="388"/>
        <v>8.5384615384615383</v>
      </c>
      <c r="R2301" s="8">
        <f t="shared" si="389"/>
        <v>0.89516129032258063</v>
      </c>
      <c r="S2301" s="9">
        <f t="shared" si="390"/>
        <v>5.1796568149846482E-5</v>
      </c>
      <c r="T2301" s="2" t="s">
        <v>30</v>
      </c>
      <c r="U2301" s="2" t="s">
        <v>31</v>
      </c>
      <c r="V2301" s="2" t="s">
        <v>6101</v>
      </c>
      <c r="W2301" s="2" t="s">
        <v>16</v>
      </c>
      <c r="X2301" s="2">
        <v>46</v>
      </c>
      <c r="Y2301" s="2">
        <v>55</v>
      </c>
      <c r="Z2301" s="2">
        <f t="shared" si="396"/>
        <v>9</v>
      </c>
    </row>
    <row r="2302" spans="1:26" x14ac:dyDescent="0.25">
      <c r="A2302" s="2" t="s">
        <v>5887</v>
      </c>
      <c r="B2302" s="2">
        <v>202282301</v>
      </c>
      <c r="C2302" s="3">
        <v>44890</v>
      </c>
      <c r="D2302" s="2" t="s">
        <v>1182</v>
      </c>
      <c r="E2302" s="2" t="s">
        <v>29</v>
      </c>
      <c r="F2302" s="2" t="s">
        <v>5888</v>
      </c>
      <c r="G2302" s="10">
        <f t="shared" si="391"/>
        <v>6.7978314283279376E-4</v>
      </c>
      <c r="H2302" s="12">
        <v>150</v>
      </c>
      <c r="I2302" s="7">
        <v>124.96000000000001</v>
      </c>
      <c r="J2302" s="7">
        <v>25.040000000000006</v>
      </c>
      <c r="K2302" s="7">
        <f t="shared" si="394"/>
        <v>10.016000000000004</v>
      </c>
      <c r="L2302" s="12">
        <f t="shared" si="392"/>
        <v>15.024000000000003</v>
      </c>
      <c r="M2302" s="8">
        <v>0.16693333333333338</v>
      </c>
      <c r="N2302" s="8">
        <f t="shared" si="393"/>
        <v>0.12023047375160052</v>
      </c>
      <c r="O2302" s="7">
        <f t="shared" si="387"/>
        <v>15.024000000000003</v>
      </c>
      <c r="P2302" s="8">
        <v>0.16693333333333338</v>
      </c>
      <c r="Q2302" s="8">
        <f t="shared" si="388"/>
        <v>4.9904153354632577</v>
      </c>
      <c r="R2302" s="8">
        <f t="shared" si="389"/>
        <v>0.83306666666666673</v>
      </c>
      <c r="S2302" s="9">
        <f t="shared" si="390"/>
        <v>3.9907263583758651E-4</v>
      </c>
      <c r="T2302" s="2" t="s">
        <v>33</v>
      </c>
      <c r="U2302" s="2" t="s">
        <v>31</v>
      </c>
      <c r="V2302" s="2" t="s">
        <v>6101</v>
      </c>
      <c r="W2302" s="2" t="s">
        <v>627</v>
      </c>
      <c r="X2302" s="2">
        <v>46</v>
      </c>
      <c r="Y2302" s="2">
        <v>55</v>
      </c>
      <c r="Z2302" s="2">
        <f t="shared" si="396"/>
        <v>9</v>
      </c>
    </row>
    <row r="2303" spans="1:26" x14ac:dyDescent="0.25">
      <c r="A2303" s="2" t="s">
        <v>5889</v>
      </c>
      <c r="B2303" s="2">
        <v>202282302</v>
      </c>
      <c r="C2303" s="3">
        <v>44890</v>
      </c>
      <c r="D2303" s="2" t="s">
        <v>1258</v>
      </c>
      <c r="E2303" s="2" t="s">
        <v>24</v>
      </c>
      <c r="F2303" s="2" t="s">
        <v>5890</v>
      </c>
      <c r="G2303" s="10">
        <f t="shared" si="391"/>
        <v>3.3989157141639688E-4</v>
      </c>
      <c r="H2303" s="7">
        <v>75</v>
      </c>
      <c r="I2303" s="7">
        <v>30</v>
      </c>
      <c r="J2303" s="7">
        <v>45</v>
      </c>
      <c r="K2303" s="7">
        <f t="shared" si="394"/>
        <v>18</v>
      </c>
      <c r="L2303" s="12">
        <f t="shared" si="392"/>
        <v>27</v>
      </c>
      <c r="M2303" s="8">
        <v>0.6</v>
      </c>
      <c r="N2303" s="8">
        <f t="shared" si="393"/>
        <v>0.9</v>
      </c>
      <c r="O2303" s="7">
        <f t="shared" si="387"/>
        <v>27</v>
      </c>
      <c r="P2303" s="8">
        <v>0.6</v>
      </c>
      <c r="Q2303" s="8">
        <f t="shared" si="388"/>
        <v>0.66666666666666663</v>
      </c>
      <c r="R2303" s="8">
        <f t="shared" si="389"/>
        <v>0.4</v>
      </c>
      <c r="S2303" s="9">
        <f t="shared" si="390"/>
        <v>7.1718325130556667E-4</v>
      </c>
      <c r="T2303" s="2" t="s">
        <v>25</v>
      </c>
      <c r="U2303" s="2" t="s">
        <v>26</v>
      </c>
      <c r="V2303" s="2" t="s">
        <v>6101</v>
      </c>
      <c r="W2303" s="2" t="s">
        <v>627</v>
      </c>
      <c r="X2303" s="2">
        <v>46</v>
      </c>
      <c r="Y2303" s="2">
        <v>55</v>
      </c>
      <c r="Z2303" s="2">
        <f t="shared" si="396"/>
        <v>9</v>
      </c>
    </row>
    <row r="2304" spans="1:26" x14ac:dyDescent="0.25">
      <c r="A2304" s="2" t="s">
        <v>5891</v>
      </c>
      <c r="B2304" s="2">
        <v>202282303</v>
      </c>
      <c r="C2304" s="3">
        <v>44890</v>
      </c>
      <c r="D2304" s="2" t="s">
        <v>195</v>
      </c>
      <c r="E2304" s="2" t="s">
        <v>24</v>
      </c>
      <c r="F2304" s="2" t="s">
        <v>5892</v>
      </c>
      <c r="G2304" s="10">
        <f t="shared" si="391"/>
        <v>4.0786988569967625E-4</v>
      </c>
      <c r="H2304" s="7">
        <v>90</v>
      </c>
      <c r="I2304" s="7">
        <v>40</v>
      </c>
      <c r="J2304" s="7">
        <v>50</v>
      </c>
      <c r="K2304" s="7">
        <f t="shared" si="394"/>
        <v>20</v>
      </c>
      <c r="L2304" s="12">
        <f t="shared" si="392"/>
        <v>30</v>
      </c>
      <c r="M2304" s="8">
        <v>0.55555555555555558</v>
      </c>
      <c r="N2304" s="8">
        <f t="shared" si="393"/>
        <v>0.75</v>
      </c>
      <c r="O2304" s="7">
        <f t="shared" si="387"/>
        <v>30</v>
      </c>
      <c r="P2304" s="8">
        <v>0.55555555555555558</v>
      </c>
      <c r="Q2304" s="8">
        <f t="shared" si="388"/>
        <v>0.8</v>
      </c>
      <c r="R2304" s="8">
        <f t="shared" si="389"/>
        <v>0.44444444444444442</v>
      </c>
      <c r="S2304" s="9">
        <f t="shared" si="390"/>
        <v>7.9687027922840741E-4</v>
      </c>
      <c r="T2304" s="2" t="s">
        <v>25</v>
      </c>
      <c r="U2304" s="2" t="s">
        <v>26</v>
      </c>
      <c r="V2304" s="2" t="s">
        <v>6101</v>
      </c>
      <c r="W2304" s="2" t="s">
        <v>627</v>
      </c>
      <c r="X2304" s="2">
        <v>46</v>
      </c>
      <c r="Y2304" s="2">
        <v>55</v>
      </c>
      <c r="Z2304" s="2">
        <f t="shared" si="396"/>
        <v>9</v>
      </c>
    </row>
    <row r="2305" spans="1:26" x14ac:dyDescent="0.25">
      <c r="A2305" s="2" t="s">
        <v>5893</v>
      </c>
      <c r="B2305" s="2">
        <v>202282304</v>
      </c>
      <c r="C2305" s="3">
        <v>44890</v>
      </c>
      <c r="D2305" s="2" t="s">
        <v>614</v>
      </c>
      <c r="E2305" s="2" t="s">
        <v>29</v>
      </c>
      <c r="F2305" s="2" t="s">
        <v>5894</v>
      </c>
      <c r="G2305" s="10">
        <f t="shared" si="391"/>
        <v>3.9880611046190566E-4</v>
      </c>
      <c r="H2305" s="12">
        <v>88</v>
      </c>
      <c r="I2305" s="7">
        <v>72.569999999999993</v>
      </c>
      <c r="J2305" s="7">
        <v>15.430000000000007</v>
      </c>
      <c r="K2305" s="7">
        <f t="shared" si="394"/>
        <v>6.1720000000000033</v>
      </c>
      <c r="L2305" s="12">
        <f t="shared" si="392"/>
        <v>9.2580000000000027</v>
      </c>
      <c r="M2305" s="8">
        <v>0.17534090909090916</v>
      </c>
      <c r="N2305" s="8">
        <f t="shared" si="393"/>
        <v>0.1275733774286896</v>
      </c>
      <c r="O2305" s="7">
        <f t="shared" si="387"/>
        <v>9.2580000000000027</v>
      </c>
      <c r="P2305" s="8">
        <v>0.17534090909090916</v>
      </c>
      <c r="Q2305" s="8">
        <f t="shared" si="388"/>
        <v>4.7031756318859337</v>
      </c>
      <c r="R2305" s="8">
        <f t="shared" si="389"/>
        <v>0.82465909090909084</v>
      </c>
      <c r="S2305" s="9">
        <f t="shared" si="390"/>
        <v>2.4591416816988662E-4</v>
      </c>
      <c r="T2305" s="2" t="s">
        <v>33</v>
      </c>
      <c r="U2305" s="2" t="s">
        <v>31</v>
      </c>
      <c r="V2305" s="2" t="s">
        <v>6101</v>
      </c>
      <c r="W2305" s="2" t="s">
        <v>627</v>
      </c>
      <c r="X2305" s="2">
        <v>46</v>
      </c>
      <c r="Y2305" s="2">
        <v>55</v>
      </c>
      <c r="Z2305" s="2">
        <f t="shared" si="396"/>
        <v>9</v>
      </c>
    </row>
    <row r="2306" spans="1:26" x14ac:dyDescent="0.25">
      <c r="A2306" s="2" t="s">
        <v>5895</v>
      </c>
      <c r="B2306" s="2">
        <v>202282305</v>
      </c>
      <c r="C2306" s="3">
        <v>44890</v>
      </c>
      <c r="D2306" s="2" t="s">
        <v>1259</v>
      </c>
      <c r="E2306" s="2" t="s">
        <v>14</v>
      </c>
      <c r="F2306" s="2" t="s">
        <v>5896</v>
      </c>
      <c r="G2306" s="10">
        <f t="shared" si="391"/>
        <v>1.586160666609852E-4</v>
      </c>
      <c r="H2306" s="7">
        <v>35</v>
      </c>
      <c r="I2306" s="7">
        <v>15</v>
      </c>
      <c r="J2306" s="7">
        <v>20</v>
      </c>
      <c r="K2306" s="7">
        <f t="shared" si="394"/>
        <v>8</v>
      </c>
      <c r="L2306" s="12">
        <f t="shared" si="392"/>
        <v>12</v>
      </c>
      <c r="M2306" s="8">
        <v>0.5714285714285714</v>
      </c>
      <c r="N2306" s="8">
        <f t="shared" si="393"/>
        <v>0.8</v>
      </c>
      <c r="O2306" s="7">
        <f t="shared" ref="O2306:O2369" si="397">J2306-K2306</f>
        <v>12</v>
      </c>
      <c r="P2306" s="8">
        <v>0.5714285714285714</v>
      </c>
      <c r="Q2306" s="8">
        <f t="shared" ref="Q2306:Q2369" si="398">I2306/J2306</f>
        <v>0.75</v>
      </c>
      <c r="R2306" s="8">
        <f t="shared" ref="R2306:R2369" si="399">I2306/H2306</f>
        <v>0.42857142857142855</v>
      </c>
      <c r="S2306" s="9">
        <f t="shared" ref="S2306:S2369" si="400">J2306/SUM($J$2:$J$2400)</f>
        <v>3.1874811169136296E-4</v>
      </c>
      <c r="T2306" s="2" t="s">
        <v>6152</v>
      </c>
      <c r="U2306" s="2" t="s">
        <v>15</v>
      </c>
      <c r="V2306" s="2" t="s">
        <v>6101</v>
      </c>
      <c r="W2306" s="2" t="s">
        <v>329</v>
      </c>
      <c r="X2306" s="2">
        <v>46</v>
      </c>
      <c r="Y2306" s="2">
        <v>55</v>
      </c>
      <c r="Z2306" s="2">
        <f t="shared" si="396"/>
        <v>9</v>
      </c>
    </row>
    <row r="2307" spans="1:26" x14ac:dyDescent="0.25">
      <c r="A2307" s="2" t="s">
        <v>5897</v>
      </c>
      <c r="B2307" s="2">
        <v>202282306</v>
      </c>
      <c r="C2307" s="3">
        <v>44891</v>
      </c>
      <c r="D2307" s="2" t="s">
        <v>1042</v>
      </c>
      <c r="E2307" s="2" t="s">
        <v>29</v>
      </c>
      <c r="F2307" s="2" t="s">
        <v>5898</v>
      </c>
      <c r="G2307" s="10">
        <f t="shared" ref="G2307:G2370" si="401">H2307/SUM($H$2:$H$2400)</f>
        <v>1.2236096570990287E-4</v>
      </c>
      <c r="H2307" s="12">
        <v>27</v>
      </c>
      <c r="I2307" s="7">
        <v>23.75</v>
      </c>
      <c r="J2307" s="7">
        <v>3.25</v>
      </c>
      <c r="K2307" s="7">
        <f t="shared" si="394"/>
        <v>1.3</v>
      </c>
      <c r="L2307" s="12">
        <f t="shared" ref="L2307:L2370" si="402">J2307-K2307</f>
        <v>1.95</v>
      </c>
      <c r="M2307" s="8">
        <v>0.12037037037037036</v>
      </c>
      <c r="N2307" s="8">
        <f t="shared" ref="N2307:N2370" si="403">L2307/I2307</f>
        <v>8.2105263157894737E-2</v>
      </c>
      <c r="O2307" s="7">
        <f t="shared" si="397"/>
        <v>1.95</v>
      </c>
      <c r="P2307" s="8">
        <v>0.12037037037037036</v>
      </c>
      <c r="Q2307" s="8">
        <f t="shared" si="398"/>
        <v>7.3076923076923075</v>
      </c>
      <c r="R2307" s="8">
        <f t="shared" si="399"/>
        <v>0.87962962962962965</v>
      </c>
      <c r="S2307" s="9">
        <f t="shared" si="400"/>
        <v>5.1796568149846482E-5</v>
      </c>
      <c r="T2307" s="2" t="s">
        <v>56</v>
      </c>
      <c r="U2307" s="2" t="s">
        <v>31</v>
      </c>
      <c r="V2307" s="2" t="s">
        <v>6101</v>
      </c>
      <c r="W2307" s="2" t="s">
        <v>16</v>
      </c>
      <c r="X2307" s="2">
        <v>43</v>
      </c>
      <c r="Y2307" s="2">
        <v>55</v>
      </c>
      <c r="Z2307" s="2">
        <f t="shared" si="396"/>
        <v>12</v>
      </c>
    </row>
    <row r="2308" spans="1:26" x14ac:dyDescent="0.25">
      <c r="A2308" s="2" t="s">
        <v>5899</v>
      </c>
      <c r="B2308" s="2">
        <v>202282307</v>
      </c>
      <c r="C2308" s="3">
        <v>44891</v>
      </c>
      <c r="D2308" s="2" t="s">
        <v>879</v>
      </c>
      <c r="E2308" s="2" t="s">
        <v>24</v>
      </c>
      <c r="F2308" s="2" t="s">
        <v>5900</v>
      </c>
      <c r="G2308" s="10">
        <f t="shared" si="401"/>
        <v>1.8127550475541165E-4</v>
      </c>
      <c r="H2308" s="7">
        <v>40</v>
      </c>
      <c r="I2308" s="7">
        <v>0</v>
      </c>
      <c r="J2308" s="7">
        <v>40</v>
      </c>
      <c r="K2308" s="7">
        <f t="shared" ref="K2308:K2371" si="404">J2308*0.4</f>
        <v>16</v>
      </c>
      <c r="L2308" s="12">
        <f t="shared" si="402"/>
        <v>24</v>
      </c>
      <c r="M2308" s="8">
        <v>1</v>
      </c>
      <c r="N2308" s="8" t="e">
        <f t="shared" si="403"/>
        <v>#DIV/0!</v>
      </c>
      <c r="O2308" s="7">
        <f t="shared" si="397"/>
        <v>24</v>
      </c>
      <c r="P2308" s="8">
        <v>1</v>
      </c>
      <c r="Q2308" s="8">
        <f t="shared" si="398"/>
        <v>0</v>
      </c>
      <c r="R2308" s="8">
        <f t="shared" si="399"/>
        <v>0</v>
      </c>
      <c r="S2308" s="9">
        <f t="shared" si="400"/>
        <v>6.3749622338272593E-4</v>
      </c>
      <c r="T2308" s="2" t="s">
        <v>25</v>
      </c>
      <c r="U2308" s="2" t="s">
        <v>26</v>
      </c>
      <c r="V2308" s="2" t="s">
        <v>6101</v>
      </c>
      <c r="W2308" s="2" t="s">
        <v>329</v>
      </c>
      <c r="X2308" s="2">
        <v>43</v>
      </c>
      <c r="Y2308" s="2">
        <v>55</v>
      </c>
      <c r="Z2308" s="2">
        <f t="shared" ref="Z2308:Z2327" si="405">Y2308-X2308</f>
        <v>12</v>
      </c>
    </row>
    <row r="2309" spans="1:26" x14ac:dyDescent="0.25">
      <c r="A2309" s="2" t="s">
        <v>5901</v>
      </c>
      <c r="B2309" s="2">
        <v>202282308</v>
      </c>
      <c r="C2309" s="3">
        <v>44891</v>
      </c>
      <c r="D2309" s="2" t="s">
        <v>698</v>
      </c>
      <c r="E2309" s="2" t="s">
        <v>29</v>
      </c>
      <c r="F2309" s="2" t="s">
        <v>5902</v>
      </c>
      <c r="G2309" s="10">
        <f t="shared" si="401"/>
        <v>4.5318876188852914E-4</v>
      </c>
      <c r="H2309" s="12">
        <v>100</v>
      </c>
      <c r="I2309" s="7">
        <v>86.46</v>
      </c>
      <c r="J2309" s="7">
        <v>13.540000000000006</v>
      </c>
      <c r="K2309" s="7">
        <f t="shared" si="404"/>
        <v>5.416000000000003</v>
      </c>
      <c r="L2309" s="12">
        <f t="shared" si="402"/>
        <v>8.1240000000000023</v>
      </c>
      <c r="M2309" s="8">
        <v>0.13540000000000008</v>
      </c>
      <c r="N2309" s="8">
        <f t="shared" si="403"/>
        <v>9.3962526023594756E-2</v>
      </c>
      <c r="O2309" s="7">
        <f t="shared" si="397"/>
        <v>8.1240000000000023</v>
      </c>
      <c r="P2309" s="8">
        <v>0.13540000000000008</v>
      </c>
      <c r="Q2309" s="8">
        <f t="shared" si="398"/>
        <v>6.3855243722304253</v>
      </c>
      <c r="R2309" s="8">
        <f t="shared" si="399"/>
        <v>0.86459999999999992</v>
      </c>
      <c r="S2309" s="9">
        <f t="shared" si="400"/>
        <v>2.1579247161505283E-4</v>
      </c>
      <c r="T2309" s="2" t="s">
        <v>33</v>
      </c>
      <c r="U2309" s="2" t="s">
        <v>31</v>
      </c>
      <c r="V2309" s="2" t="s">
        <v>6101</v>
      </c>
      <c r="W2309" s="2" t="s">
        <v>627</v>
      </c>
      <c r="X2309" s="2">
        <v>43</v>
      </c>
      <c r="Y2309" s="2">
        <v>55</v>
      </c>
      <c r="Z2309" s="2">
        <f t="shared" si="405"/>
        <v>12</v>
      </c>
    </row>
    <row r="2310" spans="1:26" x14ac:dyDescent="0.25">
      <c r="A2310" s="2" t="s">
        <v>5903</v>
      </c>
      <c r="B2310" s="2">
        <v>202282309</v>
      </c>
      <c r="C2310" s="3">
        <v>44891</v>
      </c>
      <c r="D2310" s="2" t="s">
        <v>392</v>
      </c>
      <c r="E2310" s="2" t="s">
        <v>29</v>
      </c>
      <c r="F2310" s="2" t="s">
        <v>5904</v>
      </c>
      <c r="G2310" s="10">
        <f t="shared" si="401"/>
        <v>1.4048851618544403E-4</v>
      </c>
      <c r="H2310" s="12">
        <v>31</v>
      </c>
      <c r="I2310" s="7">
        <v>27.9</v>
      </c>
      <c r="J2310" s="7">
        <v>3.1</v>
      </c>
      <c r="K2310" s="7">
        <f t="shared" si="404"/>
        <v>1.2400000000000002</v>
      </c>
      <c r="L2310" s="12">
        <f t="shared" si="402"/>
        <v>1.8599999999999999</v>
      </c>
      <c r="M2310" s="8">
        <v>0.1</v>
      </c>
      <c r="N2310" s="8">
        <f t="shared" si="403"/>
        <v>6.6666666666666666E-2</v>
      </c>
      <c r="O2310" s="7">
        <f t="shared" si="397"/>
        <v>1.8599999999999999</v>
      </c>
      <c r="P2310" s="8">
        <v>0.1</v>
      </c>
      <c r="Q2310" s="8">
        <f t="shared" si="398"/>
        <v>9</v>
      </c>
      <c r="R2310" s="8">
        <f t="shared" si="399"/>
        <v>0.89999999999999991</v>
      </c>
      <c r="S2310" s="9">
        <f t="shared" si="400"/>
        <v>4.9405957312161257E-5</v>
      </c>
      <c r="T2310" s="2" t="s">
        <v>33</v>
      </c>
      <c r="U2310" s="2" t="s">
        <v>31</v>
      </c>
      <c r="V2310" s="2" t="s">
        <v>6101</v>
      </c>
      <c r="W2310" s="2" t="s">
        <v>329</v>
      </c>
      <c r="X2310" s="2">
        <v>43</v>
      </c>
      <c r="Y2310" s="2">
        <v>55</v>
      </c>
      <c r="Z2310" s="2">
        <f t="shared" si="405"/>
        <v>12</v>
      </c>
    </row>
    <row r="2311" spans="1:26" x14ac:dyDescent="0.25">
      <c r="A2311" s="2" t="s">
        <v>5905</v>
      </c>
      <c r="B2311" s="2">
        <v>202282310</v>
      </c>
      <c r="C2311" s="3">
        <v>44891</v>
      </c>
      <c r="D2311" s="2" t="s">
        <v>1253</v>
      </c>
      <c r="E2311" s="2" t="s">
        <v>14</v>
      </c>
      <c r="F2311" s="2" t="s">
        <v>5906</v>
      </c>
      <c r="G2311" s="10">
        <f t="shared" si="401"/>
        <v>6.7978314283279379E-5</v>
      </c>
      <c r="H2311" s="7">
        <v>15</v>
      </c>
      <c r="I2311" s="7">
        <v>6</v>
      </c>
      <c r="J2311" s="7">
        <v>9</v>
      </c>
      <c r="K2311" s="7">
        <f t="shared" si="404"/>
        <v>3.6</v>
      </c>
      <c r="L2311" s="12">
        <f t="shared" si="402"/>
        <v>5.4</v>
      </c>
      <c r="M2311" s="8">
        <v>0.6</v>
      </c>
      <c r="N2311" s="8">
        <f t="shared" si="403"/>
        <v>0.9</v>
      </c>
      <c r="O2311" s="7">
        <f t="shared" si="397"/>
        <v>5.4</v>
      </c>
      <c r="P2311" s="8">
        <v>0.6</v>
      </c>
      <c r="Q2311" s="8">
        <f t="shared" si="398"/>
        <v>0.66666666666666663</v>
      </c>
      <c r="R2311" s="8">
        <f t="shared" si="399"/>
        <v>0.4</v>
      </c>
      <c r="S2311" s="9">
        <f t="shared" si="400"/>
        <v>1.4343665026111333E-4</v>
      </c>
      <c r="T2311" s="2" t="s">
        <v>6152</v>
      </c>
      <c r="U2311" s="2" t="s">
        <v>15</v>
      </c>
      <c r="V2311" s="2" t="s">
        <v>6101</v>
      </c>
      <c r="W2311" s="2" t="s">
        <v>329</v>
      </c>
      <c r="X2311" s="2">
        <v>43</v>
      </c>
      <c r="Y2311" s="2">
        <v>55</v>
      </c>
      <c r="Z2311" s="2">
        <f t="shared" si="405"/>
        <v>12</v>
      </c>
    </row>
    <row r="2312" spans="1:26" x14ac:dyDescent="0.25">
      <c r="A2312" s="2" t="s">
        <v>5907</v>
      </c>
      <c r="B2312" s="2">
        <v>202282311</v>
      </c>
      <c r="C2312" s="3">
        <v>44891</v>
      </c>
      <c r="D2312" s="2" t="s">
        <v>785</v>
      </c>
      <c r="E2312" s="2" t="s">
        <v>29</v>
      </c>
      <c r="F2312" s="2" t="s">
        <v>5908</v>
      </c>
      <c r="G2312" s="10">
        <f t="shared" si="401"/>
        <v>9.516963999659112E-5</v>
      </c>
      <c r="H2312" s="12">
        <v>21</v>
      </c>
      <c r="I2312" s="7">
        <v>12.120000000000001</v>
      </c>
      <c r="J2312" s="7">
        <v>8.8800000000000008</v>
      </c>
      <c r="K2312" s="7">
        <f t="shared" si="404"/>
        <v>3.5520000000000005</v>
      </c>
      <c r="L2312" s="12">
        <f t="shared" si="402"/>
        <v>5.3280000000000003</v>
      </c>
      <c r="M2312" s="8">
        <v>0.42285714285714288</v>
      </c>
      <c r="N2312" s="8">
        <f t="shared" si="403"/>
        <v>0.43960396039603961</v>
      </c>
      <c r="O2312" s="7">
        <f t="shared" si="397"/>
        <v>5.3280000000000003</v>
      </c>
      <c r="P2312" s="8">
        <v>0.42285714285714288</v>
      </c>
      <c r="Q2312" s="8">
        <f t="shared" si="398"/>
        <v>1.3648648648648649</v>
      </c>
      <c r="R2312" s="8">
        <f t="shared" si="399"/>
        <v>0.57714285714285718</v>
      </c>
      <c r="S2312" s="9">
        <f t="shared" si="400"/>
        <v>1.4152416159096516E-4</v>
      </c>
      <c r="T2312" s="2" t="s">
        <v>33</v>
      </c>
      <c r="U2312" s="2" t="s">
        <v>31</v>
      </c>
      <c r="V2312" s="2" t="s">
        <v>6101</v>
      </c>
      <c r="W2312" s="2" t="s">
        <v>329</v>
      </c>
      <c r="X2312" s="2">
        <v>43</v>
      </c>
      <c r="Y2312" s="2">
        <v>55</v>
      </c>
      <c r="Z2312" s="2">
        <f t="shared" si="405"/>
        <v>12</v>
      </c>
    </row>
    <row r="2313" spans="1:26" x14ac:dyDescent="0.25">
      <c r="A2313" s="2" t="s">
        <v>5909</v>
      </c>
      <c r="B2313" s="2">
        <v>202282312</v>
      </c>
      <c r="C2313" s="3">
        <v>44891</v>
      </c>
      <c r="D2313" s="2" t="s">
        <v>851</v>
      </c>
      <c r="E2313" s="2" t="s">
        <v>29</v>
      </c>
      <c r="F2313" s="2" t="s">
        <v>5910</v>
      </c>
      <c r="G2313" s="10">
        <f t="shared" si="401"/>
        <v>2.4925381903869104E-4</v>
      </c>
      <c r="H2313" s="12">
        <v>55</v>
      </c>
      <c r="I2313" s="7">
        <v>47.52</v>
      </c>
      <c r="J2313" s="7">
        <v>7.4799999999999969</v>
      </c>
      <c r="K2313" s="7">
        <f t="shared" si="404"/>
        <v>2.9919999999999991</v>
      </c>
      <c r="L2313" s="12">
        <f t="shared" si="402"/>
        <v>4.4879999999999978</v>
      </c>
      <c r="M2313" s="8">
        <v>0.13599999999999995</v>
      </c>
      <c r="N2313" s="8">
        <f t="shared" si="403"/>
        <v>9.4444444444444386E-2</v>
      </c>
      <c r="O2313" s="7">
        <f t="shared" si="397"/>
        <v>4.4879999999999978</v>
      </c>
      <c r="P2313" s="8">
        <v>0.13599999999999995</v>
      </c>
      <c r="Q2313" s="8">
        <f t="shared" si="398"/>
        <v>6.3529411764705914</v>
      </c>
      <c r="R2313" s="8">
        <f t="shared" si="399"/>
        <v>0.8640000000000001</v>
      </c>
      <c r="S2313" s="9">
        <f t="shared" si="400"/>
        <v>1.1921179377256969E-4</v>
      </c>
      <c r="T2313" s="2" t="s">
        <v>33</v>
      </c>
      <c r="U2313" s="2" t="s">
        <v>31</v>
      </c>
      <c r="V2313" s="2" t="s">
        <v>6101</v>
      </c>
      <c r="W2313" s="2" t="s">
        <v>37</v>
      </c>
      <c r="X2313" s="2">
        <v>43</v>
      </c>
      <c r="Y2313" s="2">
        <v>55</v>
      </c>
      <c r="Z2313" s="2">
        <f t="shared" si="405"/>
        <v>12</v>
      </c>
    </row>
    <row r="2314" spans="1:26" x14ac:dyDescent="0.25">
      <c r="A2314" s="2" t="s">
        <v>5911</v>
      </c>
      <c r="B2314" s="2">
        <v>202282313</v>
      </c>
      <c r="C2314" s="3">
        <v>44891</v>
      </c>
      <c r="D2314" s="2" t="s">
        <v>392</v>
      </c>
      <c r="E2314" s="2" t="s">
        <v>29</v>
      </c>
      <c r="F2314" s="2" t="s">
        <v>5912</v>
      </c>
      <c r="G2314" s="10">
        <f t="shared" si="401"/>
        <v>1.586160666609852E-4</v>
      </c>
      <c r="H2314" s="12">
        <v>35</v>
      </c>
      <c r="I2314" s="7">
        <v>31.33</v>
      </c>
      <c r="J2314" s="7">
        <v>3.6700000000000017</v>
      </c>
      <c r="K2314" s="7">
        <f t="shared" si="404"/>
        <v>1.4680000000000009</v>
      </c>
      <c r="L2314" s="12">
        <f t="shared" si="402"/>
        <v>2.2020000000000008</v>
      </c>
      <c r="M2314" s="8">
        <v>0.10485714285714291</v>
      </c>
      <c r="N2314" s="8">
        <f t="shared" si="403"/>
        <v>7.0284072773699358E-2</v>
      </c>
      <c r="O2314" s="7">
        <f t="shared" si="397"/>
        <v>2.2020000000000008</v>
      </c>
      <c r="P2314" s="8">
        <v>0.10485714285714291</v>
      </c>
      <c r="Q2314" s="8">
        <f t="shared" si="398"/>
        <v>8.5367847411444089</v>
      </c>
      <c r="R2314" s="8">
        <f t="shared" si="399"/>
        <v>0.89514285714285713</v>
      </c>
      <c r="S2314" s="9">
        <f t="shared" si="400"/>
        <v>5.8490278495365133E-5</v>
      </c>
      <c r="T2314" s="2" t="s">
        <v>33</v>
      </c>
      <c r="U2314" s="2" t="s">
        <v>31</v>
      </c>
      <c r="V2314" s="2" t="s">
        <v>6101</v>
      </c>
      <c r="W2314" s="2" t="s">
        <v>16</v>
      </c>
      <c r="X2314" s="2">
        <v>43</v>
      </c>
      <c r="Y2314" s="2">
        <v>55</v>
      </c>
      <c r="Z2314" s="2">
        <f t="shared" si="405"/>
        <v>12</v>
      </c>
    </row>
    <row r="2315" spans="1:26" x14ac:dyDescent="0.25">
      <c r="A2315" s="2" t="s">
        <v>5913</v>
      </c>
      <c r="B2315" s="2">
        <v>202282314</v>
      </c>
      <c r="C2315" s="3">
        <v>44891</v>
      </c>
      <c r="D2315" s="2" t="s">
        <v>1260</v>
      </c>
      <c r="E2315" s="2" t="s">
        <v>47</v>
      </c>
      <c r="F2315" s="2" t="s">
        <v>5914</v>
      </c>
      <c r="G2315" s="10">
        <f t="shared" si="401"/>
        <v>8.1573977139935249E-4</v>
      </c>
      <c r="H2315" s="7">
        <v>180</v>
      </c>
      <c r="I2315" s="7">
        <v>120</v>
      </c>
      <c r="J2315" s="7">
        <v>60</v>
      </c>
      <c r="K2315" s="7">
        <f t="shared" si="404"/>
        <v>24</v>
      </c>
      <c r="L2315" s="12">
        <f t="shared" si="402"/>
        <v>36</v>
      </c>
      <c r="M2315" s="8">
        <v>0.33333333333333331</v>
      </c>
      <c r="N2315" s="8">
        <f t="shared" si="403"/>
        <v>0.3</v>
      </c>
      <c r="O2315" s="7">
        <f t="shared" si="397"/>
        <v>36</v>
      </c>
      <c r="P2315" s="8">
        <v>0.33333333333333331</v>
      </c>
      <c r="Q2315" s="8">
        <f t="shared" si="398"/>
        <v>2</v>
      </c>
      <c r="R2315" s="8">
        <f t="shared" si="399"/>
        <v>0.66666666666666663</v>
      </c>
      <c r="S2315" s="9">
        <f t="shared" si="400"/>
        <v>9.5624433507408889E-4</v>
      </c>
      <c r="T2315" s="2" t="s">
        <v>573</v>
      </c>
      <c r="U2315" s="2" t="s">
        <v>6087</v>
      </c>
      <c r="V2315" s="2" t="s">
        <v>6101</v>
      </c>
      <c r="W2315" s="2" t="s">
        <v>627</v>
      </c>
      <c r="X2315" s="2">
        <v>43</v>
      </c>
      <c r="Y2315" s="2">
        <v>55</v>
      </c>
      <c r="Z2315" s="2">
        <f t="shared" si="405"/>
        <v>12</v>
      </c>
    </row>
    <row r="2316" spans="1:26" x14ac:dyDescent="0.25">
      <c r="A2316" s="2" t="s">
        <v>5915</v>
      </c>
      <c r="B2316" s="2">
        <v>202282315</v>
      </c>
      <c r="C2316" s="3">
        <v>44891</v>
      </c>
      <c r="D2316" s="2" t="s">
        <v>109</v>
      </c>
      <c r="E2316" s="2" t="s">
        <v>21</v>
      </c>
      <c r="F2316" s="2" t="s">
        <v>5916</v>
      </c>
      <c r="G2316" s="10">
        <f t="shared" si="401"/>
        <v>9.0637752377705825E-5</v>
      </c>
      <c r="H2316" s="7">
        <v>20</v>
      </c>
      <c r="I2316" s="7">
        <v>0</v>
      </c>
      <c r="J2316" s="7">
        <v>20</v>
      </c>
      <c r="K2316" s="7">
        <f t="shared" si="404"/>
        <v>8</v>
      </c>
      <c r="L2316" s="12">
        <f t="shared" si="402"/>
        <v>12</v>
      </c>
      <c r="M2316" s="8">
        <v>1</v>
      </c>
      <c r="N2316" s="8" t="e">
        <f t="shared" si="403"/>
        <v>#DIV/0!</v>
      </c>
      <c r="O2316" s="7">
        <f t="shared" si="397"/>
        <v>12</v>
      </c>
      <c r="P2316" s="8">
        <v>1</v>
      </c>
      <c r="Q2316" s="8">
        <f t="shared" si="398"/>
        <v>0</v>
      </c>
      <c r="R2316" s="8">
        <f t="shared" si="399"/>
        <v>0</v>
      </c>
      <c r="S2316" s="9">
        <f t="shared" si="400"/>
        <v>3.1874811169136296E-4</v>
      </c>
      <c r="T2316" s="2" t="s">
        <v>6150</v>
      </c>
      <c r="U2316" s="2" t="s">
        <v>22</v>
      </c>
      <c r="V2316" s="2" t="s">
        <v>6101</v>
      </c>
      <c r="W2316" s="2" t="s">
        <v>329</v>
      </c>
      <c r="X2316" s="2">
        <v>43</v>
      </c>
      <c r="Y2316" s="2">
        <v>55</v>
      </c>
      <c r="Z2316" s="2">
        <f t="shared" si="405"/>
        <v>12</v>
      </c>
    </row>
    <row r="2317" spans="1:26" x14ac:dyDescent="0.25">
      <c r="A2317" s="2" t="s">
        <v>5917</v>
      </c>
      <c r="B2317" s="2">
        <v>202282316</v>
      </c>
      <c r="C2317" s="3">
        <v>44891</v>
      </c>
      <c r="D2317" s="2" t="s">
        <v>1261</v>
      </c>
      <c r="E2317" s="2" t="s">
        <v>29</v>
      </c>
      <c r="F2317" s="2" t="s">
        <v>5918</v>
      </c>
      <c r="G2317" s="10">
        <f t="shared" si="401"/>
        <v>1.4955229142321461E-4</v>
      </c>
      <c r="H2317" s="12">
        <v>33</v>
      </c>
      <c r="I2317" s="7">
        <v>15.27</v>
      </c>
      <c r="J2317" s="7">
        <v>19.73</v>
      </c>
      <c r="K2317" s="7">
        <f t="shared" si="404"/>
        <v>7.8920000000000003</v>
      </c>
      <c r="L2317" s="12">
        <f t="shared" si="402"/>
        <v>11.838000000000001</v>
      </c>
      <c r="M2317" s="8">
        <v>0.5978787878787879</v>
      </c>
      <c r="N2317" s="8">
        <f t="shared" si="403"/>
        <v>0.77524557956778006</v>
      </c>
      <c r="O2317" s="7">
        <f t="shared" si="397"/>
        <v>11.838000000000001</v>
      </c>
      <c r="P2317" s="8">
        <v>0.5978787878787879</v>
      </c>
      <c r="Q2317" s="8">
        <f t="shared" si="398"/>
        <v>0.77394830207805365</v>
      </c>
      <c r="R2317" s="8">
        <f t="shared" si="399"/>
        <v>0.46272727272727271</v>
      </c>
      <c r="S2317" s="9">
        <f t="shared" si="400"/>
        <v>3.1444501218352958E-4</v>
      </c>
      <c r="T2317" s="2" t="s">
        <v>426</v>
      </c>
      <c r="U2317" s="2" t="s">
        <v>31</v>
      </c>
      <c r="V2317" s="2" t="s">
        <v>6101</v>
      </c>
      <c r="W2317" s="2" t="s">
        <v>16</v>
      </c>
      <c r="X2317" s="2">
        <v>43</v>
      </c>
      <c r="Y2317" s="2">
        <v>55</v>
      </c>
      <c r="Z2317" s="2">
        <f t="shared" si="405"/>
        <v>12</v>
      </c>
    </row>
    <row r="2318" spans="1:26" x14ac:dyDescent="0.25">
      <c r="A2318" s="2" t="s">
        <v>5919</v>
      </c>
      <c r="B2318" s="2">
        <v>202282317</v>
      </c>
      <c r="C2318" s="3">
        <v>44891</v>
      </c>
      <c r="D2318" s="2" t="s">
        <v>1262</v>
      </c>
      <c r="E2318" s="2" t="s">
        <v>14</v>
      </c>
      <c r="F2318" s="2" t="s">
        <v>5920</v>
      </c>
      <c r="G2318" s="10">
        <f t="shared" si="401"/>
        <v>1.2689285332878817E-4</v>
      </c>
      <c r="H2318" s="7">
        <v>28</v>
      </c>
      <c r="I2318" s="7">
        <v>10</v>
      </c>
      <c r="J2318" s="7">
        <v>18</v>
      </c>
      <c r="K2318" s="7">
        <f t="shared" si="404"/>
        <v>7.2</v>
      </c>
      <c r="L2318" s="12">
        <f t="shared" si="402"/>
        <v>10.8</v>
      </c>
      <c r="M2318" s="8">
        <v>0.6428571428571429</v>
      </c>
      <c r="N2318" s="8">
        <f t="shared" si="403"/>
        <v>1.08</v>
      </c>
      <c r="O2318" s="7">
        <f t="shared" si="397"/>
        <v>10.8</v>
      </c>
      <c r="P2318" s="8">
        <v>0.6428571428571429</v>
      </c>
      <c r="Q2318" s="8">
        <f t="shared" si="398"/>
        <v>0.55555555555555558</v>
      </c>
      <c r="R2318" s="8">
        <f t="shared" si="399"/>
        <v>0.35714285714285715</v>
      </c>
      <c r="S2318" s="9">
        <f t="shared" si="400"/>
        <v>2.8687330052222667E-4</v>
      </c>
      <c r="T2318" s="2" t="s">
        <v>6152</v>
      </c>
      <c r="U2318" s="2" t="s">
        <v>15</v>
      </c>
      <c r="V2318" s="2" t="s">
        <v>6101</v>
      </c>
      <c r="W2318" s="2" t="s">
        <v>329</v>
      </c>
      <c r="X2318" s="2">
        <v>43</v>
      </c>
      <c r="Y2318" s="2">
        <v>55</v>
      </c>
      <c r="Z2318" s="2">
        <f t="shared" si="405"/>
        <v>12</v>
      </c>
    </row>
    <row r="2319" spans="1:26" x14ac:dyDescent="0.25">
      <c r="A2319" s="2" t="s">
        <v>5921</v>
      </c>
      <c r="B2319" s="2">
        <v>202282318</v>
      </c>
      <c r="C2319" s="3">
        <v>44891</v>
      </c>
      <c r="D2319" s="2" t="s">
        <v>258</v>
      </c>
      <c r="E2319" s="2" t="s">
        <v>14</v>
      </c>
      <c r="F2319" s="2" t="s">
        <v>5922</v>
      </c>
      <c r="G2319" s="10">
        <f t="shared" si="401"/>
        <v>3.625510095108233E-5</v>
      </c>
      <c r="H2319" s="7">
        <v>8</v>
      </c>
      <c r="I2319" s="7">
        <v>5</v>
      </c>
      <c r="J2319" s="7">
        <v>3</v>
      </c>
      <c r="K2319" s="7">
        <f t="shared" si="404"/>
        <v>1.2000000000000002</v>
      </c>
      <c r="L2319" s="12">
        <f t="shared" si="402"/>
        <v>1.7999999999999998</v>
      </c>
      <c r="M2319" s="8">
        <v>0.375</v>
      </c>
      <c r="N2319" s="8">
        <f t="shared" si="403"/>
        <v>0.36</v>
      </c>
      <c r="O2319" s="7">
        <f t="shared" si="397"/>
        <v>1.7999999999999998</v>
      </c>
      <c r="P2319" s="8">
        <v>0.375</v>
      </c>
      <c r="Q2319" s="8">
        <f t="shared" si="398"/>
        <v>1.6666666666666667</v>
      </c>
      <c r="R2319" s="8">
        <f t="shared" si="399"/>
        <v>0.625</v>
      </c>
      <c r="S2319" s="9">
        <f t="shared" si="400"/>
        <v>4.7812216753704445E-5</v>
      </c>
      <c r="T2319" s="2" t="s">
        <v>6152</v>
      </c>
      <c r="U2319" s="2" t="s">
        <v>15</v>
      </c>
      <c r="V2319" s="2" t="s">
        <v>6101</v>
      </c>
      <c r="W2319" s="2" t="s">
        <v>16</v>
      </c>
      <c r="X2319" s="2">
        <v>43</v>
      </c>
      <c r="Y2319" s="2">
        <v>55</v>
      </c>
      <c r="Z2319" s="2">
        <f t="shared" si="405"/>
        <v>12</v>
      </c>
    </row>
    <row r="2320" spans="1:26" x14ac:dyDescent="0.25">
      <c r="A2320" s="2" t="s">
        <v>5923</v>
      </c>
      <c r="B2320" s="2">
        <v>202282319</v>
      </c>
      <c r="C2320" s="3">
        <v>44891</v>
      </c>
      <c r="D2320" s="2" t="s">
        <v>614</v>
      </c>
      <c r="E2320" s="2" t="s">
        <v>29</v>
      </c>
      <c r="F2320" s="2" t="s">
        <v>5924</v>
      </c>
      <c r="G2320" s="10">
        <f t="shared" si="401"/>
        <v>3.9880611046190566E-4</v>
      </c>
      <c r="H2320" s="12">
        <v>88</v>
      </c>
      <c r="I2320" s="7">
        <v>72.569999999999993</v>
      </c>
      <c r="J2320" s="7">
        <v>15.430000000000007</v>
      </c>
      <c r="K2320" s="7">
        <f t="shared" si="404"/>
        <v>6.1720000000000033</v>
      </c>
      <c r="L2320" s="12">
        <f t="shared" si="402"/>
        <v>9.2580000000000027</v>
      </c>
      <c r="M2320" s="8">
        <v>0.17534090909090916</v>
      </c>
      <c r="N2320" s="8">
        <f t="shared" si="403"/>
        <v>0.1275733774286896</v>
      </c>
      <c r="O2320" s="7">
        <f t="shared" si="397"/>
        <v>9.2580000000000027</v>
      </c>
      <c r="P2320" s="8">
        <v>0.17534090909090916</v>
      </c>
      <c r="Q2320" s="8">
        <f t="shared" si="398"/>
        <v>4.7031756318859337</v>
      </c>
      <c r="R2320" s="8">
        <f t="shared" si="399"/>
        <v>0.82465909090909084</v>
      </c>
      <c r="S2320" s="9">
        <f t="shared" si="400"/>
        <v>2.4591416816988662E-4</v>
      </c>
      <c r="T2320" s="2" t="s">
        <v>33</v>
      </c>
      <c r="U2320" s="2" t="s">
        <v>31</v>
      </c>
      <c r="V2320" s="2" t="s">
        <v>6101</v>
      </c>
      <c r="W2320" s="2" t="s">
        <v>627</v>
      </c>
      <c r="X2320" s="2">
        <v>43</v>
      </c>
      <c r="Y2320" s="2">
        <v>55</v>
      </c>
      <c r="Z2320" s="2">
        <f t="shared" si="405"/>
        <v>12</v>
      </c>
    </row>
    <row r="2321" spans="1:26" x14ac:dyDescent="0.25">
      <c r="A2321" s="2" t="s">
        <v>5925</v>
      </c>
      <c r="B2321" s="2">
        <v>202282320</v>
      </c>
      <c r="C2321" s="3">
        <v>44891</v>
      </c>
      <c r="D2321" s="2" t="s">
        <v>510</v>
      </c>
      <c r="E2321" s="2" t="s">
        <v>24</v>
      </c>
      <c r="F2321" s="2" t="s">
        <v>5926</v>
      </c>
      <c r="G2321" s="10">
        <f t="shared" si="401"/>
        <v>1.586160666609852E-4</v>
      </c>
      <c r="H2321" s="7">
        <v>35</v>
      </c>
      <c r="I2321" s="7">
        <v>10</v>
      </c>
      <c r="J2321" s="7">
        <v>25</v>
      </c>
      <c r="K2321" s="7">
        <f t="shared" si="404"/>
        <v>10</v>
      </c>
      <c r="L2321" s="12">
        <f t="shared" si="402"/>
        <v>15</v>
      </c>
      <c r="M2321" s="8">
        <v>0.7142857142857143</v>
      </c>
      <c r="N2321" s="8">
        <f t="shared" si="403"/>
        <v>1.5</v>
      </c>
      <c r="O2321" s="7">
        <f t="shared" si="397"/>
        <v>15</v>
      </c>
      <c r="P2321" s="8">
        <v>0.7142857142857143</v>
      </c>
      <c r="Q2321" s="8">
        <f t="shared" si="398"/>
        <v>0.4</v>
      </c>
      <c r="R2321" s="8">
        <f t="shared" si="399"/>
        <v>0.2857142857142857</v>
      </c>
      <c r="S2321" s="9">
        <f t="shared" si="400"/>
        <v>3.9843513961420371E-4</v>
      </c>
      <c r="T2321" s="2" t="s">
        <v>25</v>
      </c>
      <c r="U2321" s="2" t="s">
        <v>26</v>
      </c>
      <c r="V2321" s="2" t="s">
        <v>6101</v>
      </c>
      <c r="W2321" s="2" t="s">
        <v>329</v>
      </c>
      <c r="X2321" s="2">
        <v>43</v>
      </c>
      <c r="Y2321" s="2">
        <v>55</v>
      </c>
      <c r="Z2321" s="2">
        <f t="shared" si="405"/>
        <v>12</v>
      </c>
    </row>
    <row r="2322" spans="1:26" x14ac:dyDescent="0.25">
      <c r="A2322" s="2" t="s">
        <v>5927</v>
      </c>
      <c r="B2322" s="2">
        <v>202282321</v>
      </c>
      <c r="C2322" s="3">
        <v>44891</v>
      </c>
      <c r="D2322" s="2" t="s">
        <v>1263</v>
      </c>
      <c r="E2322" s="2" t="s">
        <v>24</v>
      </c>
      <c r="F2322" s="2" t="s">
        <v>5928</v>
      </c>
      <c r="G2322" s="10">
        <f t="shared" si="401"/>
        <v>1.3595662856655876E-4</v>
      </c>
      <c r="H2322" s="7">
        <v>30</v>
      </c>
      <c r="I2322" s="7">
        <v>15</v>
      </c>
      <c r="J2322" s="7">
        <v>15</v>
      </c>
      <c r="K2322" s="7">
        <f t="shared" si="404"/>
        <v>6</v>
      </c>
      <c r="L2322" s="12">
        <f t="shared" si="402"/>
        <v>9</v>
      </c>
      <c r="M2322" s="8">
        <v>0.5</v>
      </c>
      <c r="N2322" s="8">
        <f t="shared" si="403"/>
        <v>0.6</v>
      </c>
      <c r="O2322" s="7">
        <f t="shared" si="397"/>
        <v>9</v>
      </c>
      <c r="P2322" s="8">
        <v>0.5</v>
      </c>
      <c r="Q2322" s="8">
        <f t="shared" si="398"/>
        <v>1</v>
      </c>
      <c r="R2322" s="8">
        <f t="shared" si="399"/>
        <v>0.5</v>
      </c>
      <c r="S2322" s="9">
        <f t="shared" si="400"/>
        <v>2.3906108376852222E-4</v>
      </c>
      <c r="T2322" s="2" t="s">
        <v>25</v>
      </c>
      <c r="U2322" s="2" t="s">
        <v>26</v>
      </c>
      <c r="V2322" s="2" t="s">
        <v>6101</v>
      </c>
      <c r="W2322" s="2" t="s">
        <v>627</v>
      </c>
      <c r="X2322" s="2">
        <v>43</v>
      </c>
      <c r="Y2322" s="2">
        <v>55</v>
      </c>
      <c r="Z2322" s="2">
        <f t="shared" si="405"/>
        <v>12</v>
      </c>
    </row>
    <row r="2323" spans="1:26" x14ac:dyDescent="0.25">
      <c r="A2323" s="2" t="s">
        <v>5929</v>
      </c>
      <c r="B2323" s="2">
        <v>202282322</v>
      </c>
      <c r="C2323" s="3">
        <v>44891</v>
      </c>
      <c r="D2323" s="2" t="s">
        <v>865</v>
      </c>
      <c r="E2323" s="2" t="s">
        <v>29</v>
      </c>
      <c r="F2323" s="2" t="s">
        <v>5930</v>
      </c>
      <c r="G2323" s="10">
        <f t="shared" si="401"/>
        <v>4.5318876188852914E-4</v>
      </c>
      <c r="H2323" s="12">
        <v>100</v>
      </c>
      <c r="I2323" s="7">
        <v>75.399999999999991</v>
      </c>
      <c r="J2323" s="7">
        <v>24.599999999999994</v>
      </c>
      <c r="K2323" s="7">
        <f t="shared" si="404"/>
        <v>9.8399999999999981</v>
      </c>
      <c r="L2323" s="12">
        <f t="shared" si="402"/>
        <v>14.759999999999996</v>
      </c>
      <c r="M2323" s="8">
        <v>0.24599999999999994</v>
      </c>
      <c r="N2323" s="8">
        <f t="shared" si="403"/>
        <v>0.19575596816976124</v>
      </c>
      <c r="O2323" s="7">
        <f t="shared" si="397"/>
        <v>14.759999999999996</v>
      </c>
      <c r="P2323" s="8">
        <v>0.24599999999999994</v>
      </c>
      <c r="Q2323" s="8">
        <f t="shared" si="398"/>
        <v>3.0650406504065044</v>
      </c>
      <c r="R2323" s="8">
        <f t="shared" si="399"/>
        <v>0.75399999999999989</v>
      </c>
      <c r="S2323" s="9">
        <f t="shared" si="400"/>
        <v>3.9206017738037635E-4</v>
      </c>
      <c r="T2323" s="2" t="s">
        <v>33</v>
      </c>
      <c r="U2323" s="2" t="s">
        <v>31</v>
      </c>
      <c r="V2323" s="2" t="s">
        <v>6101</v>
      </c>
      <c r="W2323" s="2" t="s">
        <v>627</v>
      </c>
      <c r="X2323" s="2">
        <v>43</v>
      </c>
      <c r="Y2323" s="2">
        <v>55</v>
      </c>
      <c r="Z2323" s="2">
        <f t="shared" si="405"/>
        <v>12</v>
      </c>
    </row>
    <row r="2324" spans="1:26" x14ac:dyDescent="0.25">
      <c r="A2324" s="2" t="s">
        <v>5931</v>
      </c>
      <c r="B2324" s="2">
        <v>202282323</v>
      </c>
      <c r="C2324" s="3">
        <v>44891</v>
      </c>
      <c r="D2324" s="2" t="s">
        <v>1044</v>
      </c>
      <c r="E2324" s="2" t="s">
        <v>14</v>
      </c>
      <c r="F2324" s="2" t="s">
        <v>5932</v>
      </c>
      <c r="G2324" s="10">
        <f t="shared" si="401"/>
        <v>4.5318876188852913E-5</v>
      </c>
      <c r="H2324" s="7">
        <v>10</v>
      </c>
      <c r="I2324" s="7">
        <v>5</v>
      </c>
      <c r="J2324" s="7">
        <v>5</v>
      </c>
      <c r="K2324" s="7">
        <f t="shared" si="404"/>
        <v>2</v>
      </c>
      <c r="L2324" s="12">
        <f t="shared" si="402"/>
        <v>3</v>
      </c>
      <c r="M2324" s="8">
        <v>0.5</v>
      </c>
      <c r="N2324" s="8">
        <f t="shared" si="403"/>
        <v>0.6</v>
      </c>
      <c r="O2324" s="7">
        <f t="shared" si="397"/>
        <v>3</v>
      </c>
      <c r="P2324" s="8">
        <v>0.5</v>
      </c>
      <c r="Q2324" s="8">
        <f t="shared" si="398"/>
        <v>1</v>
      </c>
      <c r="R2324" s="8">
        <f t="shared" si="399"/>
        <v>0.5</v>
      </c>
      <c r="S2324" s="9">
        <f t="shared" si="400"/>
        <v>7.9687027922840741E-5</v>
      </c>
      <c r="T2324" s="2" t="s">
        <v>6152</v>
      </c>
      <c r="U2324" s="2" t="s">
        <v>15</v>
      </c>
      <c r="V2324" s="2" t="s">
        <v>6101</v>
      </c>
      <c r="W2324" s="2" t="s">
        <v>16</v>
      </c>
      <c r="X2324" s="2">
        <v>43</v>
      </c>
      <c r="Y2324" s="2">
        <v>55</v>
      </c>
      <c r="Z2324" s="2">
        <f t="shared" si="405"/>
        <v>12</v>
      </c>
    </row>
    <row r="2325" spans="1:26" x14ac:dyDescent="0.25">
      <c r="A2325" s="2" t="s">
        <v>5933</v>
      </c>
      <c r="B2325" s="2">
        <v>202282324</v>
      </c>
      <c r="C2325" s="3">
        <v>44891</v>
      </c>
      <c r="D2325" s="2" t="s">
        <v>1120</v>
      </c>
      <c r="E2325" s="2" t="s">
        <v>29</v>
      </c>
      <c r="F2325" s="2" t="s">
        <v>5934</v>
      </c>
      <c r="G2325" s="10">
        <f t="shared" si="401"/>
        <v>8.882499733015171E-4</v>
      </c>
      <c r="H2325" s="12">
        <v>196</v>
      </c>
      <c r="I2325" s="7">
        <v>166.5</v>
      </c>
      <c r="J2325" s="7">
        <v>29.5</v>
      </c>
      <c r="K2325" s="7">
        <f t="shared" si="404"/>
        <v>11.8</v>
      </c>
      <c r="L2325" s="12">
        <f t="shared" si="402"/>
        <v>17.7</v>
      </c>
      <c r="M2325" s="8">
        <v>0.15051020408163265</v>
      </c>
      <c r="N2325" s="8">
        <f t="shared" si="403"/>
        <v>0.1063063063063063</v>
      </c>
      <c r="O2325" s="7">
        <f t="shared" si="397"/>
        <v>17.7</v>
      </c>
      <c r="P2325" s="8">
        <v>0.15051020408163265</v>
      </c>
      <c r="Q2325" s="8">
        <f t="shared" si="398"/>
        <v>5.6440677966101696</v>
      </c>
      <c r="R2325" s="8">
        <f t="shared" si="399"/>
        <v>0.84948979591836737</v>
      </c>
      <c r="S2325" s="9">
        <f t="shared" si="400"/>
        <v>4.7015346474476037E-4</v>
      </c>
      <c r="T2325" s="2" t="s">
        <v>30</v>
      </c>
      <c r="U2325" s="2" t="s">
        <v>31</v>
      </c>
      <c r="V2325" s="2" t="s">
        <v>6101</v>
      </c>
      <c r="W2325" s="2" t="s">
        <v>329</v>
      </c>
      <c r="X2325" s="2">
        <v>43</v>
      </c>
      <c r="Y2325" s="2">
        <v>55</v>
      </c>
      <c r="Z2325" s="2">
        <f t="shared" si="405"/>
        <v>12</v>
      </c>
    </row>
    <row r="2326" spans="1:26" x14ac:dyDescent="0.25">
      <c r="A2326" s="2" t="s">
        <v>5935</v>
      </c>
      <c r="B2326" s="2">
        <v>202282325</v>
      </c>
      <c r="C2326" s="3">
        <v>44891</v>
      </c>
      <c r="D2326" s="2" t="s">
        <v>656</v>
      </c>
      <c r="E2326" s="2" t="s">
        <v>21</v>
      </c>
      <c r="F2326" s="2" t="s">
        <v>5936</v>
      </c>
      <c r="G2326" s="10">
        <f t="shared" si="401"/>
        <v>4.5318876188852913E-6</v>
      </c>
      <c r="H2326" s="7">
        <v>1</v>
      </c>
      <c r="I2326" s="7">
        <v>0.6</v>
      </c>
      <c r="J2326" s="7">
        <v>0.4</v>
      </c>
      <c r="K2326" s="7">
        <f t="shared" si="404"/>
        <v>0.16000000000000003</v>
      </c>
      <c r="L2326" s="12">
        <f t="shared" si="402"/>
        <v>0.24</v>
      </c>
      <c r="M2326" s="8">
        <v>0.4</v>
      </c>
      <c r="N2326" s="8">
        <f t="shared" si="403"/>
        <v>0.4</v>
      </c>
      <c r="O2326" s="7">
        <f t="shared" si="397"/>
        <v>0.24</v>
      </c>
      <c r="P2326" s="8">
        <v>0.4</v>
      </c>
      <c r="Q2326" s="8">
        <f t="shared" si="398"/>
        <v>1.4999999999999998</v>
      </c>
      <c r="R2326" s="8">
        <f t="shared" si="399"/>
        <v>0.6</v>
      </c>
      <c r="S2326" s="9">
        <f t="shared" si="400"/>
        <v>6.3749622338272595E-6</v>
      </c>
      <c r="T2326" s="2" t="s">
        <v>6150</v>
      </c>
      <c r="U2326" s="2" t="s">
        <v>22</v>
      </c>
      <c r="V2326" s="2" t="s">
        <v>6101</v>
      </c>
      <c r="W2326" s="2" t="s">
        <v>16</v>
      </c>
      <c r="X2326" s="2">
        <v>43</v>
      </c>
      <c r="Y2326" s="2">
        <v>55</v>
      </c>
      <c r="Z2326" s="2">
        <f t="shared" si="405"/>
        <v>12</v>
      </c>
    </row>
    <row r="2327" spans="1:26" x14ac:dyDescent="0.25">
      <c r="A2327" s="2" t="s">
        <v>5937</v>
      </c>
      <c r="B2327" s="2">
        <v>202282326</v>
      </c>
      <c r="C2327" s="3">
        <v>44892</v>
      </c>
      <c r="D2327" s="2" t="s">
        <v>1147</v>
      </c>
      <c r="E2327" s="2" t="s">
        <v>29</v>
      </c>
      <c r="F2327" s="2" t="s">
        <v>5938</v>
      </c>
      <c r="G2327" s="10">
        <f t="shared" si="401"/>
        <v>4.5318876188852914E-4</v>
      </c>
      <c r="H2327" s="12">
        <v>100</v>
      </c>
      <c r="I2327" s="7">
        <v>57</v>
      </c>
      <c r="J2327" s="7">
        <v>43</v>
      </c>
      <c r="K2327" s="7">
        <f t="shared" si="404"/>
        <v>17.2</v>
      </c>
      <c r="L2327" s="12">
        <f t="shared" si="402"/>
        <v>25.8</v>
      </c>
      <c r="M2327" s="8">
        <v>0.43</v>
      </c>
      <c r="N2327" s="8">
        <f t="shared" si="403"/>
        <v>0.45263157894736844</v>
      </c>
      <c r="O2327" s="7">
        <f t="shared" si="397"/>
        <v>25.8</v>
      </c>
      <c r="P2327" s="8">
        <v>0.43</v>
      </c>
      <c r="Q2327" s="8">
        <f t="shared" si="398"/>
        <v>1.3255813953488371</v>
      </c>
      <c r="R2327" s="8">
        <f t="shared" si="399"/>
        <v>0.56999999999999995</v>
      </c>
      <c r="S2327" s="9">
        <f t="shared" si="400"/>
        <v>6.8530844013643037E-4</v>
      </c>
      <c r="T2327" s="2" t="s">
        <v>99</v>
      </c>
      <c r="U2327" s="2" t="s">
        <v>31</v>
      </c>
      <c r="V2327" s="2" t="s">
        <v>6101</v>
      </c>
      <c r="W2327" s="2" t="s">
        <v>16</v>
      </c>
      <c r="X2327" s="2">
        <v>48</v>
      </c>
      <c r="Y2327" s="2">
        <v>61</v>
      </c>
      <c r="Z2327" s="2">
        <f t="shared" si="405"/>
        <v>13</v>
      </c>
    </row>
    <row r="2328" spans="1:26" x14ac:dyDescent="0.25">
      <c r="A2328" s="2" t="s">
        <v>5939</v>
      </c>
      <c r="B2328" s="2">
        <v>202282327</v>
      </c>
      <c r="C2328" s="3">
        <v>44892</v>
      </c>
      <c r="D2328" s="2" t="s">
        <v>1226</v>
      </c>
      <c r="E2328" s="2" t="s">
        <v>14</v>
      </c>
      <c r="F2328" s="2" t="s">
        <v>5940</v>
      </c>
      <c r="G2328" s="10">
        <f t="shared" si="401"/>
        <v>6.7978314283279379E-5</v>
      </c>
      <c r="H2328" s="7">
        <v>15</v>
      </c>
      <c r="I2328" s="7">
        <v>7</v>
      </c>
      <c r="J2328" s="7">
        <v>8</v>
      </c>
      <c r="K2328" s="7">
        <f t="shared" si="404"/>
        <v>3.2</v>
      </c>
      <c r="L2328" s="12">
        <f t="shared" si="402"/>
        <v>4.8</v>
      </c>
      <c r="M2328" s="8">
        <v>0.53333333333333333</v>
      </c>
      <c r="N2328" s="8">
        <f t="shared" si="403"/>
        <v>0.68571428571428572</v>
      </c>
      <c r="O2328" s="7">
        <f t="shared" si="397"/>
        <v>4.8</v>
      </c>
      <c r="P2328" s="8">
        <v>0.53333333333333333</v>
      </c>
      <c r="Q2328" s="8">
        <f t="shared" si="398"/>
        <v>0.875</v>
      </c>
      <c r="R2328" s="8">
        <f t="shared" si="399"/>
        <v>0.46666666666666667</v>
      </c>
      <c r="S2328" s="9">
        <f t="shared" si="400"/>
        <v>1.2749924467654519E-4</v>
      </c>
      <c r="T2328" s="2" t="s">
        <v>19</v>
      </c>
      <c r="U2328" s="2" t="s">
        <v>15</v>
      </c>
      <c r="V2328" s="2" t="s">
        <v>6101</v>
      </c>
      <c r="W2328" s="2" t="s">
        <v>329</v>
      </c>
      <c r="X2328" s="2">
        <v>48</v>
      </c>
      <c r="Y2328" s="2">
        <v>61</v>
      </c>
      <c r="Z2328" s="2">
        <f t="shared" ref="Z2328:Z2346" si="406">Y2328-X2328</f>
        <v>13</v>
      </c>
    </row>
    <row r="2329" spans="1:26" x14ac:dyDescent="0.25">
      <c r="A2329" s="2" t="s">
        <v>5941</v>
      </c>
      <c r="B2329" s="2">
        <v>202282328</v>
      </c>
      <c r="C2329" s="3">
        <v>44892</v>
      </c>
      <c r="D2329" s="2" t="s">
        <v>238</v>
      </c>
      <c r="E2329" s="2" t="s">
        <v>14</v>
      </c>
      <c r="F2329" s="2" t="s">
        <v>5942</v>
      </c>
      <c r="G2329" s="10">
        <f t="shared" si="401"/>
        <v>1.586160666609852E-4</v>
      </c>
      <c r="H2329" s="7">
        <v>35</v>
      </c>
      <c r="I2329" s="7">
        <v>15</v>
      </c>
      <c r="J2329" s="7">
        <v>20</v>
      </c>
      <c r="K2329" s="7">
        <f t="shared" si="404"/>
        <v>8</v>
      </c>
      <c r="L2329" s="12">
        <f t="shared" si="402"/>
        <v>12</v>
      </c>
      <c r="M2329" s="8">
        <v>0.5714285714285714</v>
      </c>
      <c r="N2329" s="8">
        <f t="shared" si="403"/>
        <v>0.8</v>
      </c>
      <c r="O2329" s="7">
        <f t="shared" si="397"/>
        <v>12</v>
      </c>
      <c r="P2329" s="8">
        <v>0.5714285714285714</v>
      </c>
      <c r="Q2329" s="8">
        <f t="shared" si="398"/>
        <v>0.75</v>
      </c>
      <c r="R2329" s="8">
        <f t="shared" si="399"/>
        <v>0.42857142857142855</v>
      </c>
      <c r="S2329" s="9">
        <f t="shared" si="400"/>
        <v>3.1874811169136296E-4</v>
      </c>
      <c r="T2329" s="2" t="s">
        <v>19</v>
      </c>
      <c r="U2329" s="2" t="s">
        <v>15</v>
      </c>
      <c r="V2329" s="2" t="s">
        <v>6101</v>
      </c>
      <c r="W2329" s="2" t="s">
        <v>16</v>
      </c>
      <c r="X2329" s="2">
        <v>48</v>
      </c>
      <c r="Y2329" s="2">
        <v>61</v>
      </c>
      <c r="Z2329" s="2">
        <f t="shared" si="406"/>
        <v>13</v>
      </c>
    </row>
    <row r="2330" spans="1:26" x14ac:dyDescent="0.25">
      <c r="A2330" s="2" t="s">
        <v>5943</v>
      </c>
      <c r="B2330" s="2">
        <v>202282329</v>
      </c>
      <c r="C2330" s="3">
        <v>44892</v>
      </c>
      <c r="D2330" s="2" t="s">
        <v>691</v>
      </c>
      <c r="E2330" s="2" t="s">
        <v>29</v>
      </c>
      <c r="F2330" s="2" t="s">
        <v>5944</v>
      </c>
      <c r="G2330" s="10">
        <f t="shared" si="401"/>
        <v>3.9880611046190566E-4</v>
      </c>
      <c r="H2330" s="12">
        <v>88</v>
      </c>
      <c r="I2330" s="7">
        <v>48</v>
      </c>
      <c r="J2330" s="7">
        <v>40</v>
      </c>
      <c r="K2330" s="7">
        <f t="shared" si="404"/>
        <v>16</v>
      </c>
      <c r="L2330" s="12">
        <f t="shared" si="402"/>
        <v>24</v>
      </c>
      <c r="M2330" s="8">
        <v>0.45454545454545453</v>
      </c>
      <c r="N2330" s="8">
        <f t="shared" si="403"/>
        <v>0.5</v>
      </c>
      <c r="O2330" s="7">
        <f t="shared" si="397"/>
        <v>24</v>
      </c>
      <c r="P2330" s="8">
        <v>0.45454545454545453</v>
      </c>
      <c r="Q2330" s="8">
        <f t="shared" si="398"/>
        <v>1.2</v>
      </c>
      <c r="R2330" s="8">
        <f t="shared" si="399"/>
        <v>0.54545454545454541</v>
      </c>
      <c r="S2330" s="9">
        <f t="shared" si="400"/>
        <v>6.3749622338272593E-4</v>
      </c>
      <c r="T2330" s="2" t="s">
        <v>30</v>
      </c>
      <c r="U2330" s="2" t="s">
        <v>31</v>
      </c>
      <c r="V2330" s="2" t="s">
        <v>6101</v>
      </c>
      <c r="W2330" s="2" t="s">
        <v>627</v>
      </c>
      <c r="X2330" s="2">
        <v>48</v>
      </c>
      <c r="Y2330" s="2">
        <v>61</v>
      </c>
      <c r="Z2330" s="2">
        <f t="shared" si="406"/>
        <v>13</v>
      </c>
    </row>
    <row r="2331" spans="1:26" x14ac:dyDescent="0.25">
      <c r="A2331" s="2" t="s">
        <v>5945</v>
      </c>
      <c r="B2331" s="2">
        <v>202282330</v>
      </c>
      <c r="C2331" s="3">
        <v>44892</v>
      </c>
      <c r="D2331" s="2" t="s">
        <v>232</v>
      </c>
      <c r="E2331" s="2" t="s">
        <v>29</v>
      </c>
      <c r="F2331" s="2" t="s">
        <v>5946</v>
      </c>
      <c r="G2331" s="10">
        <f t="shared" si="401"/>
        <v>5.4382651426623495E-5</v>
      </c>
      <c r="H2331" s="12">
        <v>12</v>
      </c>
      <c r="I2331" s="7">
        <v>6.4</v>
      </c>
      <c r="J2331" s="7">
        <v>5.6</v>
      </c>
      <c r="K2331" s="7">
        <f t="shared" si="404"/>
        <v>2.2399999999999998</v>
      </c>
      <c r="L2331" s="12">
        <f t="shared" si="402"/>
        <v>3.36</v>
      </c>
      <c r="M2331" s="8">
        <v>0.46666666666666662</v>
      </c>
      <c r="N2331" s="8">
        <f t="shared" si="403"/>
        <v>0.52499999999999991</v>
      </c>
      <c r="O2331" s="7">
        <f t="shared" si="397"/>
        <v>3.36</v>
      </c>
      <c r="P2331" s="8">
        <v>0.46666666666666662</v>
      </c>
      <c r="Q2331" s="8">
        <f t="shared" si="398"/>
        <v>1.142857142857143</v>
      </c>
      <c r="R2331" s="8">
        <f t="shared" si="399"/>
        <v>0.53333333333333333</v>
      </c>
      <c r="S2331" s="9">
        <f t="shared" si="400"/>
        <v>8.9249471273581627E-5</v>
      </c>
      <c r="T2331" s="2" t="s">
        <v>99</v>
      </c>
      <c r="U2331" s="2" t="s">
        <v>31</v>
      </c>
      <c r="V2331" s="2" t="s">
        <v>6101</v>
      </c>
      <c r="W2331" s="2" t="s">
        <v>627</v>
      </c>
      <c r="X2331" s="2">
        <v>48</v>
      </c>
      <c r="Y2331" s="2">
        <v>61</v>
      </c>
      <c r="Z2331" s="2">
        <f t="shared" si="406"/>
        <v>13</v>
      </c>
    </row>
    <row r="2332" spans="1:26" x14ac:dyDescent="0.25">
      <c r="A2332" s="2" t="s">
        <v>5947</v>
      </c>
      <c r="B2332" s="2">
        <v>202282331</v>
      </c>
      <c r="C2332" s="3">
        <v>44892</v>
      </c>
      <c r="D2332" s="2" t="s">
        <v>187</v>
      </c>
      <c r="E2332" s="2" t="s">
        <v>62</v>
      </c>
      <c r="F2332" s="2" t="s">
        <v>5948</v>
      </c>
      <c r="G2332" s="10">
        <f t="shared" si="401"/>
        <v>8.1573977139935249E-4</v>
      </c>
      <c r="H2332" s="7">
        <v>180</v>
      </c>
      <c r="I2332" s="7">
        <v>141</v>
      </c>
      <c r="J2332" s="7">
        <v>39</v>
      </c>
      <c r="K2332" s="7">
        <f t="shared" si="404"/>
        <v>15.600000000000001</v>
      </c>
      <c r="L2332" s="12">
        <f t="shared" si="402"/>
        <v>23.4</v>
      </c>
      <c r="M2332" s="8">
        <v>0.21666666666666667</v>
      </c>
      <c r="N2332" s="8">
        <f t="shared" si="403"/>
        <v>0.16595744680851063</v>
      </c>
      <c r="O2332" s="7">
        <f t="shared" si="397"/>
        <v>23.4</v>
      </c>
      <c r="P2332" s="8">
        <v>0.21666666666666667</v>
      </c>
      <c r="Q2332" s="8">
        <f t="shared" si="398"/>
        <v>3.6153846153846154</v>
      </c>
      <c r="R2332" s="8">
        <f t="shared" si="399"/>
        <v>0.78333333333333333</v>
      </c>
      <c r="S2332" s="9">
        <f t="shared" si="400"/>
        <v>6.2155881779815778E-4</v>
      </c>
      <c r="T2332" s="2" t="s">
        <v>63</v>
      </c>
      <c r="U2332" s="2" t="s">
        <v>61</v>
      </c>
      <c r="V2332" s="2" t="s">
        <v>6101</v>
      </c>
      <c r="W2332" s="2" t="s">
        <v>329</v>
      </c>
      <c r="X2332" s="2">
        <v>48</v>
      </c>
      <c r="Y2332" s="2">
        <v>61</v>
      </c>
      <c r="Z2332" s="2">
        <f t="shared" si="406"/>
        <v>13</v>
      </c>
    </row>
    <row r="2333" spans="1:26" x14ac:dyDescent="0.25">
      <c r="A2333" s="2" t="s">
        <v>5949</v>
      </c>
      <c r="B2333" s="2">
        <v>202282332</v>
      </c>
      <c r="C2333" s="3">
        <v>44892</v>
      </c>
      <c r="D2333" s="2" t="s">
        <v>1264</v>
      </c>
      <c r="E2333" s="2" t="s">
        <v>24</v>
      </c>
      <c r="F2333" s="2" t="s">
        <v>5950</v>
      </c>
      <c r="G2333" s="10">
        <f t="shared" si="401"/>
        <v>1.3595662856655875E-3</v>
      </c>
      <c r="H2333" s="7">
        <v>300</v>
      </c>
      <c r="I2333" s="7">
        <v>185</v>
      </c>
      <c r="J2333" s="7">
        <v>115</v>
      </c>
      <c r="K2333" s="7">
        <f t="shared" si="404"/>
        <v>46</v>
      </c>
      <c r="L2333" s="12">
        <f t="shared" si="402"/>
        <v>69</v>
      </c>
      <c r="M2333" s="8">
        <v>0.38333333333333336</v>
      </c>
      <c r="N2333" s="8">
        <f t="shared" si="403"/>
        <v>0.37297297297297299</v>
      </c>
      <c r="O2333" s="7">
        <f t="shared" si="397"/>
        <v>69</v>
      </c>
      <c r="P2333" s="8">
        <v>0.38333333333333336</v>
      </c>
      <c r="Q2333" s="8">
        <f t="shared" si="398"/>
        <v>1.6086956521739131</v>
      </c>
      <c r="R2333" s="8">
        <f t="shared" si="399"/>
        <v>0.6166666666666667</v>
      </c>
      <c r="S2333" s="9">
        <f t="shared" si="400"/>
        <v>1.8328016422253369E-3</v>
      </c>
      <c r="T2333" s="2" t="s">
        <v>25</v>
      </c>
      <c r="U2333" s="2" t="s">
        <v>26</v>
      </c>
      <c r="V2333" s="2" t="s">
        <v>6101</v>
      </c>
      <c r="W2333" s="2" t="s">
        <v>16</v>
      </c>
      <c r="X2333" s="2">
        <v>48</v>
      </c>
      <c r="Y2333" s="2">
        <v>61</v>
      </c>
      <c r="Z2333" s="2">
        <f t="shared" si="406"/>
        <v>13</v>
      </c>
    </row>
    <row r="2334" spans="1:26" x14ac:dyDescent="0.25">
      <c r="A2334" s="2" t="s">
        <v>5951</v>
      </c>
      <c r="B2334" s="2">
        <v>202282333</v>
      </c>
      <c r="C2334" s="3">
        <v>44892</v>
      </c>
      <c r="D2334" s="2" t="s">
        <v>1265</v>
      </c>
      <c r="E2334" s="2" t="s">
        <v>29</v>
      </c>
      <c r="F2334" s="2" t="s">
        <v>5952</v>
      </c>
      <c r="G2334" s="10">
        <f t="shared" si="401"/>
        <v>4.5318876188852914E-4</v>
      </c>
      <c r="H2334" s="12">
        <v>100</v>
      </c>
      <c r="I2334" s="7">
        <v>86.46</v>
      </c>
      <c r="J2334" s="7">
        <v>13.540000000000006</v>
      </c>
      <c r="K2334" s="7">
        <f t="shared" si="404"/>
        <v>5.416000000000003</v>
      </c>
      <c r="L2334" s="12">
        <f t="shared" si="402"/>
        <v>8.1240000000000023</v>
      </c>
      <c r="M2334" s="8">
        <v>0.13540000000000008</v>
      </c>
      <c r="N2334" s="8">
        <f t="shared" si="403"/>
        <v>9.3962526023594756E-2</v>
      </c>
      <c r="O2334" s="7">
        <f t="shared" si="397"/>
        <v>8.1240000000000023</v>
      </c>
      <c r="P2334" s="8">
        <v>0.13540000000000008</v>
      </c>
      <c r="Q2334" s="8">
        <f t="shared" si="398"/>
        <v>6.3855243722304253</v>
      </c>
      <c r="R2334" s="8">
        <f t="shared" si="399"/>
        <v>0.86459999999999992</v>
      </c>
      <c r="S2334" s="9">
        <f t="shared" si="400"/>
        <v>2.1579247161505283E-4</v>
      </c>
      <c r="T2334" s="2" t="s">
        <v>33</v>
      </c>
      <c r="U2334" s="2" t="s">
        <v>31</v>
      </c>
      <c r="V2334" s="2" t="s">
        <v>6101</v>
      </c>
      <c r="W2334" s="2" t="s">
        <v>329</v>
      </c>
      <c r="X2334" s="2">
        <v>48</v>
      </c>
      <c r="Y2334" s="2">
        <v>61</v>
      </c>
      <c r="Z2334" s="2">
        <f t="shared" si="406"/>
        <v>13</v>
      </c>
    </row>
    <row r="2335" spans="1:26" x14ac:dyDescent="0.25">
      <c r="A2335" s="2" t="s">
        <v>5953</v>
      </c>
      <c r="B2335" s="2">
        <v>202282334</v>
      </c>
      <c r="C2335" s="3">
        <v>44892</v>
      </c>
      <c r="D2335" s="2" t="s">
        <v>1266</v>
      </c>
      <c r="E2335" s="2" t="s">
        <v>24</v>
      </c>
      <c r="F2335" s="2" t="s">
        <v>5954</v>
      </c>
      <c r="G2335" s="10">
        <f t="shared" si="401"/>
        <v>9.0637752377705825E-5</v>
      </c>
      <c r="H2335" s="7">
        <v>20</v>
      </c>
      <c r="I2335" s="7">
        <v>0</v>
      </c>
      <c r="J2335" s="7">
        <v>20</v>
      </c>
      <c r="K2335" s="7">
        <f t="shared" si="404"/>
        <v>8</v>
      </c>
      <c r="L2335" s="12">
        <f t="shared" si="402"/>
        <v>12</v>
      </c>
      <c r="M2335" s="8">
        <v>1</v>
      </c>
      <c r="N2335" s="8" t="e">
        <f t="shared" si="403"/>
        <v>#DIV/0!</v>
      </c>
      <c r="O2335" s="7">
        <f t="shared" si="397"/>
        <v>12</v>
      </c>
      <c r="P2335" s="8">
        <v>1</v>
      </c>
      <c r="Q2335" s="8">
        <f t="shared" si="398"/>
        <v>0</v>
      </c>
      <c r="R2335" s="8">
        <f t="shared" si="399"/>
        <v>0</v>
      </c>
      <c r="S2335" s="9">
        <f t="shared" si="400"/>
        <v>3.1874811169136296E-4</v>
      </c>
      <c r="T2335" s="2" t="s">
        <v>25</v>
      </c>
      <c r="U2335" s="2" t="s">
        <v>26</v>
      </c>
      <c r="V2335" s="2" t="s">
        <v>6101</v>
      </c>
      <c r="W2335" s="2" t="s">
        <v>627</v>
      </c>
      <c r="X2335" s="2">
        <v>48</v>
      </c>
      <c r="Y2335" s="2">
        <v>61</v>
      </c>
      <c r="Z2335" s="2">
        <f t="shared" si="406"/>
        <v>13</v>
      </c>
    </row>
    <row r="2336" spans="1:26" x14ac:dyDescent="0.25">
      <c r="A2336" s="2" t="s">
        <v>5955</v>
      </c>
      <c r="B2336" s="2">
        <v>202282335</v>
      </c>
      <c r="C2336" s="3">
        <v>44892</v>
      </c>
      <c r="D2336" s="2" t="s">
        <v>1025</v>
      </c>
      <c r="E2336" s="2" t="s">
        <v>29</v>
      </c>
      <c r="F2336" s="2" t="s">
        <v>5956</v>
      </c>
      <c r="G2336" s="10">
        <f t="shared" si="401"/>
        <v>2.5378570665757634E-4</v>
      </c>
      <c r="H2336" s="12">
        <v>56</v>
      </c>
      <c r="I2336" s="7">
        <v>47.175000000000004</v>
      </c>
      <c r="J2336" s="7">
        <v>8.8250000000000028</v>
      </c>
      <c r="K2336" s="7">
        <f t="shared" si="404"/>
        <v>3.5300000000000011</v>
      </c>
      <c r="L2336" s="12">
        <f t="shared" si="402"/>
        <v>5.2950000000000017</v>
      </c>
      <c r="M2336" s="8">
        <v>0.15758928571428577</v>
      </c>
      <c r="N2336" s="8">
        <f t="shared" si="403"/>
        <v>0.11224165341812403</v>
      </c>
      <c r="O2336" s="7">
        <f t="shared" si="397"/>
        <v>5.2950000000000017</v>
      </c>
      <c r="P2336" s="8">
        <v>0.15758928571428577</v>
      </c>
      <c r="Q2336" s="8">
        <f t="shared" si="398"/>
        <v>5.3456090651558057</v>
      </c>
      <c r="R2336" s="8">
        <f t="shared" si="399"/>
        <v>0.84241071428571435</v>
      </c>
      <c r="S2336" s="9">
        <f t="shared" si="400"/>
        <v>1.4064760428381394E-4</v>
      </c>
      <c r="T2336" s="2" t="s">
        <v>30</v>
      </c>
      <c r="U2336" s="2" t="s">
        <v>31</v>
      </c>
      <c r="V2336" s="2" t="s">
        <v>6101</v>
      </c>
      <c r="W2336" s="2" t="s">
        <v>329</v>
      </c>
      <c r="X2336" s="2">
        <v>48</v>
      </c>
      <c r="Y2336" s="2">
        <v>61</v>
      </c>
      <c r="Z2336" s="2">
        <f t="shared" si="406"/>
        <v>13</v>
      </c>
    </row>
    <row r="2337" spans="1:26" x14ac:dyDescent="0.25">
      <c r="A2337" s="2" t="s">
        <v>5957</v>
      </c>
      <c r="B2337" s="2">
        <v>202282336</v>
      </c>
      <c r="C2337" s="3">
        <v>44892</v>
      </c>
      <c r="D2337" s="2" t="s">
        <v>728</v>
      </c>
      <c r="E2337" s="2" t="s">
        <v>29</v>
      </c>
      <c r="F2337" s="2" t="s">
        <v>5958</v>
      </c>
      <c r="G2337" s="10">
        <f t="shared" si="401"/>
        <v>2.2659438094426457E-4</v>
      </c>
      <c r="H2337" s="12">
        <v>50</v>
      </c>
      <c r="I2337" s="7">
        <v>9.5</v>
      </c>
      <c r="J2337" s="7">
        <v>40.5</v>
      </c>
      <c r="K2337" s="7">
        <f t="shared" si="404"/>
        <v>16.2</v>
      </c>
      <c r="L2337" s="12">
        <f t="shared" si="402"/>
        <v>24.3</v>
      </c>
      <c r="M2337" s="8">
        <v>0.81</v>
      </c>
      <c r="N2337" s="8">
        <f t="shared" si="403"/>
        <v>2.5578947368421052</v>
      </c>
      <c r="O2337" s="7">
        <f t="shared" si="397"/>
        <v>24.3</v>
      </c>
      <c r="P2337" s="8">
        <v>0.81</v>
      </c>
      <c r="Q2337" s="8">
        <f t="shared" si="398"/>
        <v>0.23456790123456789</v>
      </c>
      <c r="R2337" s="8">
        <f t="shared" si="399"/>
        <v>0.19</v>
      </c>
      <c r="S2337" s="9">
        <f t="shared" si="400"/>
        <v>6.4546492617500995E-4</v>
      </c>
      <c r="T2337" s="2" t="s">
        <v>99</v>
      </c>
      <c r="U2337" s="2" t="s">
        <v>31</v>
      </c>
      <c r="V2337" s="2" t="s">
        <v>6101</v>
      </c>
      <c r="W2337" s="2" t="s">
        <v>329</v>
      </c>
      <c r="X2337" s="2">
        <v>48</v>
      </c>
      <c r="Y2337" s="2">
        <v>61</v>
      </c>
      <c r="Z2337" s="2">
        <f t="shared" si="406"/>
        <v>13</v>
      </c>
    </row>
    <row r="2338" spans="1:26" x14ac:dyDescent="0.25">
      <c r="A2338" s="2" t="s">
        <v>5959</v>
      </c>
      <c r="B2338" s="2">
        <v>202282337</v>
      </c>
      <c r="C2338" s="3">
        <v>44892</v>
      </c>
      <c r="D2338" s="2" t="s">
        <v>856</v>
      </c>
      <c r="E2338" s="2" t="s">
        <v>21</v>
      </c>
      <c r="F2338" s="2" t="s">
        <v>5960</v>
      </c>
      <c r="G2338" s="10">
        <f t="shared" si="401"/>
        <v>4.5318876188852913E-5</v>
      </c>
      <c r="H2338" s="7">
        <v>10</v>
      </c>
      <c r="I2338" s="7">
        <v>0</v>
      </c>
      <c r="J2338" s="7">
        <v>10</v>
      </c>
      <c r="K2338" s="7">
        <f t="shared" si="404"/>
        <v>4</v>
      </c>
      <c r="L2338" s="12">
        <f t="shared" si="402"/>
        <v>6</v>
      </c>
      <c r="M2338" s="8">
        <v>1</v>
      </c>
      <c r="N2338" s="8" t="e">
        <f t="shared" si="403"/>
        <v>#DIV/0!</v>
      </c>
      <c r="O2338" s="7">
        <f t="shared" si="397"/>
        <v>6</v>
      </c>
      <c r="P2338" s="8">
        <v>1</v>
      </c>
      <c r="Q2338" s="8">
        <f t="shared" si="398"/>
        <v>0</v>
      </c>
      <c r="R2338" s="8">
        <f t="shared" si="399"/>
        <v>0</v>
      </c>
      <c r="S2338" s="9">
        <f t="shared" si="400"/>
        <v>1.5937405584568148E-4</v>
      </c>
      <c r="T2338" s="2" t="s">
        <v>6150</v>
      </c>
      <c r="U2338" s="2" t="s">
        <v>22</v>
      </c>
      <c r="V2338" s="2" t="s">
        <v>6101</v>
      </c>
      <c r="W2338" s="2" t="s">
        <v>329</v>
      </c>
      <c r="X2338" s="2">
        <v>48</v>
      </c>
      <c r="Y2338" s="2">
        <v>61</v>
      </c>
      <c r="Z2338" s="2">
        <f t="shared" si="406"/>
        <v>13</v>
      </c>
    </row>
    <row r="2339" spans="1:26" x14ac:dyDescent="0.25">
      <c r="A2339" s="2" t="s">
        <v>5961</v>
      </c>
      <c r="B2339" s="2">
        <v>202282338</v>
      </c>
      <c r="C2339" s="3">
        <v>44892</v>
      </c>
      <c r="D2339" s="2" t="s">
        <v>785</v>
      </c>
      <c r="E2339" s="2" t="s">
        <v>29</v>
      </c>
      <c r="F2339" s="2" t="s">
        <v>5962</v>
      </c>
      <c r="G2339" s="10">
        <f t="shared" si="401"/>
        <v>9.0637752377705825E-5</v>
      </c>
      <c r="H2339" s="12">
        <v>20</v>
      </c>
      <c r="I2339" s="7">
        <v>9.83</v>
      </c>
      <c r="J2339" s="7">
        <v>10.17</v>
      </c>
      <c r="K2339" s="7">
        <f t="shared" si="404"/>
        <v>4.0680000000000005</v>
      </c>
      <c r="L2339" s="12">
        <f t="shared" si="402"/>
        <v>6.1019999999999994</v>
      </c>
      <c r="M2339" s="8">
        <v>0.50849999999999995</v>
      </c>
      <c r="N2339" s="8">
        <f t="shared" si="403"/>
        <v>0.62075279755849433</v>
      </c>
      <c r="O2339" s="7">
        <f t="shared" si="397"/>
        <v>6.1019999999999994</v>
      </c>
      <c r="P2339" s="8">
        <v>0.50849999999999995</v>
      </c>
      <c r="Q2339" s="8">
        <f t="shared" si="398"/>
        <v>0.96656833824975419</v>
      </c>
      <c r="R2339" s="8">
        <f t="shared" si="399"/>
        <v>0.49149999999999999</v>
      </c>
      <c r="S2339" s="9">
        <f t="shared" si="400"/>
        <v>1.6208341479505807E-4</v>
      </c>
      <c r="T2339" s="2" t="s">
        <v>33</v>
      </c>
      <c r="U2339" s="2" t="s">
        <v>31</v>
      </c>
      <c r="V2339" s="2" t="s">
        <v>6101</v>
      </c>
      <c r="W2339" s="2" t="s">
        <v>37</v>
      </c>
      <c r="X2339" s="2">
        <v>48</v>
      </c>
      <c r="Y2339" s="2">
        <v>61</v>
      </c>
      <c r="Z2339" s="2">
        <f t="shared" si="406"/>
        <v>13</v>
      </c>
    </row>
    <row r="2340" spans="1:26" x14ac:dyDescent="0.25">
      <c r="A2340" s="2" t="s">
        <v>5963</v>
      </c>
      <c r="B2340" s="2">
        <v>202282339</v>
      </c>
      <c r="C2340" s="3">
        <v>44892</v>
      </c>
      <c r="D2340" s="2" t="s">
        <v>1267</v>
      </c>
      <c r="E2340" s="2" t="s">
        <v>14</v>
      </c>
      <c r="F2340" s="2" t="s">
        <v>5964</v>
      </c>
      <c r="G2340" s="10">
        <f t="shared" si="401"/>
        <v>6.7978314283279379E-5</v>
      </c>
      <c r="H2340" s="7">
        <v>15</v>
      </c>
      <c r="I2340" s="7">
        <v>6</v>
      </c>
      <c r="J2340" s="7">
        <v>9</v>
      </c>
      <c r="K2340" s="7">
        <f t="shared" si="404"/>
        <v>3.6</v>
      </c>
      <c r="L2340" s="12">
        <f t="shared" si="402"/>
        <v>5.4</v>
      </c>
      <c r="M2340" s="8">
        <v>0.6</v>
      </c>
      <c r="N2340" s="8">
        <f t="shared" si="403"/>
        <v>0.9</v>
      </c>
      <c r="O2340" s="7">
        <f t="shared" si="397"/>
        <v>5.4</v>
      </c>
      <c r="P2340" s="8">
        <v>0.6</v>
      </c>
      <c r="Q2340" s="8">
        <f t="shared" si="398"/>
        <v>0.66666666666666663</v>
      </c>
      <c r="R2340" s="8">
        <f t="shared" si="399"/>
        <v>0.4</v>
      </c>
      <c r="S2340" s="9">
        <f t="shared" si="400"/>
        <v>1.4343665026111333E-4</v>
      </c>
      <c r="T2340" s="2" t="s">
        <v>6152</v>
      </c>
      <c r="U2340" s="2" t="s">
        <v>15</v>
      </c>
      <c r="V2340" s="2" t="s">
        <v>6101</v>
      </c>
      <c r="W2340" s="2" t="s">
        <v>16</v>
      </c>
      <c r="X2340" s="2">
        <v>48</v>
      </c>
      <c r="Y2340" s="2">
        <v>61</v>
      </c>
      <c r="Z2340" s="2">
        <f t="shared" si="406"/>
        <v>13</v>
      </c>
    </row>
    <row r="2341" spans="1:26" x14ac:dyDescent="0.25">
      <c r="A2341" s="2" t="s">
        <v>5965</v>
      </c>
      <c r="B2341" s="2">
        <v>202282340</v>
      </c>
      <c r="C2341" s="3">
        <v>44892</v>
      </c>
      <c r="D2341" s="2" t="s">
        <v>694</v>
      </c>
      <c r="E2341" s="2" t="s">
        <v>29</v>
      </c>
      <c r="F2341" s="2" t="s">
        <v>5966</v>
      </c>
      <c r="G2341" s="10">
        <f t="shared" si="401"/>
        <v>2.0846683046872342E-4</v>
      </c>
      <c r="H2341" s="12">
        <v>46</v>
      </c>
      <c r="I2341" s="7">
        <v>42</v>
      </c>
      <c r="J2341" s="7">
        <v>4</v>
      </c>
      <c r="K2341" s="7">
        <f t="shared" si="404"/>
        <v>1.6</v>
      </c>
      <c r="L2341" s="12">
        <f t="shared" si="402"/>
        <v>2.4</v>
      </c>
      <c r="M2341" s="8">
        <v>8.6956521739130432E-2</v>
      </c>
      <c r="N2341" s="8">
        <f t="shared" si="403"/>
        <v>5.7142857142857141E-2</v>
      </c>
      <c r="O2341" s="7">
        <f t="shared" si="397"/>
        <v>2.4</v>
      </c>
      <c r="P2341" s="8">
        <v>8.6956521739130432E-2</v>
      </c>
      <c r="Q2341" s="8">
        <f t="shared" si="398"/>
        <v>10.5</v>
      </c>
      <c r="R2341" s="8">
        <f t="shared" si="399"/>
        <v>0.91304347826086951</v>
      </c>
      <c r="S2341" s="9">
        <f t="shared" si="400"/>
        <v>6.3749622338272593E-5</v>
      </c>
      <c r="T2341" s="2" t="s">
        <v>30</v>
      </c>
      <c r="U2341" s="2" t="s">
        <v>31</v>
      </c>
      <c r="V2341" s="2" t="s">
        <v>6101</v>
      </c>
      <c r="W2341" s="2" t="s">
        <v>627</v>
      </c>
      <c r="X2341" s="2">
        <v>48</v>
      </c>
      <c r="Y2341" s="2">
        <v>61</v>
      </c>
      <c r="Z2341" s="2">
        <f t="shared" si="406"/>
        <v>13</v>
      </c>
    </row>
    <row r="2342" spans="1:26" x14ac:dyDescent="0.25">
      <c r="A2342" s="2" t="s">
        <v>5967</v>
      </c>
      <c r="B2342" s="2">
        <v>202282341</v>
      </c>
      <c r="C2342" s="3">
        <v>44892</v>
      </c>
      <c r="D2342" s="2" t="s">
        <v>1268</v>
      </c>
      <c r="E2342" s="2" t="s">
        <v>29</v>
      </c>
      <c r="F2342" s="2" t="s">
        <v>5968</v>
      </c>
      <c r="G2342" s="10">
        <f t="shared" si="401"/>
        <v>9.0637752377705825E-5</v>
      </c>
      <c r="H2342" s="12">
        <v>20</v>
      </c>
      <c r="I2342" s="7">
        <v>18.5</v>
      </c>
      <c r="J2342" s="7">
        <v>1.5</v>
      </c>
      <c r="K2342" s="7">
        <f t="shared" si="404"/>
        <v>0.60000000000000009</v>
      </c>
      <c r="L2342" s="12">
        <f t="shared" si="402"/>
        <v>0.89999999999999991</v>
      </c>
      <c r="M2342" s="8">
        <v>7.4999999999999997E-2</v>
      </c>
      <c r="N2342" s="8">
        <f t="shared" si="403"/>
        <v>4.8648648648648644E-2</v>
      </c>
      <c r="O2342" s="7">
        <f t="shared" si="397"/>
        <v>0.89999999999999991</v>
      </c>
      <c r="P2342" s="8">
        <v>7.4999999999999997E-2</v>
      </c>
      <c r="Q2342" s="8">
        <f t="shared" si="398"/>
        <v>12.333333333333334</v>
      </c>
      <c r="R2342" s="8">
        <f t="shared" si="399"/>
        <v>0.92500000000000004</v>
      </c>
      <c r="S2342" s="9">
        <f t="shared" si="400"/>
        <v>2.3906108376852222E-5</v>
      </c>
      <c r="T2342" s="2" t="s">
        <v>30</v>
      </c>
      <c r="U2342" s="2" t="s">
        <v>31</v>
      </c>
      <c r="V2342" s="2" t="s">
        <v>6101</v>
      </c>
      <c r="W2342" s="2" t="s">
        <v>329</v>
      </c>
      <c r="X2342" s="2">
        <v>48</v>
      </c>
      <c r="Y2342" s="2">
        <v>61</v>
      </c>
      <c r="Z2342" s="2">
        <f t="shared" si="406"/>
        <v>13</v>
      </c>
    </row>
    <row r="2343" spans="1:26" x14ac:dyDescent="0.25">
      <c r="A2343" s="2" t="s">
        <v>5969</v>
      </c>
      <c r="B2343" s="2">
        <v>202282342</v>
      </c>
      <c r="C2343" s="3">
        <v>44892</v>
      </c>
      <c r="D2343" s="2" t="s">
        <v>1155</v>
      </c>
      <c r="E2343" s="2" t="s">
        <v>29</v>
      </c>
      <c r="F2343" s="2" t="s">
        <v>5970</v>
      </c>
      <c r="G2343" s="10">
        <f t="shared" si="401"/>
        <v>2.3565815618203516E-4</v>
      </c>
      <c r="H2343" s="12">
        <v>52</v>
      </c>
      <c r="I2343" s="7">
        <v>45.75</v>
      </c>
      <c r="J2343" s="7">
        <v>6.25</v>
      </c>
      <c r="K2343" s="7">
        <f t="shared" si="404"/>
        <v>2.5</v>
      </c>
      <c r="L2343" s="12">
        <f t="shared" si="402"/>
        <v>3.75</v>
      </c>
      <c r="M2343" s="8">
        <v>0.1201923076923077</v>
      </c>
      <c r="N2343" s="8">
        <f t="shared" si="403"/>
        <v>8.1967213114754092E-2</v>
      </c>
      <c r="O2343" s="7">
        <f t="shared" si="397"/>
        <v>3.75</v>
      </c>
      <c r="P2343" s="8">
        <v>0.1201923076923077</v>
      </c>
      <c r="Q2343" s="8">
        <f t="shared" si="398"/>
        <v>7.32</v>
      </c>
      <c r="R2343" s="8">
        <f t="shared" si="399"/>
        <v>0.87980769230769229</v>
      </c>
      <c r="S2343" s="9">
        <f t="shared" si="400"/>
        <v>9.9608784903550926E-5</v>
      </c>
      <c r="T2343" s="2" t="s">
        <v>56</v>
      </c>
      <c r="U2343" s="2" t="s">
        <v>31</v>
      </c>
      <c r="V2343" s="2" t="s">
        <v>6101</v>
      </c>
      <c r="W2343" s="2" t="s">
        <v>16</v>
      </c>
      <c r="X2343" s="2">
        <v>48</v>
      </c>
      <c r="Y2343" s="2">
        <v>61</v>
      </c>
      <c r="Z2343" s="2">
        <f t="shared" si="406"/>
        <v>13</v>
      </c>
    </row>
    <row r="2344" spans="1:26" x14ac:dyDescent="0.25">
      <c r="A2344" s="2" t="s">
        <v>5971</v>
      </c>
      <c r="B2344" s="2">
        <v>202282343</v>
      </c>
      <c r="C2344" s="3">
        <v>44892</v>
      </c>
      <c r="D2344" s="2" t="s">
        <v>1269</v>
      </c>
      <c r="E2344" s="2" t="s">
        <v>29</v>
      </c>
      <c r="F2344" s="2" t="s">
        <v>5972</v>
      </c>
      <c r="G2344" s="10">
        <f t="shared" si="401"/>
        <v>5.7101783997954669E-4</v>
      </c>
      <c r="H2344" s="12">
        <v>126</v>
      </c>
      <c r="I2344" s="7">
        <v>109.80000000000001</v>
      </c>
      <c r="J2344" s="7">
        <v>16.200000000000003</v>
      </c>
      <c r="K2344" s="7">
        <f t="shared" si="404"/>
        <v>6.4800000000000013</v>
      </c>
      <c r="L2344" s="12">
        <f t="shared" si="402"/>
        <v>9.7200000000000024</v>
      </c>
      <c r="M2344" s="8">
        <v>0.12857142857142859</v>
      </c>
      <c r="N2344" s="8">
        <f t="shared" si="403"/>
        <v>8.8524590163934436E-2</v>
      </c>
      <c r="O2344" s="7">
        <f t="shared" si="397"/>
        <v>9.7200000000000024</v>
      </c>
      <c r="P2344" s="8">
        <v>0.12857142857142859</v>
      </c>
      <c r="Q2344" s="8">
        <f t="shared" si="398"/>
        <v>6.7777777777777777</v>
      </c>
      <c r="R2344" s="8">
        <f t="shared" si="399"/>
        <v>0.87142857142857155</v>
      </c>
      <c r="S2344" s="9">
        <f t="shared" si="400"/>
        <v>2.5818597047000402E-4</v>
      </c>
      <c r="T2344" s="2" t="s">
        <v>56</v>
      </c>
      <c r="U2344" s="2" t="s">
        <v>31</v>
      </c>
      <c r="V2344" s="2" t="s">
        <v>6101</v>
      </c>
      <c r="W2344" s="2" t="s">
        <v>329</v>
      </c>
      <c r="X2344" s="2">
        <v>48</v>
      </c>
      <c r="Y2344" s="2">
        <v>61</v>
      </c>
      <c r="Z2344" s="2">
        <f t="shared" si="406"/>
        <v>13</v>
      </c>
    </row>
    <row r="2345" spans="1:26" x14ac:dyDescent="0.25">
      <c r="A2345" s="2" t="s">
        <v>5973</v>
      </c>
      <c r="B2345" s="2">
        <v>202282344</v>
      </c>
      <c r="C2345" s="3">
        <v>44892</v>
      </c>
      <c r="D2345" s="2" t="s">
        <v>232</v>
      </c>
      <c r="E2345" s="2" t="s">
        <v>29</v>
      </c>
      <c r="F2345" s="2" t="s">
        <v>5974</v>
      </c>
      <c r="G2345" s="10">
        <f t="shared" si="401"/>
        <v>5.4382651426623495E-5</v>
      </c>
      <c r="H2345" s="12">
        <v>12</v>
      </c>
      <c r="I2345" s="7">
        <v>6.4</v>
      </c>
      <c r="J2345" s="7">
        <v>5.6</v>
      </c>
      <c r="K2345" s="7">
        <f t="shared" si="404"/>
        <v>2.2399999999999998</v>
      </c>
      <c r="L2345" s="12">
        <f t="shared" si="402"/>
        <v>3.36</v>
      </c>
      <c r="M2345" s="8">
        <v>0.46666666666666662</v>
      </c>
      <c r="N2345" s="8">
        <f t="shared" si="403"/>
        <v>0.52499999999999991</v>
      </c>
      <c r="O2345" s="7">
        <f t="shared" si="397"/>
        <v>3.36</v>
      </c>
      <c r="P2345" s="8">
        <v>0.46666666666666662</v>
      </c>
      <c r="Q2345" s="8">
        <f t="shared" si="398"/>
        <v>1.142857142857143</v>
      </c>
      <c r="R2345" s="8">
        <f t="shared" si="399"/>
        <v>0.53333333333333333</v>
      </c>
      <c r="S2345" s="9">
        <f t="shared" si="400"/>
        <v>8.9249471273581627E-5</v>
      </c>
      <c r="T2345" s="2" t="s">
        <v>99</v>
      </c>
      <c r="U2345" s="2" t="s">
        <v>31</v>
      </c>
      <c r="V2345" s="2" t="s">
        <v>6101</v>
      </c>
      <c r="W2345" s="2" t="s">
        <v>16</v>
      </c>
      <c r="X2345" s="2">
        <v>48</v>
      </c>
      <c r="Y2345" s="2">
        <v>61</v>
      </c>
      <c r="Z2345" s="2">
        <f t="shared" si="406"/>
        <v>13</v>
      </c>
    </row>
    <row r="2346" spans="1:26" x14ac:dyDescent="0.25">
      <c r="A2346" s="2" t="s">
        <v>5975</v>
      </c>
      <c r="B2346" s="2">
        <v>202282345</v>
      </c>
      <c r="C2346" s="3">
        <v>44893</v>
      </c>
      <c r="D2346" s="2" t="s">
        <v>735</v>
      </c>
      <c r="E2346" s="2" t="s">
        <v>14</v>
      </c>
      <c r="F2346" s="2" t="s">
        <v>5976</v>
      </c>
      <c r="G2346" s="10">
        <f t="shared" si="401"/>
        <v>6.7978314283279379E-5</v>
      </c>
      <c r="H2346" s="7">
        <v>15</v>
      </c>
      <c r="I2346" s="7">
        <v>10</v>
      </c>
      <c r="J2346" s="7">
        <v>5</v>
      </c>
      <c r="K2346" s="7">
        <f t="shared" si="404"/>
        <v>2</v>
      </c>
      <c r="L2346" s="12">
        <f t="shared" si="402"/>
        <v>3</v>
      </c>
      <c r="M2346" s="8">
        <v>0.33333333333333331</v>
      </c>
      <c r="N2346" s="8">
        <f t="shared" si="403"/>
        <v>0.3</v>
      </c>
      <c r="O2346" s="7">
        <f t="shared" si="397"/>
        <v>3</v>
      </c>
      <c r="P2346" s="8">
        <v>0.33333333333333331</v>
      </c>
      <c r="Q2346" s="8">
        <f t="shared" si="398"/>
        <v>2</v>
      </c>
      <c r="R2346" s="8">
        <f t="shared" si="399"/>
        <v>0.66666666666666663</v>
      </c>
      <c r="S2346" s="9">
        <f t="shared" si="400"/>
        <v>7.9687027922840741E-5</v>
      </c>
      <c r="T2346" s="2" t="s">
        <v>6152</v>
      </c>
      <c r="U2346" s="2" t="s">
        <v>15</v>
      </c>
      <c r="V2346" s="2" t="s">
        <v>6101</v>
      </c>
      <c r="W2346" s="2" t="s">
        <v>627</v>
      </c>
      <c r="X2346" s="2">
        <v>41</v>
      </c>
      <c r="Y2346" s="2">
        <v>54</v>
      </c>
      <c r="Z2346" s="2">
        <f t="shared" si="406"/>
        <v>13</v>
      </c>
    </row>
    <row r="2347" spans="1:26" x14ac:dyDescent="0.25">
      <c r="A2347" s="2" t="s">
        <v>5977</v>
      </c>
      <c r="B2347" s="2">
        <v>202282346</v>
      </c>
      <c r="C2347" s="3">
        <v>44893</v>
      </c>
      <c r="D2347" s="2" t="s">
        <v>109</v>
      </c>
      <c r="E2347" s="2" t="s">
        <v>21</v>
      </c>
      <c r="F2347" s="2" t="s">
        <v>5978</v>
      </c>
      <c r="G2347" s="10">
        <f t="shared" si="401"/>
        <v>9.0637752377705825E-5</v>
      </c>
      <c r="H2347" s="7">
        <v>20</v>
      </c>
      <c r="I2347" s="7">
        <v>0</v>
      </c>
      <c r="J2347" s="7">
        <v>20</v>
      </c>
      <c r="K2347" s="7">
        <f t="shared" si="404"/>
        <v>8</v>
      </c>
      <c r="L2347" s="12">
        <f t="shared" si="402"/>
        <v>12</v>
      </c>
      <c r="M2347" s="8">
        <v>1</v>
      </c>
      <c r="N2347" s="8" t="e">
        <f t="shared" si="403"/>
        <v>#DIV/0!</v>
      </c>
      <c r="O2347" s="7">
        <f t="shared" si="397"/>
        <v>12</v>
      </c>
      <c r="P2347" s="8">
        <v>1</v>
      </c>
      <c r="Q2347" s="8">
        <f t="shared" si="398"/>
        <v>0</v>
      </c>
      <c r="R2347" s="8">
        <f t="shared" si="399"/>
        <v>0</v>
      </c>
      <c r="S2347" s="9">
        <f t="shared" si="400"/>
        <v>3.1874811169136296E-4</v>
      </c>
      <c r="T2347" s="2" t="s">
        <v>6150</v>
      </c>
      <c r="U2347" s="2" t="s">
        <v>22</v>
      </c>
      <c r="V2347" s="2" t="s">
        <v>6101</v>
      </c>
      <c r="W2347" s="2" t="s">
        <v>329</v>
      </c>
      <c r="X2347" s="2">
        <v>41</v>
      </c>
      <c r="Y2347" s="2">
        <v>54</v>
      </c>
      <c r="Z2347" s="2">
        <f t="shared" ref="Z2347:Z2372" si="407">Y2347-X2347</f>
        <v>13</v>
      </c>
    </row>
    <row r="2348" spans="1:26" x14ac:dyDescent="0.25">
      <c r="A2348" s="2" t="s">
        <v>5979</v>
      </c>
      <c r="B2348" s="2">
        <v>202282347</v>
      </c>
      <c r="C2348" s="3">
        <v>44893</v>
      </c>
      <c r="D2348" s="2" t="s">
        <v>698</v>
      </c>
      <c r="E2348" s="2" t="s">
        <v>29</v>
      </c>
      <c r="F2348" s="2" t="s">
        <v>5980</v>
      </c>
      <c r="G2348" s="10">
        <f t="shared" si="401"/>
        <v>4.5318876188852914E-4</v>
      </c>
      <c r="H2348" s="12">
        <v>100</v>
      </c>
      <c r="I2348" s="7">
        <v>48</v>
      </c>
      <c r="J2348" s="7">
        <v>52</v>
      </c>
      <c r="K2348" s="7">
        <f t="shared" si="404"/>
        <v>20.8</v>
      </c>
      <c r="L2348" s="12">
        <f t="shared" si="402"/>
        <v>31.2</v>
      </c>
      <c r="M2348" s="8">
        <v>0.52</v>
      </c>
      <c r="N2348" s="8">
        <f t="shared" si="403"/>
        <v>0.65</v>
      </c>
      <c r="O2348" s="7">
        <f t="shared" si="397"/>
        <v>31.2</v>
      </c>
      <c r="P2348" s="8">
        <v>0.52</v>
      </c>
      <c r="Q2348" s="8">
        <f t="shared" si="398"/>
        <v>0.92307692307692313</v>
      </c>
      <c r="R2348" s="8">
        <f t="shared" si="399"/>
        <v>0.48</v>
      </c>
      <c r="S2348" s="9">
        <f t="shared" si="400"/>
        <v>8.2874509039754371E-4</v>
      </c>
      <c r="T2348" s="2" t="s">
        <v>33</v>
      </c>
      <c r="U2348" s="2" t="s">
        <v>31</v>
      </c>
      <c r="V2348" s="2" t="s">
        <v>6101</v>
      </c>
      <c r="W2348" s="2" t="s">
        <v>627</v>
      </c>
      <c r="X2348" s="2">
        <v>41</v>
      </c>
      <c r="Y2348" s="2">
        <v>54</v>
      </c>
      <c r="Z2348" s="2">
        <f t="shared" si="407"/>
        <v>13</v>
      </c>
    </row>
    <row r="2349" spans="1:26" x14ac:dyDescent="0.25">
      <c r="A2349" s="2" t="s">
        <v>5981</v>
      </c>
      <c r="B2349" s="2">
        <v>202282348</v>
      </c>
      <c r="C2349" s="3">
        <v>44893</v>
      </c>
      <c r="D2349" s="2" t="s">
        <v>1098</v>
      </c>
      <c r="E2349" s="2" t="s">
        <v>29</v>
      </c>
      <c r="F2349" s="2" t="s">
        <v>5982</v>
      </c>
      <c r="G2349" s="10">
        <f t="shared" si="401"/>
        <v>6.5259181711948199E-4</v>
      </c>
      <c r="H2349" s="12">
        <v>144</v>
      </c>
      <c r="I2349" s="7">
        <v>122.232</v>
      </c>
      <c r="J2349" s="7">
        <v>21.700000000000003</v>
      </c>
      <c r="K2349" s="7">
        <f t="shared" si="404"/>
        <v>8.6800000000000015</v>
      </c>
      <c r="L2349" s="12">
        <f t="shared" si="402"/>
        <v>13.020000000000001</v>
      </c>
      <c r="M2349" s="8">
        <v>0.15069444444444446</v>
      </c>
      <c r="N2349" s="8">
        <f t="shared" si="403"/>
        <v>0.10651875122717457</v>
      </c>
      <c r="O2349" s="7">
        <f t="shared" si="397"/>
        <v>13.020000000000001</v>
      </c>
      <c r="P2349" s="8">
        <v>0.15069444444444446</v>
      </c>
      <c r="Q2349" s="8">
        <f t="shared" si="398"/>
        <v>5.6328110599078336</v>
      </c>
      <c r="R2349" s="8">
        <f t="shared" si="399"/>
        <v>0.84883333333333333</v>
      </c>
      <c r="S2349" s="9">
        <f t="shared" si="400"/>
        <v>3.4584170118512884E-4</v>
      </c>
      <c r="T2349" s="2" t="s">
        <v>30</v>
      </c>
      <c r="U2349" s="2" t="s">
        <v>31</v>
      </c>
      <c r="V2349" s="2" t="s">
        <v>6101</v>
      </c>
      <c r="W2349" s="2" t="s">
        <v>16</v>
      </c>
      <c r="X2349" s="2">
        <v>41</v>
      </c>
      <c r="Y2349" s="2">
        <v>54</v>
      </c>
      <c r="Z2349" s="2">
        <f t="shared" si="407"/>
        <v>13</v>
      </c>
    </row>
    <row r="2350" spans="1:26" x14ac:dyDescent="0.25">
      <c r="A2350" s="2" t="s">
        <v>5983</v>
      </c>
      <c r="B2350" s="2">
        <v>202282349</v>
      </c>
      <c r="C2350" s="3">
        <v>44893</v>
      </c>
      <c r="D2350" s="2" t="s">
        <v>694</v>
      </c>
      <c r="E2350" s="2" t="s">
        <v>29</v>
      </c>
      <c r="F2350" s="2" t="s">
        <v>5984</v>
      </c>
      <c r="G2350" s="10">
        <f t="shared" si="401"/>
        <v>2.0846683046872342E-4</v>
      </c>
      <c r="H2350" s="12">
        <v>46</v>
      </c>
      <c r="I2350" s="7">
        <v>38.85</v>
      </c>
      <c r="J2350" s="7">
        <v>7.1499999999999986</v>
      </c>
      <c r="K2350" s="7">
        <f t="shared" si="404"/>
        <v>2.8599999999999994</v>
      </c>
      <c r="L2350" s="12">
        <f t="shared" si="402"/>
        <v>4.2899999999999991</v>
      </c>
      <c r="M2350" s="8">
        <v>0.15543478260869562</v>
      </c>
      <c r="N2350" s="8">
        <f t="shared" si="403"/>
        <v>0.1104247104247104</v>
      </c>
      <c r="O2350" s="7">
        <f t="shared" si="397"/>
        <v>4.2899999999999991</v>
      </c>
      <c r="P2350" s="8">
        <v>0.15543478260869562</v>
      </c>
      <c r="Q2350" s="8">
        <f t="shared" si="398"/>
        <v>5.4335664335664351</v>
      </c>
      <c r="R2350" s="8">
        <f t="shared" si="399"/>
        <v>0.84456521739130441</v>
      </c>
      <c r="S2350" s="9">
        <f t="shared" si="400"/>
        <v>1.1395244992966224E-4</v>
      </c>
      <c r="T2350" s="2" t="s">
        <v>30</v>
      </c>
      <c r="U2350" s="2" t="s">
        <v>31</v>
      </c>
      <c r="V2350" s="2" t="s">
        <v>6101</v>
      </c>
      <c r="W2350" s="2" t="s">
        <v>329</v>
      </c>
      <c r="X2350" s="2">
        <v>41</v>
      </c>
      <c r="Y2350" s="2">
        <v>54</v>
      </c>
      <c r="Z2350" s="2">
        <f t="shared" si="407"/>
        <v>13</v>
      </c>
    </row>
    <row r="2351" spans="1:26" x14ac:dyDescent="0.25">
      <c r="A2351" s="2" t="s">
        <v>5985</v>
      </c>
      <c r="B2351" s="2">
        <v>202282350</v>
      </c>
      <c r="C2351" s="3">
        <v>44893</v>
      </c>
      <c r="D2351" s="2" t="s">
        <v>1270</v>
      </c>
      <c r="E2351" s="2" t="s">
        <v>14</v>
      </c>
      <c r="F2351" s="2" t="s">
        <v>5986</v>
      </c>
      <c r="G2351" s="10">
        <f t="shared" si="401"/>
        <v>4.5318876188852913E-5</v>
      </c>
      <c r="H2351" s="7">
        <v>10</v>
      </c>
      <c r="I2351" s="7">
        <v>5</v>
      </c>
      <c r="J2351" s="7">
        <v>5</v>
      </c>
      <c r="K2351" s="7">
        <f t="shared" si="404"/>
        <v>2</v>
      </c>
      <c r="L2351" s="12">
        <f t="shared" si="402"/>
        <v>3</v>
      </c>
      <c r="M2351" s="8">
        <v>0.5</v>
      </c>
      <c r="N2351" s="8">
        <f t="shared" si="403"/>
        <v>0.6</v>
      </c>
      <c r="O2351" s="7">
        <f t="shared" si="397"/>
        <v>3</v>
      </c>
      <c r="P2351" s="8">
        <v>0.5</v>
      </c>
      <c r="Q2351" s="8">
        <f t="shared" si="398"/>
        <v>1</v>
      </c>
      <c r="R2351" s="8">
        <f t="shared" si="399"/>
        <v>0.5</v>
      </c>
      <c r="S2351" s="9">
        <f t="shared" si="400"/>
        <v>7.9687027922840741E-5</v>
      </c>
      <c r="T2351" s="2" t="s">
        <v>6152</v>
      </c>
      <c r="U2351" s="2" t="s">
        <v>15</v>
      </c>
      <c r="V2351" s="2" t="s">
        <v>6101</v>
      </c>
      <c r="W2351" s="2" t="s">
        <v>16</v>
      </c>
      <c r="X2351" s="2">
        <v>41</v>
      </c>
      <c r="Y2351" s="2">
        <v>54</v>
      </c>
      <c r="Z2351" s="2">
        <f t="shared" si="407"/>
        <v>13</v>
      </c>
    </row>
    <row r="2352" spans="1:26" x14ac:dyDescent="0.25">
      <c r="A2352" s="2" t="s">
        <v>5987</v>
      </c>
      <c r="B2352" s="2">
        <v>202282351</v>
      </c>
      <c r="C2352" s="3">
        <v>44893</v>
      </c>
      <c r="D2352" s="2" t="s">
        <v>1271</v>
      </c>
      <c r="E2352" s="2" t="s">
        <v>21</v>
      </c>
      <c r="F2352" s="2" t="s">
        <v>5988</v>
      </c>
      <c r="G2352" s="10">
        <f t="shared" si="401"/>
        <v>4.5318876188852913E-5</v>
      </c>
      <c r="H2352" s="7">
        <v>10</v>
      </c>
      <c r="I2352" s="7">
        <v>0</v>
      </c>
      <c r="J2352" s="7">
        <v>10</v>
      </c>
      <c r="K2352" s="7">
        <f t="shared" si="404"/>
        <v>4</v>
      </c>
      <c r="L2352" s="12">
        <f t="shared" si="402"/>
        <v>6</v>
      </c>
      <c r="M2352" s="8">
        <v>1</v>
      </c>
      <c r="N2352" s="8" t="e">
        <f t="shared" si="403"/>
        <v>#DIV/0!</v>
      </c>
      <c r="O2352" s="7">
        <f t="shared" si="397"/>
        <v>6</v>
      </c>
      <c r="P2352" s="8">
        <v>1</v>
      </c>
      <c r="Q2352" s="8">
        <f t="shared" si="398"/>
        <v>0</v>
      </c>
      <c r="R2352" s="8">
        <f t="shared" si="399"/>
        <v>0</v>
      </c>
      <c r="S2352" s="9">
        <f t="shared" si="400"/>
        <v>1.5937405584568148E-4</v>
      </c>
      <c r="T2352" s="2" t="s">
        <v>6150</v>
      </c>
      <c r="U2352" s="2" t="s">
        <v>22</v>
      </c>
      <c r="V2352" s="2" t="s">
        <v>6101</v>
      </c>
      <c r="W2352" s="2" t="s">
        <v>16</v>
      </c>
      <c r="X2352" s="2">
        <v>41</v>
      </c>
      <c r="Y2352" s="2">
        <v>54</v>
      </c>
      <c r="Z2352" s="2">
        <f t="shared" si="407"/>
        <v>13</v>
      </c>
    </row>
    <row r="2353" spans="1:26" x14ac:dyDescent="0.25">
      <c r="A2353" s="2" t="s">
        <v>5989</v>
      </c>
      <c r="B2353" s="2">
        <v>202282352</v>
      </c>
      <c r="C2353" s="3">
        <v>44893</v>
      </c>
      <c r="D2353" s="2" t="s">
        <v>1272</v>
      </c>
      <c r="E2353" s="2" t="s">
        <v>24</v>
      </c>
      <c r="F2353" s="2" t="s">
        <v>5990</v>
      </c>
      <c r="G2353" s="10">
        <f t="shared" si="401"/>
        <v>1.8127550475541165E-4</v>
      </c>
      <c r="H2353" s="7">
        <v>40</v>
      </c>
      <c r="I2353" s="7">
        <v>18</v>
      </c>
      <c r="J2353" s="7">
        <v>22</v>
      </c>
      <c r="K2353" s="7">
        <f t="shared" si="404"/>
        <v>8.8000000000000007</v>
      </c>
      <c r="L2353" s="12">
        <f t="shared" si="402"/>
        <v>13.2</v>
      </c>
      <c r="M2353" s="8">
        <v>0.55000000000000004</v>
      </c>
      <c r="N2353" s="8">
        <f t="shared" si="403"/>
        <v>0.73333333333333328</v>
      </c>
      <c r="O2353" s="7">
        <f t="shared" si="397"/>
        <v>13.2</v>
      </c>
      <c r="P2353" s="8">
        <v>0.55000000000000004</v>
      </c>
      <c r="Q2353" s="8">
        <f t="shared" si="398"/>
        <v>0.81818181818181823</v>
      </c>
      <c r="R2353" s="8">
        <f t="shared" si="399"/>
        <v>0.45</v>
      </c>
      <c r="S2353" s="9">
        <f t="shared" si="400"/>
        <v>3.5062292286049926E-4</v>
      </c>
      <c r="T2353" s="2" t="s">
        <v>25</v>
      </c>
      <c r="U2353" s="2" t="s">
        <v>26</v>
      </c>
      <c r="V2353" s="2" t="s">
        <v>6101</v>
      </c>
      <c r="W2353" s="2" t="s">
        <v>627</v>
      </c>
      <c r="X2353" s="2">
        <v>41</v>
      </c>
      <c r="Y2353" s="2">
        <v>54</v>
      </c>
      <c r="Z2353" s="2">
        <f t="shared" si="407"/>
        <v>13</v>
      </c>
    </row>
    <row r="2354" spans="1:26" x14ac:dyDescent="0.25">
      <c r="A2354" s="2" t="s">
        <v>5991</v>
      </c>
      <c r="B2354" s="2">
        <v>202282353</v>
      </c>
      <c r="C2354" s="3">
        <v>44893</v>
      </c>
      <c r="D2354" s="2" t="s">
        <v>1273</v>
      </c>
      <c r="E2354" s="2" t="s">
        <v>24</v>
      </c>
      <c r="F2354" s="2" t="s">
        <v>5992</v>
      </c>
      <c r="G2354" s="10">
        <f t="shared" si="401"/>
        <v>9.0637752377705825E-5</v>
      </c>
      <c r="H2354" s="7">
        <v>20</v>
      </c>
      <c r="I2354" s="7">
        <v>0</v>
      </c>
      <c r="J2354" s="7">
        <v>20</v>
      </c>
      <c r="K2354" s="7">
        <f t="shared" si="404"/>
        <v>8</v>
      </c>
      <c r="L2354" s="12">
        <f t="shared" si="402"/>
        <v>12</v>
      </c>
      <c r="M2354" s="8">
        <v>1</v>
      </c>
      <c r="N2354" s="8" t="e">
        <f t="shared" si="403"/>
        <v>#DIV/0!</v>
      </c>
      <c r="O2354" s="7">
        <f t="shared" si="397"/>
        <v>12</v>
      </c>
      <c r="P2354" s="8">
        <v>1</v>
      </c>
      <c r="Q2354" s="8">
        <f t="shared" si="398"/>
        <v>0</v>
      </c>
      <c r="R2354" s="8">
        <f t="shared" si="399"/>
        <v>0</v>
      </c>
      <c r="S2354" s="9">
        <f t="shared" si="400"/>
        <v>3.1874811169136296E-4</v>
      </c>
      <c r="T2354" s="2" t="s">
        <v>25</v>
      </c>
      <c r="U2354" s="2" t="s">
        <v>26</v>
      </c>
      <c r="V2354" s="2" t="s">
        <v>6101</v>
      </c>
      <c r="W2354" s="2" t="s">
        <v>329</v>
      </c>
      <c r="X2354" s="2">
        <v>41</v>
      </c>
      <c r="Y2354" s="2">
        <v>54</v>
      </c>
      <c r="Z2354" s="2">
        <f t="shared" si="407"/>
        <v>13</v>
      </c>
    </row>
    <row r="2355" spans="1:26" x14ac:dyDescent="0.25">
      <c r="A2355" s="2" t="s">
        <v>5993</v>
      </c>
      <c r="B2355" s="2">
        <v>202282354</v>
      </c>
      <c r="C2355" s="3">
        <v>44893</v>
      </c>
      <c r="D2355" s="2" t="s">
        <v>13</v>
      </c>
      <c r="E2355" s="2" t="s">
        <v>14</v>
      </c>
      <c r="F2355" s="2" t="s">
        <v>5994</v>
      </c>
      <c r="G2355" s="10">
        <f t="shared" si="401"/>
        <v>4.5318876188852913E-5</v>
      </c>
      <c r="H2355" s="7">
        <v>10</v>
      </c>
      <c r="I2355" s="7">
        <v>3</v>
      </c>
      <c r="J2355" s="7">
        <v>7</v>
      </c>
      <c r="K2355" s="7">
        <f t="shared" si="404"/>
        <v>2.8000000000000003</v>
      </c>
      <c r="L2355" s="12">
        <f t="shared" si="402"/>
        <v>4.1999999999999993</v>
      </c>
      <c r="M2355" s="8">
        <v>0.7</v>
      </c>
      <c r="N2355" s="8">
        <f t="shared" si="403"/>
        <v>1.3999999999999997</v>
      </c>
      <c r="O2355" s="7">
        <f t="shared" si="397"/>
        <v>4.1999999999999993</v>
      </c>
      <c r="P2355" s="8">
        <v>0.7</v>
      </c>
      <c r="Q2355" s="8">
        <f t="shared" si="398"/>
        <v>0.42857142857142855</v>
      </c>
      <c r="R2355" s="8">
        <f t="shared" si="399"/>
        <v>0.3</v>
      </c>
      <c r="S2355" s="9">
        <f t="shared" si="400"/>
        <v>1.1156183909197704E-4</v>
      </c>
      <c r="T2355" s="2" t="s">
        <v>6152</v>
      </c>
      <c r="U2355" s="2" t="s">
        <v>15</v>
      </c>
      <c r="V2355" s="2" t="s">
        <v>6101</v>
      </c>
      <c r="W2355" s="2" t="s">
        <v>627</v>
      </c>
      <c r="X2355" s="2">
        <v>41</v>
      </c>
      <c r="Y2355" s="2">
        <v>54</v>
      </c>
      <c r="Z2355" s="2">
        <f t="shared" si="407"/>
        <v>13</v>
      </c>
    </row>
    <row r="2356" spans="1:26" x14ac:dyDescent="0.25">
      <c r="A2356" s="2" t="s">
        <v>5995</v>
      </c>
      <c r="B2356" s="2">
        <v>202282355</v>
      </c>
      <c r="C2356" s="3">
        <v>44893</v>
      </c>
      <c r="D2356" s="2" t="s">
        <v>1274</v>
      </c>
      <c r="E2356" s="2" t="s">
        <v>24</v>
      </c>
      <c r="F2356" s="2" t="s">
        <v>5996</v>
      </c>
      <c r="G2356" s="10">
        <f t="shared" si="401"/>
        <v>1.1329719047213228E-4</v>
      </c>
      <c r="H2356" s="7">
        <v>25</v>
      </c>
      <c r="I2356" s="7">
        <v>5</v>
      </c>
      <c r="J2356" s="7">
        <v>20</v>
      </c>
      <c r="K2356" s="7">
        <f t="shared" si="404"/>
        <v>8</v>
      </c>
      <c r="L2356" s="12">
        <f t="shared" si="402"/>
        <v>12</v>
      </c>
      <c r="M2356" s="8">
        <v>0.8</v>
      </c>
      <c r="N2356" s="8">
        <f t="shared" si="403"/>
        <v>2.4</v>
      </c>
      <c r="O2356" s="7">
        <f t="shared" si="397"/>
        <v>12</v>
      </c>
      <c r="P2356" s="8">
        <v>0.8</v>
      </c>
      <c r="Q2356" s="8">
        <f t="shared" si="398"/>
        <v>0.25</v>
      </c>
      <c r="R2356" s="8">
        <f t="shared" si="399"/>
        <v>0.2</v>
      </c>
      <c r="S2356" s="9">
        <f t="shared" si="400"/>
        <v>3.1874811169136296E-4</v>
      </c>
      <c r="T2356" s="2" t="s">
        <v>25</v>
      </c>
      <c r="U2356" s="2" t="s">
        <v>26</v>
      </c>
      <c r="V2356" s="2" t="s">
        <v>6101</v>
      </c>
      <c r="W2356" s="2" t="s">
        <v>627</v>
      </c>
      <c r="X2356" s="2">
        <v>41</v>
      </c>
      <c r="Y2356" s="2">
        <v>54</v>
      </c>
      <c r="Z2356" s="2">
        <f t="shared" si="407"/>
        <v>13</v>
      </c>
    </row>
    <row r="2357" spans="1:26" x14ac:dyDescent="0.25">
      <c r="A2357" s="2" t="s">
        <v>5997</v>
      </c>
      <c r="B2357" s="2">
        <v>202282356</v>
      </c>
      <c r="C2357" s="3">
        <v>44893</v>
      </c>
      <c r="D2357" s="2" t="s">
        <v>1275</v>
      </c>
      <c r="E2357" s="2" t="s">
        <v>24</v>
      </c>
      <c r="F2357" s="2" t="s">
        <v>5998</v>
      </c>
      <c r="G2357" s="10">
        <f t="shared" si="401"/>
        <v>4.0786988569967625E-5</v>
      </c>
      <c r="H2357" s="7">
        <v>9</v>
      </c>
      <c r="I2357" s="7">
        <v>3</v>
      </c>
      <c r="J2357" s="7">
        <v>6</v>
      </c>
      <c r="K2357" s="7">
        <f t="shared" si="404"/>
        <v>2.4000000000000004</v>
      </c>
      <c r="L2357" s="12">
        <f t="shared" si="402"/>
        <v>3.5999999999999996</v>
      </c>
      <c r="M2357" s="8">
        <v>0.66666666666666663</v>
      </c>
      <c r="N2357" s="8">
        <f t="shared" si="403"/>
        <v>1.2</v>
      </c>
      <c r="O2357" s="7">
        <f t="shared" si="397"/>
        <v>3.5999999999999996</v>
      </c>
      <c r="P2357" s="8">
        <v>0.66666666666666663</v>
      </c>
      <c r="Q2357" s="8">
        <f t="shared" si="398"/>
        <v>0.5</v>
      </c>
      <c r="R2357" s="8">
        <f t="shared" si="399"/>
        <v>0.33333333333333331</v>
      </c>
      <c r="S2357" s="9">
        <f t="shared" si="400"/>
        <v>9.5624433507408889E-5</v>
      </c>
      <c r="T2357" s="2" t="s">
        <v>6151</v>
      </c>
      <c r="U2357" s="2" t="s">
        <v>26</v>
      </c>
      <c r="V2357" s="2" t="s">
        <v>6101</v>
      </c>
      <c r="W2357" s="2" t="s">
        <v>627</v>
      </c>
      <c r="X2357" s="2">
        <v>41</v>
      </c>
      <c r="Y2357" s="2">
        <v>54</v>
      </c>
      <c r="Z2357" s="2">
        <f t="shared" si="407"/>
        <v>13</v>
      </c>
    </row>
    <row r="2358" spans="1:26" x14ac:dyDescent="0.25">
      <c r="A2358" s="2" t="s">
        <v>5999</v>
      </c>
      <c r="B2358" s="2">
        <v>202282357</v>
      </c>
      <c r="C2358" s="3">
        <v>44893</v>
      </c>
      <c r="D2358" s="2" t="s">
        <v>1164</v>
      </c>
      <c r="E2358" s="2" t="s">
        <v>14</v>
      </c>
      <c r="F2358" s="2" t="s">
        <v>6000</v>
      </c>
      <c r="G2358" s="10">
        <f t="shared" si="401"/>
        <v>3.625510095108233E-5</v>
      </c>
      <c r="H2358" s="7">
        <v>8</v>
      </c>
      <c r="I2358" s="7">
        <v>1</v>
      </c>
      <c r="J2358" s="7">
        <v>7</v>
      </c>
      <c r="K2358" s="7">
        <f t="shared" si="404"/>
        <v>2.8000000000000003</v>
      </c>
      <c r="L2358" s="12">
        <f t="shared" si="402"/>
        <v>4.1999999999999993</v>
      </c>
      <c r="M2358" s="8">
        <v>0.875</v>
      </c>
      <c r="N2358" s="8">
        <f t="shared" si="403"/>
        <v>4.1999999999999993</v>
      </c>
      <c r="O2358" s="7">
        <f t="shared" si="397"/>
        <v>4.1999999999999993</v>
      </c>
      <c r="P2358" s="8">
        <v>0.875</v>
      </c>
      <c r="Q2358" s="8">
        <f t="shared" si="398"/>
        <v>0.14285714285714285</v>
      </c>
      <c r="R2358" s="8">
        <f t="shared" si="399"/>
        <v>0.125</v>
      </c>
      <c r="S2358" s="9">
        <f t="shared" si="400"/>
        <v>1.1156183909197704E-4</v>
      </c>
      <c r="T2358" s="2" t="s">
        <v>6152</v>
      </c>
      <c r="U2358" s="2" t="s">
        <v>15</v>
      </c>
      <c r="V2358" s="2" t="s">
        <v>6101</v>
      </c>
      <c r="W2358" s="2" t="s">
        <v>329</v>
      </c>
      <c r="X2358" s="2">
        <v>41</v>
      </c>
      <c r="Y2358" s="2">
        <v>54</v>
      </c>
      <c r="Z2358" s="2">
        <f t="shared" si="407"/>
        <v>13</v>
      </c>
    </row>
    <row r="2359" spans="1:26" x14ac:dyDescent="0.25">
      <c r="A2359" s="2" t="s">
        <v>6001</v>
      </c>
      <c r="B2359" s="2">
        <v>202282358</v>
      </c>
      <c r="C2359" s="3">
        <v>44893</v>
      </c>
      <c r="D2359" s="2" t="s">
        <v>726</v>
      </c>
      <c r="E2359" s="2" t="s">
        <v>29</v>
      </c>
      <c r="F2359" s="2" t="s">
        <v>6002</v>
      </c>
      <c r="G2359" s="10">
        <f t="shared" si="401"/>
        <v>9.9701527615476414E-5</v>
      </c>
      <c r="H2359" s="12">
        <v>22</v>
      </c>
      <c r="I2359" s="7">
        <v>18.8</v>
      </c>
      <c r="J2359" s="7">
        <v>3.2</v>
      </c>
      <c r="K2359" s="7">
        <f t="shared" si="404"/>
        <v>1.2800000000000002</v>
      </c>
      <c r="L2359" s="12">
        <f t="shared" si="402"/>
        <v>1.92</v>
      </c>
      <c r="M2359" s="8">
        <v>0.14545454545454548</v>
      </c>
      <c r="N2359" s="8">
        <f t="shared" si="403"/>
        <v>0.10212765957446808</v>
      </c>
      <c r="O2359" s="7">
        <f t="shared" si="397"/>
        <v>1.92</v>
      </c>
      <c r="P2359" s="8">
        <v>0.14545454545454548</v>
      </c>
      <c r="Q2359" s="8">
        <f t="shared" si="398"/>
        <v>5.875</v>
      </c>
      <c r="R2359" s="8">
        <f t="shared" si="399"/>
        <v>0.85454545454545461</v>
      </c>
      <c r="S2359" s="9">
        <f t="shared" si="400"/>
        <v>5.0999697870618076E-5</v>
      </c>
      <c r="T2359" s="2" t="s">
        <v>99</v>
      </c>
      <c r="U2359" s="2" t="s">
        <v>31</v>
      </c>
      <c r="V2359" s="2" t="s">
        <v>6101</v>
      </c>
      <c r="W2359" s="2" t="s">
        <v>16</v>
      </c>
      <c r="X2359" s="2">
        <v>41</v>
      </c>
      <c r="Y2359" s="2">
        <v>54</v>
      </c>
      <c r="Z2359" s="2">
        <f t="shared" si="407"/>
        <v>13</v>
      </c>
    </row>
    <row r="2360" spans="1:26" x14ac:dyDescent="0.25">
      <c r="A2360" s="2" t="s">
        <v>6003</v>
      </c>
      <c r="B2360" s="2">
        <v>202282359</v>
      </c>
      <c r="C2360" s="3">
        <v>44893</v>
      </c>
      <c r="D2360" s="2" t="s">
        <v>1276</v>
      </c>
      <c r="E2360" s="2" t="s">
        <v>29</v>
      </c>
      <c r="F2360" s="2" t="s">
        <v>6004</v>
      </c>
      <c r="G2360" s="10">
        <f t="shared" si="401"/>
        <v>4.0786988569967625E-4</v>
      </c>
      <c r="H2360" s="12">
        <v>90</v>
      </c>
      <c r="I2360" s="7">
        <v>81</v>
      </c>
      <c r="J2360" s="7">
        <v>9</v>
      </c>
      <c r="K2360" s="7">
        <f t="shared" si="404"/>
        <v>3.6</v>
      </c>
      <c r="L2360" s="12">
        <f t="shared" si="402"/>
        <v>5.4</v>
      </c>
      <c r="M2360" s="8">
        <v>0.1</v>
      </c>
      <c r="N2360" s="8">
        <f t="shared" si="403"/>
        <v>6.6666666666666666E-2</v>
      </c>
      <c r="O2360" s="7">
        <f t="shared" si="397"/>
        <v>5.4</v>
      </c>
      <c r="P2360" s="8">
        <v>0.1</v>
      </c>
      <c r="Q2360" s="8">
        <f t="shared" si="398"/>
        <v>9</v>
      </c>
      <c r="R2360" s="8">
        <f t="shared" si="399"/>
        <v>0.9</v>
      </c>
      <c r="S2360" s="9">
        <f t="shared" si="400"/>
        <v>1.4343665026111333E-4</v>
      </c>
      <c r="T2360" s="2" t="s">
        <v>426</v>
      </c>
      <c r="U2360" s="2" t="s">
        <v>31</v>
      </c>
      <c r="V2360" s="2" t="s">
        <v>6101</v>
      </c>
      <c r="W2360" s="2" t="s">
        <v>329</v>
      </c>
      <c r="X2360" s="2">
        <v>41</v>
      </c>
      <c r="Y2360" s="2">
        <v>54</v>
      </c>
      <c r="Z2360" s="2">
        <f t="shared" si="407"/>
        <v>13</v>
      </c>
    </row>
    <row r="2361" spans="1:26" x14ac:dyDescent="0.25">
      <c r="A2361" s="2" t="s">
        <v>6005</v>
      </c>
      <c r="B2361" s="2">
        <v>202282360</v>
      </c>
      <c r="C2361" s="3">
        <v>44893</v>
      </c>
      <c r="D2361" s="2" t="s">
        <v>1277</v>
      </c>
      <c r="E2361" s="2" t="s">
        <v>24</v>
      </c>
      <c r="F2361" s="2" t="s">
        <v>6006</v>
      </c>
      <c r="G2361" s="10">
        <f t="shared" si="401"/>
        <v>3.625510095108233E-5</v>
      </c>
      <c r="H2361" s="7">
        <v>8</v>
      </c>
      <c r="I2361" s="7">
        <v>2</v>
      </c>
      <c r="J2361" s="7">
        <v>6</v>
      </c>
      <c r="K2361" s="7">
        <f t="shared" si="404"/>
        <v>2.4000000000000004</v>
      </c>
      <c r="L2361" s="12">
        <f t="shared" si="402"/>
        <v>3.5999999999999996</v>
      </c>
      <c r="M2361" s="8">
        <v>0.75</v>
      </c>
      <c r="N2361" s="8">
        <f t="shared" si="403"/>
        <v>1.7999999999999998</v>
      </c>
      <c r="O2361" s="7">
        <f t="shared" si="397"/>
        <v>3.5999999999999996</v>
      </c>
      <c r="P2361" s="8">
        <v>0.75</v>
      </c>
      <c r="Q2361" s="8">
        <f t="shared" si="398"/>
        <v>0.33333333333333331</v>
      </c>
      <c r="R2361" s="8">
        <f t="shared" si="399"/>
        <v>0.25</v>
      </c>
      <c r="S2361" s="9">
        <f t="shared" si="400"/>
        <v>9.5624433507408889E-5</v>
      </c>
      <c r="T2361" s="2" t="s">
        <v>6151</v>
      </c>
      <c r="U2361" s="2" t="s">
        <v>26</v>
      </c>
      <c r="V2361" s="2" t="s">
        <v>6101</v>
      </c>
      <c r="W2361" s="2" t="s">
        <v>627</v>
      </c>
      <c r="X2361" s="2">
        <v>41</v>
      </c>
      <c r="Y2361" s="2">
        <v>54</v>
      </c>
      <c r="Z2361" s="2">
        <f t="shared" si="407"/>
        <v>13</v>
      </c>
    </row>
    <row r="2362" spans="1:26" x14ac:dyDescent="0.25">
      <c r="A2362" s="2" t="s">
        <v>6007</v>
      </c>
      <c r="B2362" s="2">
        <v>202282361</v>
      </c>
      <c r="C2362" s="3">
        <v>44893</v>
      </c>
      <c r="D2362" s="2" t="s">
        <v>1278</v>
      </c>
      <c r="E2362" s="2" t="s">
        <v>14</v>
      </c>
      <c r="F2362" s="2" t="s">
        <v>6008</v>
      </c>
      <c r="G2362" s="10">
        <f t="shared" si="401"/>
        <v>8.1573977139935249E-5</v>
      </c>
      <c r="H2362" s="7">
        <v>18</v>
      </c>
      <c r="I2362" s="7">
        <v>5</v>
      </c>
      <c r="J2362" s="7">
        <v>13</v>
      </c>
      <c r="K2362" s="7">
        <f t="shared" si="404"/>
        <v>5.2</v>
      </c>
      <c r="L2362" s="12">
        <f t="shared" si="402"/>
        <v>7.8</v>
      </c>
      <c r="M2362" s="8">
        <v>0.72222222222222221</v>
      </c>
      <c r="N2362" s="8">
        <f t="shared" si="403"/>
        <v>1.56</v>
      </c>
      <c r="O2362" s="7">
        <f t="shared" si="397"/>
        <v>7.8</v>
      </c>
      <c r="P2362" s="8">
        <v>0.72222222222222221</v>
      </c>
      <c r="Q2362" s="8">
        <f t="shared" si="398"/>
        <v>0.38461538461538464</v>
      </c>
      <c r="R2362" s="8">
        <f t="shared" si="399"/>
        <v>0.27777777777777779</v>
      </c>
      <c r="S2362" s="9">
        <f t="shared" si="400"/>
        <v>2.0718627259938593E-4</v>
      </c>
      <c r="T2362" s="2" t="s">
        <v>6152</v>
      </c>
      <c r="U2362" s="2" t="s">
        <v>15</v>
      </c>
      <c r="V2362" s="2" t="s">
        <v>6101</v>
      </c>
      <c r="W2362" s="2" t="s">
        <v>329</v>
      </c>
      <c r="X2362" s="2">
        <v>41</v>
      </c>
      <c r="Y2362" s="2">
        <v>54</v>
      </c>
      <c r="Z2362" s="2">
        <f t="shared" si="407"/>
        <v>13</v>
      </c>
    </row>
    <row r="2363" spans="1:26" x14ac:dyDescent="0.25">
      <c r="A2363" s="2" t="s">
        <v>6009</v>
      </c>
      <c r="B2363" s="2">
        <v>202282362</v>
      </c>
      <c r="C2363" s="3">
        <v>44893</v>
      </c>
      <c r="D2363" s="2" t="s">
        <v>753</v>
      </c>
      <c r="E2363" s="2" t="s">
        <v>14</v>
      </c>
      <c r="F2363" s="2" t="s">
        <v>6010</v>
      </c>
      <c r="G2363" s="10">
        <f t="shared" si="401"/>
        <v>1.586160666609852E-4</v>
      </c>
      <c r="H2363" s="7">
        <v>35</v>
      </c>
      <c r="I2363" s="7">
        <v>12</v>
      </c>
      <c r="J2363" s="7">
        <v>23</v>
      </c>
      <c r="K2363" s="7">
        <f t="shared" si="404"/>
        <v>9.2000000000000011</v>
      </c>
      <c r="L2363" s="12">
        <f t="shared" si="402"/>
        <v>13.799999999999999</v>
      </c>
      <c r="M2363" s="8">
        <v>0.65714285714285714</v>
      </c>
      <c r="N2363" s="8">
        <f t="shared" si="403"/>
        <v>1.1499999999999999</v>
      </c>
      <c r="O2363" s="7">
        <f t="shared" si="397"/>
        <v>13.799999999999999</v>
      </c>
      <c r="P2363" s="8">
        <v>0.65714285714285714</v>
      </c>
      <c r="Q2363" s="8">
        <f t="shared" si="398"/>
        <v>0.52173913043478259</v>
      </c>
      <c r="R2363" s="8">
        <f t="shared" si="399"/>
        <v>0.34285714285714286</v>
      </c>
      <c r="S2363" s="9">
        <f t="shared" si="400"/>
        <v>3.6656032844506741E-4</v>
      </c>
      <c r="T2363" s="2" t="s">
        <v>6152</v>
      </c>
      <c r="U2363" s="2" t="s">
        <v>15</v>
      </c>
      <c r="V2363" s="2" t="s">
        <v>6101</v>
      </c>
      <c r="W2363" s="2" t="s">
        <v>329</v>
      </c>
      <c r="X2363" s="2">
        <v>41</v>
      </c>
      <c r="Y2363" s="2">
        <v>54</v>
      </c>
      <c r="Z2363" s="2">
        <f t="shared" si="407"/>
        <v>13</v>
      </c>
    </row>
    <row r="2364" spans="1:26" x14ac:dyDescent="0.25">
      <c r="A2364" s="2" t="s">
        <v>6011</v>
      </c>
      <c r="B2364" s="2">
        <v>202282363</v>
      </c>
      <c r="C2364" s="3">
        <v>44893</v>
      </c>
      <c r="D2364" s="2" t="s">
        <v>232</v>
      </c>
      <c r="E2364" s="2" t="s">
        <v>29</v>
      </c>
      <c r="F2364" s="2" t="s">
        <v>6012</v>
      </c>
      <c r="G2364" s="10">
        <f t="shared" si="401"/>
        <v>5.4382651426623495E-5</v>
      </c>
      <c r="H2364" s="12">
        <v>12</v>
      </c>
      <c r="I2364" s="7">
        <v>9.6</v>
      </c>
      <c r="J2364" s="7">
        <v>3.4</v>
      </c>
      <c r="K2364" s="7">
        <f t="shared" si="404"/>
        <v>1.36</v>
      </c>
      <c r="L2364" s="12">
        <f t="shared" si="402"/>
        <v>2.04</v>
      </c>
      <c r="M2364" s="8">
        <v>0.28333333333333333</v>
      </c>
      <c r="N2364" s="8">
        <f t="shared" si="403"/>
        <v>0.21250000000000002</v>
      </c>
      <c r="O2364" s="7">
        <f t="shared" si="397"/>
        <v>2.04</v>
      </c>
      <c r="P2364" s="8">
        <v>0.28333333333333333</v>
      </c>
      <c r="Q2364" s="8">
        <f t="shared" si="398"/>
        <v>2.8235294117647061</v>
      </c>
      <c r="R2364" s="8">
        <f t="shared" si="399"/>
        <v>0.79999999999999993</v>
      </c>
      <c r="S2364" s="9">
        <f t="shared" si="400"/>
        <v>5.41871789875317E-5</v>
      </c>
      <c r="T2364" s="2" t="s">
        <v>99</v>
      </c>
      <c r="U2364" s="2" t="s">
        <v>31</v>
      </c>
      <c r="V2364" s="2" t="s">
        <v>6101</v>
      </c>
      <c r="W2364" s="2" t="s">
        <v>329</v>
      </c>
      <c r="X2364" s="2">
        <v>41</v>
      </c>
      <c r="Y2364" s="2">
        <v>54</v>
      </c>
      <c r="Z2364" s="2">
        <f t="shared" si="407"/>
        <v>13</v>
      </c>
    </row>
    <row r="2365" spans="1:26" x14ac:dyDescent="0.25">
      <c r="A2365" s="2" t="s">
        <v>6013</v>
      </c>
      <c r="B2365" s="2">
        <v>202282364</v>
      </c>
      <c r="C2365" s="3">
        <v>44893</v>
      </c>
      <c r="D2365" s="2" t="s">
        <v>871</v>
      </c>
      <c r="E2365" s="2" t="s">
        <v>14</v>
      </c>
      <c r="F2365" s="2" t="s">
        <v>6014</v>
      </c>
      <c r="G2365" s="10">
        <f t="shared" si="401"/>
        <v>9.0637752377705825E-5</v>
      </c>
      <c r="H2365" s="7">
        <v>20</v>
      </c>
      <c r="I2365" s="7">
        <v>5</v>
      </c>
      <c r="J2365" s="7">
        <v>15</v>
      </c>
      <c r="K2365" s="7">
        <f t="shared" si="404"/>
        <v>6</v>
      </c>
      <c r="L2365" s="12">
        <f t="shared" si="402"/>
        <v>9</v>
      </c>
      <c r="M2365" s="8">
        <v>0.75</v>
      </c>
      <c r="N2365" s="8">
        <f t="shared" si="403"/>
        <v>1.8</v>
      </c>
      <c r="O2365" s="7">
        <f t="shared" si="397"/>
        <v>9</v>
      </c>
      <c r="P2365" s="8">
        <v>0.75</v>
      </c>
      <c r="Q2365" s="8">
        <f t="shared" si="398"/>
        <v>0.33333333333333331</v>
      </c>
      <c r="R2365" s="8">
        <f t="shared" si="399"/>
        <v>0.25</v>
      </c>
      <c r="S2365" s="9">
        <f t="shared" si="400"/>
        <v>2.3906108376852222E-4</v>
      </c>
      <c r="T2365" s="2" t="s">
        <v>6152</v>
      </c>
      <c r="U2365" s="2" t="s">
        <v>15</v>
      </c>
      <c r="V2365" s="2" t="s">
        <v>6101</v>
      </c>
      <c r="W2365" s="2" t="s">
        <v>37</v>
      </c>
      <c r="X2365" s="2">
        <v>41</v>
      </c>
      <c r="Y2365" s="2">
        <v>54</v>
      </c>
      <c r="Z2365" s="2">
        <f t="shared" si="407"/>
        <v>13</v>
      </c>
    </row>
    <row r="2366" spans="1:26" x14ac:dyDescent="0.25">
      <c r="A2366" s="2" t="s">
        <v>6015</v>
      </c>
      <c r="B2366" s="2">
        <v>202282365</v>
      </c>
      <c r="C2366" s="3">
        <v>44893</v>
      </c>
      <c r="D2366" s="2" t="s">
        <v>1249</v>
      </c>
      <c r="E2366" s="2" t="s">
        <v>14</v>
      </c>
      <c r="F2366" s="2" t="s">
        <v>6016</v>
      </c>
      <c r="G2366" s="10">
        <f t="shared" si="401"/>
        <v>6.3446426664394084E-5</v>
      </c>
      <c r="H2366" s="7">
        <v>14</v>
      </c>
      <c r="I2366" s="7">
        <v>3</v>
      </c>
      <c r="J2366" s="7">
        <v>11</v>
      </c>
      <c r="K2366" s="7">
        <f t="shared" si="404"/>
        <v>4.4000000000000004</v>
      </c>
      <c r="L2366" s="12">
        <f t="shared" si="402"/>
        <v>6.6</v>
      </c>
      <c r="M2366" s="8">
        <v>0.7857142857142857</v>
      </c>
      <c r="N2366" s="8">
        <f t="shared" si="403"/>
        <v>2.1999999999999997</v>
      </c>
      <c r="O2366" s="7">
        <f t="shared" si="397"/>
        <v>6.6</v>
      </c>
      <c r="P2366" s="8">
        <v>0.7857142857142857</v>
      </c>
      <c r="Q2366" s="8">
        <f t="shared" si="398"/>
        <v>0.27272727272727271</v>
      </c>
      <c r="R2366" s="8">
        <f t="shared" si="399"/>
        <v>0.21428571428571427</v>
      </c>
      <c r="S2366" s="9">
        <f t="shared" si="400"/>
        <v>1.7531146143024963E-4</v>
      </c>
      <c r="T2366" s="2" t="s">
        <v>6152</v>
      </c>
      <c r="U2366" s="2" t="s">
        <v>15</v>
      </c>
      <c r="V2366" s="2" t="s">
        <v>6101</v>
      </c>
      <c r="W2366" s="2" t="s">
        <v>16</v>
      </c>
      <c r="X2366" s="2">
        <v>41</v>
      </c>
      <c r="Y2366" s="2">
        <v>54</v>
      </c>
      <c r="Z2366" s="2">
        <f t="shared" si="407"/>
        <v>13</v>
      </c>
    </row>
    <row r="2367" spans="1:26" x14ac:dyDescent="0.25">
      <c r="A2367" s="2" t="s">
        <v>6017</v>
      </c>
      <c r="B2367" s="2">
        <v>202282366</v>
      </c>
      <c r="C2367" s="3">
        <v>44893</v>
      </c>
      <c r="D2367" s="2" t="s">
        <v>942</v>
      </c>
      <c r="E2367" s="2" t="s">
        <v>24</v>
      </c>
      <c r="F2367" s="2" t="s">
        <v>6018</v>
      </c>
      <c r="G2367" s="10">
        <f t="shared" si="401"/>
        <v>1.8127550475541165E-4</v>
      </c>
      <c r="H2367" s="7">
        <v>40</v>
      </c>
      <c r="I2367" s="7">
        <v>15</v>
      </c>
      <c r="J2367" s="7">
        <v>25</v>
      </c>
      <c r="K2367" s="7">
        <f t="shared" si="404"/>
        <v>10</v>
      </c>
      <c r="L2367" s="12">
        <f t="shared" si="402"/>
        <v>15</v>
      </c>
      <c r="M2367" s="8">
        <v>0.625</v>
      </c>
      <c r="N2367" s="8">
        <f t="shared" si="403"/>
        <v>1</v>
      </c>
      <c r="O2367" s="7">
        <f t="shared" si="397"/>
        <v>15</v>
      </c>
      <c r="P2367" s="8">
        <v>0.625</v>
      </c>
      <c r="Q2367" s="8">
        <f t="shared" si="398"/>
        <v>0.6</v>
      </c>
      <c r="R2367" s="8">
        <f t="shared" si="399"/>
        <v>0.375</v>
      </c>
      <c r="S2367" s="9">
        <f t="shared" si="400"/>
        <v>3.9843513961420371E-4</v>
      </c>
      <c r="T2367" s="2" t="s">
        <v>25</v>
      </c>
      <c r="U2367" s="2" t="s">
        <v>26</v>
      </c>
      <c r="V2367" s="2" t="s">
        <v>6101</v>
      </c>
      <c r="W2367" s="2" t="s">
        <v>627</v>
      </c>
      <c r="X2367" s="2">
        <v>41</v>
      </c>
      <c r="Y2367" s="2">
        <v>54</v>
      </c>
      <c r="Z2367" s="2">
        <f t="shared" si="407"/>
        <v>13</v>
      </c>
    </row>
    <row r="2368" spans="1:26" x14ac:dyDescent="0.25">
      <c r="A2368" s="2" t="s">
        <v>6019</v>
      </c>
      <c r="B2368" s="2">
        <v>202282367</v>
      </c>
      <c r="C2368" s="3">
        <v>44893</v>
      </c>
      <c r="D2368" s="2" t="s">
        <v>1196</v>
      </c>
      <c r="E2368" s="2" t="s">
        <v>24</v>
      </c>
      <c r="F2368" s="2" t="s">
        <v>6020</v>
      </c>
      <c r="G2368" s="10">
        <f t="shared" si="401"/>
        <v>2.2659438094426456E-5</v>
      </c>
      <c r="H2368" s="7">
        <v>5</v>
      </c>
      <c r="I2368" s="7">
        <v>2</v>
      </c>
      <c r="J2368" s="7">
        <v>3</v>
      </c>
      <c r="K2368" s="7">
        <f t="shared" si="404"/>
        <v>1.2000000000000002</v>
      </c>
      <c r="L2368" s="12">
        <f t="shared" si="402"/>
        <v>1.7999999999999998</v>
      </c>
      <c r="M2368" s="8">
        <v>0.6</v>
      </c>
      <c r="N2368" s="8">
        <f t="shared" si="403"/>
        <v>0.89999999999999991</v>
      </c>
      <c r="O2368" s="7">
        <f t="shared" si="397"/>
        <v>1.7999999999999998</v>
      </c>
      <c r="P2368" s="8">
        <v>0.6</v>
      </c>
      <c r="Q2368" s="8">
        <f t="shared" si="398"/>
        <v>0.66666666666666663</v>
      </c>
      <c r="R2368" s="8">
        <f t="shared" si="399"/>
        <v>0.4</v>
      </c>
      <c r="S2368" s="9">
        <f t="shared" si="400"/>
        <v>4.7812216753704445E-5</v>
      </c>
      <c r="T2368" s="2" t="s">
        <v>6151</v>
      </c>
      <c r="U2368" s="2" t="s">
        <v>26</v>
      </c>
      <c r="V2368" s="2" t="s">
        <v>6101</v>
      </c>
      <c r="W2368" s="2" t="s">
        <v>329</v>
      </c>
      <c r="X2368" s="2">
        <v>41</v>
      </c>
      <c r="Y2368" s="2">
        <v>54</v>
      </c>
      <c r="Z2368" s="2">
        <f t="shared" si="407"/>
        <v>13</v>
      </c>
    </row>
    <row r="2369" spans="1:26" x14ac:dyDescent="0.25">
      <c r="A2369" s="2" t="s">
        <v>6021</v>
      </c>
      <c r="B2369" s="2">
        <v>202282368</v>
      </c>
      <c r="C2369" s="3">
        <v>44893</v>
      </c>
      <c r="D2369" s="2" t="s">
        <v>1174</v>
      </c>
      <c r="E2369" s="2" t="s">
        <v>29</v>
      </c>
      <c r="F2369" s="2" t="s">
        <v>6022</v>
      </c>
      <c r="G2369" s="10">
        <f t="shared" si="401"/>
        <v>1.5363099028021139E-3</v>
      </c>
      <c r="H2369" s="12">
        <v>339</v>
      </c>
      <c r="I2369" s="7">
        <v>289.5</v>
      </c>
      <c r="J2369" s="7">
        <v>60.5</v>
      </c>
      <c r="K2369" s="7">
        <f t="shared" si="404"/>
        <v>24.200000000000003</v>
      </c>
      <c r="L2369" s="12">
        <f t="shared" si="402"/>
        <v>36.299999999999997</v>
      </c>
      <c r="M2369" s="8">
        <v>0.17846607669616518</v>
      </c>
      <c r="N2369" s="8">
        <f t="shared" si="403"/>
        <v>0.12538860103626942</v>
      </c>
      <c r="O2369" s="7">
        <f t="shared" si="397"/>
        <v>36.299999999999997</v>
      </c>
      <c r="P2369" s="8">
        <v>0.17846607669616518</v>
      </c>
      <c r="Q2369" s="8">
        <f t="shared" si="398"/>
        <v>4.785123966942149</v>
      </c>
      <c r="R2369" s="8">
        <f t="shared" si="399"/>
        <v>0.85398230088495575</v>
      </c>
      <c r="S2369" s="9">
        <f t="shared" si="400"/>
        <v>9.6421303786637291E-4</v>
      </c>
      <c r="T2369" s="2" t="s">
        <v>30</v>
      </c>
      <c r="U2369" s="2" t="s">
        <v>31</v>
      </c>
      <c r="V2369" s="2" t="s">
        <v>6101</v>
      </c>
      <c r="W2369" s="2" t="s">
        <v>16</v>
      </c>
      <c r="X2369" s="2">
        <v>41</v>
      </c>
      <c r="Y2369" s="2">
        <v>54</v>
      </c>
      <c r="Z2369" s="2">
        <f t="shared" si="407"/>
        <v>13</v>
      </c>
    </row>
    <row r="2370" spans="1:26" x14ac:dyDescent="0.25">
      <c r="A2370" s="2" t="s">
        <v>6023</v>
      </c>
      <c r="B2370" s="2">
        <v>202282369</v>
      </c>
      <c r="C2370" s="3">
        <v>44893</v>
      </c>
      <c r="D2370" s="2" t="s">
        <v>1279</v>
      </c>
      <c r="E2370" s="2" t="s">
        <v>47</v>
      </c>
      <c r="F2370" s="2" t="s">
        <v>6024</v>
      </c>
      <c r="G2370" s="10">
        <f t="shared" si="401"/>
        <v>8.1573977139935249E-4</v>
      </c>
      <c r="H2370" s="7">
        <v>180</v>
      </c>
      <c r="I2370" s="7">
        <v>123</v>
      </c>
      <c r="J2370" s="7">
        <v>58</v>
      </c>
      <c r="K2370" s="7">
        <f t="shared" si="404"/>
        <v>23.200000000000003</v>
      </c>
      <c r="L2370" s="12">
        <f t="shared" si="402"/>
        <v>34.799999999999997</v>
      </c>
      <c r="M2370" s="8">
        <v>0.32222222222222224</v>
      </c>
      <c r="N2370" s="8">
        <f t="shared" si="403"/>
        <v>0.28292682926829266</v>
      </c>
      <c r="O2370" s="7">
        <f t="shared" ref="O2370:O2396" si="408">J2370-K2370</f>
        <v>34.799999999999997</v>
      </c>
      <c r="P2370" s="8">
        <v>0.32222222222222224</v>
      </c>
      <c r="Q2370" s="8">
        <f t="shared" ref="Q2370:Q2396" si="409">I2370/J2370</f>
        <v>2.1206896551724137</v>
      </c>
      <c r="R2370" s="8">
        <f t="shared" ref="R2370:R2396" si="410">I2370/H2370</f>
        <v>0.68333333333333335</v>
      </c>
      <c r="S2370" s="9">
        <f t="shared" ref="S2370:S2396" si="411">J2370/SUM($J$2:$J$2400)</f>
        <v>9.243695239049526E-4</v>
      </c>
      <c r="T2370" s="2" t="s">
        <v>573</v>
      </c>
      <c r="U2370" s="2" t="s">
        <v>6087</v>
      </c>
      <c r="V2370" s="2" t="s">
        <v>6101</v>
      </c>
      <c r="W2370" s="2" t="s">
        <v>329</v>
      </c>
      <c r="X2370" s="2">
        <v>41</v>
      </c>
      <c r="Y2370" s="2">
        <v>54</v>
      </c>
      <c r="Z2370" s="2">
        <f t="shared" si="407"/>
        <v>13</v>
      </c>
    </row>
    <row r="2371" spans="1:26" x14ac:dyDescent="0.25">
      <c r="A2371" s="2" t="s">
        <v>6025</v>
      </c>
      <c r="B2371" s="2">
        <v>202282370</v>
      </c>
      <c r="C2371" s="3">
        <v>44893</v>
      </c>
      <c r="D2371" s="2" t="s">
        <v>1280</v>
      </c>
      <c r="E2371" s="2" t="s">
        <v>24</v>
      </c>
      <c r="F2371" s="2" t="s">
        <v>6026</v>
      </c>
      <c r="G2371" s="10">
        <f t="shared" ref="G2371:G2396" si="412">H2371/SUM($H$2:$H$2400)</f>
        <v>4.5318876188852913E-5</v>
      </c>
      <c r="H2371" s="7">
        <v>10</v>
      </c>
      <c r="I2371" s="7">
        <v>3</v>
      </c>
      <c r="J2371" s="7">
        <v>7</v>
      </c>
      <c r="K2371" s="7">
        <f t="shared" si="404"/>
        <v>2.8000000000000003</v>
      </c>
      <c r="L2371" s="12">
        <f t="shared" ref="L2371:L2395" si="413">J2371-K2371</f>
        <v>4.1999999999999993</v>
      </c>
      <c r="M2371" s="8">
        <v>0.7</v>
      </c>
      <c r="N2371" s="8">
        <f t="shared" ref="N2371:N2396" si="414">L2371/I2371</f>
        <v>1.3999999999999997</v>
      </c>
      <c r="O2371" s="7">
        <f t="shared" si="408"/>
        <v>4.1999999999999993</v>
      </c>
      <c r="P2371" s="8">
        <v>0.7</v>
      </c>
      <c r="Q2371" s="8">
        <f t="shared" si="409"/>
        <v>0.42857142857142855</v>
      </c>
      <c r="R2371" s="8">
        <f t="shared" si="410"/>
        <v>0.3</v>
      </c>
      <c r="S2371" s="9">
        <f t="shared" si="411"/>
        <v>1.1156183909197704E-4</v>
      </c>
      <c r="T2371" s="2" t="s">
        <v>6151</v>
      </c>
      <c r="U2371" s="2" t="s">
        <v>26</v>
      </c>
      <c r="V2371" s="2" t="s">
        <v>6101</v>
      </c>
      <c r="W2371" s="2" t="s">
        <v>16</v>
      </c>
      <c r="X2371" s="2">
        <v>41</v>
      </c>
      <c r="Y2371" s="2">
        <v>54</v>
      </c>
      <c r="Z2371" s="2">
        <f t="shared" si="407"/>
        <v>13</v>
      </c>
    </row>
    <row r="2372" spans="1:26" x14ac:dyDescent="0.25">
      <c r="A2372" s="2" t="s">
        <v>6027</v>
      </c>
      <c r="B2372" s="2">
        <v>202282371</v>
      </c>
      <c r="C2372" s="3">
        <v>44894</v>
      </c>
      <c r="D2372" s="2" t="s">
        <v>1281</v>
      </c>
      <c r="E2372" s="2" t="s">
        <v>47</v>
      </c>
      <c r="F2372" s="2" t="s">
        <v>6028</v>
      </c>
      <c r="G2372" s="10">
        <f t="shared" si="412"/>
        <v>8.1573977139935249E-4</v>
      </c>
      <c r="H2372" s="7">
        <v>180</v>
      </c>
      <c r="I2372" s="7">
        <v>105</v>
      </c>
      <c r="J2372" s="7">
        <v>75</v>
      </c>
      <c r="K2372" s="7">
        <f t="shared" ref="K2372:K2395" si="415">J2372*0.4</f>
        <v>30</v>
      </c>
      <c r="L2372" s="12">
        <f t="shared" si="413"/>
        <v>45</v>
      </c>
      <c r="M2372" s="8">
        <v>0.41666666666666669</v>
      </c>
      <c r="N2372" s="8">
        <f t="shared" si="414"/>
        <v>0.42857142857142855</v>
      </c>
      <c r="O2372" s="7">
        <f t="shared" si="408"/>
        <v>45</v>
      </c>
      <c r="P2372" s="8">
        <v>0.41666666666666669</v>
      </c>
      <c r="Q2372" s="8">
        <f t="shared" si="409"/>
        <v>1.4</v>
      </c>
      <c r="R2372" s="8">
        <f t="shared" si="410"/>
        <v>0.58333333333333337</v>
      </c>
      <c r="S2372" s="9">
        <f t="shared" si="411"/>
        <v>1.195305418842611E-3</v>
      </c>
      <c r="T2372" s="2" t="s">
        <v>573</v>
      </c>
      <c r="U2372" s="2" t="s">
        <v>6087</v>
      </c>
      <c r="V2372" s="2" t="s">
        <v>6101</v>
      </c>
      <c r="W2372" s="2" t="s">
        <v>627</v>
      </c>
      <c r="X2372" s="2">
        <v>37</v>
      </c>
      <c r="Y2372" s="2">
        <v>43</v>
      </c>
      <c r="Z2372" s="2">
        <f t="shared" si="407"/>
        <v>6</v>
      </c>
    </row>
    <row r="2373" spans="1:26" x14ac:dyDescent="0.25">
      <c r="A2373" s="2" t="s">
        <v>6029</v>
      </c>
      <c r="B2373" s="2">
        <v>202282372</v>
      </c>
      <c r="C2373" s="3">
        <v>44894</v>
      </c>
      <c r="D2373" s="2" t="s">
        <v>638</v>
      </c>
      <c r="E2373" s="2" t="s">
        <v>14</v>
      </c>
      <c r="F2373" s="2" t="s">
        <v>6030</v>
      </c>
      <c r="G2373" s="10">
        <f t="shared" si="412"/>
        <v>4.5318876188852913E-5</v>
      </c>
      <c r="H2373" s="7">
        <v>10</v>
      </c>
      <c r="I2373" s="7">
        <v>3</v>
      </c>
      <c r="J2373" s="7">
        <v>7</v>
      </c>
      <c r="K2373" s="7">
        <f t="shared" si="415"/>
        <v>2.8000000000000003</v>
      </c>
      <c r="L2373" s="12">
        <f t="shared" si="413"/>
        <v>4.1999999999999993</v>
      </c>
      <c r="M2373" s="8">
        <v>0.7</v>
      </c>
      <c r="N2373" s="8">
        <f t="shared" si="414"/>
        <v>1.3999999999999997</v>
      </c>
      <c r="O2373" s="7">
        <f t="shared" si="408"/>
        <v>4.1999999999999993</v>
      </c>
      <c r="P2373" s="8">
        <v>0.7</v>
      </c>
      <c r="Q2373" s="8">
        <f t="shared" si="409"/>
        <v>0.42857142857142855</v>
      </c>
      <c r="R2373" s="8">
        <f t="shared" si="410"/>
        <v>0.3</v>
      </c>
      <c r="S2373" s="9">
        <f t="shared" si="411"/>
        <v>1.1156183909197704E-4</v>
      </c>
      <c r="T2373" s="2" t="s">
        <v>6152</v>
      </c>
      <c r="U2373" s="2" t="s">
        <v>15</v>
      </c>
      <c r="V2373" s="2" t="s">
        <v>6101</v>
      </c>
      <c r="W2373" s="2" t="s">
        <v>329</v>
      </c>
      <c r="X2373" s="2">
        <v>37</v>
      </c>
      <c r="Y2373" s="2">
        <v>43</v>
      </c>
      <c r="Z2373" s="2">
        <f t="shared" ref="Z2373:Z2384" si="416">Y2373-X2373</f>
        <v>6</v>
      </c>
    </row>
    <row r="2374" spans="1:26" x14ac:dyDescent="0.25">
      <c r="A2374" s="2" t="s">
        <v>6031</v>
      </c>
      <c r="B2374" s="2">
        <v>202282373</v>
      </c>
      <c r="C2374" s="3">
        <v>44894</v>
      </c>
      <c r="D2374" s="2" t="s">
        <v>1282</v>
      </c>
      <c r="E2374" s="2" t="s">
        <v>21</v>
      </c>
      <c r="F2374" s="2" t="s">
        <v>6032</v>
      </c>
      <c r="G2374" s="10">
        <f t="shared" si="412"/>
        <v>4.5318876188852913E-5</v>
      </c>
      <c r="H2374" s="7">
        <v>10</v>
      </c>
      <c r="I2374" s="7">
        <v>0</v>
      </c>
      <c r="J2374" s="7">
        <v>10</v>
      </c>
      <c r="K2374" s="7">
        <f t="shared" si="415"/>
        <v>4</v>
      </c>
      <c r="L2374" s="12">
        <f t="shared" si="413"/>
        <v>6</v>
      </c>
      <c r="M2374" s="8">
        <v>1</v>
      </c>
      <c r="N2374" s="8" t="e">
        <f t="shared" si="414"/>
        <v>#DIV/0!</v>
      </c>
      <c r="O2374" s="7">
        <f t="shared" si="408"/>
        <v>6</v>
      </c>
      <c r="P2374" s="8">
        <v>1</v>
      </c>
      <c r="Q2374" s="8">
        <f t="shared" si="409"/>
        <v>0</v>
      </c>
      <c r="R2374" s="8">
        <f t="shared" si="410"/>
        <v>0</v>
      </c>
      <c r="S2374" s="9">
        <f t="shared" si="411"/>
        <v>1.5937405584568148E-4</v>
      </c>
      <c r="T2374" s="2" t="s">
        <v>6150</v>
      </c>
      <c r="U2374" s="2" t="s">
        <v>22</v>
      </c>
      <c r="V2374" s="2" t="s">
        <v>6101</v>
      </c>
      <c r="W2374" s="2" t="s">
        <v>627</v>
      </c>
      <c r="X2374" s="2">
        <v>37</v>
      </c>
      <c r="Y2374" s="2">
        <v>43</v>
      </c>
      <c r="Z2374" s="2">
        <f t="shared" si="416"/>
        <v>6</v>
      </c>
    </row>
    <row r="2375" spans="1:26" x14ac:dyDescent="0.25">
      <c r="A2375" s="2" t="s">
        <v>6033</v>
      </c>
      <c r="B2375" s="2">
        <v>202282374</v>
      </c>
      <c r="C2375" s="3">
        <v>44894</v>
      </c>
      <c r="D2375" s="2" t="s">
        <v>1283</v>
      </c>
      <c r="E2375" s="2" t="s">
        <v>21</v>
      </c>
      <c r="F2375" s="2" t="s">
        <v>6034</v>
      </c>
      <c r="G2375" s="10">
        <f t="shared" si="412"/>
        <v>9.0637752377705825E-5</v>
      </c>
      <c r="H2375" s="7">
        <v>20</v>
      </c>
      <c r="I2375" s="7">
        <v>0</v>
      </c>
      <c r="J2375" s="7">
        <v>20</v>
      </c>
      <c r="K2375" s="7">
        <f t="shared" si="415"/>
        <v>8</v>
      </c>
      <c r="L2375" s="12">
        <f t="shared" si="413"/>
        <v>12</v>
      </c>
      <c r="M2375" s="8">
        <v>1</v>
      </c>
      <c r="N2375" s="8" t="e">
        <f t="shared" si="414"/>
        <v>#DIV/0!</v>
      </c>
      <c r="O2375" s="7">
        <f t="shared" si="408"/>
        <v>12</v>
      </c>
      <c r="P2375" s="8">
        <v>1</v>
      </c>
      <c r="Q2375" s="8">
        <f t="shared" si="409"/>
        <v>0</v>
      </c>
      <c r="R2375" s="8">
        <f t="shared" si="410"/>
        <v>0</v>
      </c>
      <c r="S2375" s="9">
        <f t="shared" si="411"/>
        <v>3.1874811169136296E-4</v>
      </c>
      <c r="T2375" s="2" t="s">
        <v>6150</v>
      </c>
      <c r="U2375" s="2" t="s">
        <v>22</v>
      </c>
      <c r="V2375" s="2" t="s">
        <v>6101</v>
      </c>
      <c r="W2375" s="2" t="s">
        <v>16</v>
      </c>
      <c r="X2375" s="2">
        <v>37</v>
      </c>
      <c r="Y2375" s="2">
        <v>43</v>
      </c>
      <c r="Z2375" s="2">
        <f t="shared" si="416"/>
        <v>6</v>
      </c>
    </row>
    <row r="2376" spans="1:26" x14ac:dyDescent="0.25">
      <c r="A2376" s="2" t="s">
        <v>6035</v>
      </c>
      <c r="B2376" s="2">
        <v>202282375</v>
      </c>
      <c r="C2376" s="3">
        <v>44894</v>
      </c>
      <c r="D2376" s="2" t="s">
        <v>1271</v>
      </c>
      <c r="E2376" s="2" t="s">
        <v>21</v>
      </c>
      <c r="F2376" s="2" t="s">
        <v>6036</v>
      </c>
      <c r="G2376" s="10">
        <f t="shared" si="412"/>
        <v>9.0637752377705825E-5</v>
      </c>
      <c r="H2376" s="7">
        <v>20</v>
      </c>
      <c r="I2376" s="7">
        <v>0</v>
      </c>
      <c r="J2376" s="7">
        <v>20</v>
      </c>
      <c r="K2376" s="7">
        <f t="shared" si="415"/>
        <v>8</v>
      </c>
      <c r="L2376" s="12">
        <f t="shared" si="413"/>
        <v>12</v>
      </c>
      <c r="M2376" s="8">
        <v>1</v>
      </c>
      <c r="N2376" s="8" t="e">
        <f t="shared" si="414"/>
        <v>#DIV/0!</v>
      </c>
      <c r="O2376" s="7">
        <f t="shared" si="408"/>
        <v>12</v>
      </c>
      <c r="P2376" s="8">
        <v>1</v>
      </c>
      <c r="Q2376" s="8">
        <f t="shared" si="409"/>
        <v>0</v>
      </c>
      <c r="R2376" s="8">
        <f t="shared" si="410"/>
        <v>0</v>
      </c>
      <c r="S2376" s="9">
        <f t="shared" si="411"/>
        <v>3.1874811169136296E-4</v>
      </c>
      <c r="T2376" s="2" t="s">
        <v>6150</v>
      </c>
      <c r="U2376" s="2" t="s">
        <v>22</v>
      </c>
      <c r="V2376" s="2" t="s">
        <v>6101</v>
      </c>
      <c r="W2376" s="2" t="s">
        <v>329</v>
      </c>
      <c r="X2376" s="2">
        <v>37</v>
      </c>
      <c r="Y2376" s="2">
        <v>43</v>
      </c>
      <c r="Z2376" s="2">
        <f t="shared" si="416"/>
        <v>6</v>
      </c>
    </row>
    <row r="2377" spans="1:26" x14ac:dyDescent="0.25">
      <c r="A2377" s="2" t="s">
        <v>6037</v>
      </c>
      <c r="B2377" s="2">
        <v>202282376</v>
      </c>
      <c r="C2377" s="3">
        <v>44894</v>
      </c>
      <c r="D2377" s="2" t="s">
        <v>1284</v>
      </c>
      <c r="E2377" s="2" t="s">
        <v>29</v>
      </c>
      <c r="F2377" s="2" t="s">
        <v>6038</v>
      </c>
      <c r="G2377" s="10">
        <f t="shared" si="412"/>
        <v>6.3446426664394082E-4</v>
      </c>
      <c r="H2377" s="12">
        <v>140</v>
      </c>
      <c r="I2377" s="7">
        <v>70</v>
      </c>
      <c r="J2377" s="7">
        <v>70</v>
      </c>
      <c r="K2377" s="7">
        <f t="shared" si="415"/>
        <v>28</v>
      </c>
      <c r="L2377" s="12">
        <f t="shared" si="413"/>
        <v>42</v>
      </c>
      <c r="M2377" s="8">
        <v>0.5</v>
      </c>
      <c r="N2377" s="8">
        <f t="shared" si="414"/>
        <v>0.6</v>
      </c>
      <c r="O2377" s="7">
        <f t="shared" si="408"/>
        <v>42</v>
      </c>
      <c r="P2377" s="8">
        <v>0.5</v>
      </c>
      <c r="Q2377" s="8">
        <f t="shared" si="409"/>
        <v>1</v>
      </c>
      <c r="R2377" s="8">
        <f t="shared" si="410"/>
        <v>0.5</v>
      </c>
      <c r="S2377" s="9">
        <f t="shared" si="411"/>
        <v>1.1156183909197704E-3</v>
      </c>
      <c r="T2377" s="2" t="s">
        <v>33</v>
      </c>
      <c r="U2377" s="2" t="s">
        <v>31</v>
      </c>
      <c r="V2377" s="2" t="s">
        <v>6101</v>
      </c>
      <c r="W2377" s="2" t="s">
        <v>627</v>
      </c>
      <c r="X2377" s="2">
        <v>37</v>
      </c>
      <c r="Y2377" s="2">
        <v>43</v>
      </c>
      <c r="Z2377" s="2">
        <f t="shared" si="416"/>
        <v>6</v>
      </c>
    </row>
    <row r="2378" spans="1:26" x14ac:dyDescent="0.25">
      <c r="A2378" s="2" t="s">
        <v>6039</v>
      </c>
      <c r="B2378" s="2">
        <v>202282377</v>
      </c>
      <c r="C2378" s="3">
        <v>44894</v>
      </c>
      <c r="D2378" s="2" t="s">
        <v>352</v>
      </c>
      <c r="E2378" s="2" t="s">
        <v>14</v>
      </c>
      <c r="F2378" s="2" t="s">
        <v>6040</v>
      </c>
      <c r="G2378" s="10">
        <f t="shared" si="412"/>
        <v>4.5318876188852913E-5</v>
      </c>
      <c r="H2378" s="7">
        <v>10</v>
      </c>
      <c r="I2378" s="7">
        <v>2</v>
      </c>
      <c r="J2378" s="7">
        <v>8</v>
      </c>
      <c r="K2378" s="7">
        <f t="shared" si="415"/>
        <v>3.2</v>
      </c>
      <c r="L2378" s="12">
        <f t="shared" si="413"/>
        <v>4.8</v>
      </c>
      <c r="M2378" s="8">
        <v>0.8</v>
      </c>
      <c r="N2378" s="8">
        <f t="shared" si="414"/>
        <v>2.4</v>
      </c>
      <c r="O2378" s="7">
        <f t="shared" si="408"/>
        <v>4.8</v>
      </c>
      <c r="P2378" s="8">
        <v>0.8</v>
      </c>
      <c r="Q2378" s="8">
        <f t="shared" si="409"/>
        <v>0.25</v>
      </c>
      <c r="R2378" s="8">
        <f t="shared" si="410"/>
        <v>0.2</v>
      </c>
      <c r="S2378" s="9">
        <f t="shared" si="411"/>
        <v>1.2749924467654519E-4</v>
      </c>
      <c r="T2378" s="2" t="s">
        <v>6152</v>
      </c>
      <c r="U2378" s="2" t="s">
        <v>15</v>
      </c>
      <c r="V2378" s="2" t="s">
        <v>6101</v>
      </c>
      <c r="W2378" s="2" t="s">
        <v>627</v>
      </c>
      <c r="X2378" s="2">
        <v>37</v>
      </c>
      <c r="Y2378" s="2">
        <v>43</v>
      </c>
      <c r="Z2378" s="2">
        <f t="shared" si="416"/>
        <v>6</v>
      </c>
    </row>
    <row r="2379" spans="1:26" x14ac:dyDescent="0.25">
      <c r="A2379" s="2" t="s">
        <v>6041</v>
      </c>
      <c r="B2379" s="2">
        <v>202282378</v>
      </c>
      <c r="C2379" s="3">
        <v>44894</v>
      </c>
      <c r="D2379" s="2" t="s">
        <v>38</v>
      </c>
      <c r="E2379" s="2" t="s">
        <v>14</v>
      </c>
      <c r="F2379" s="2" t="s">
        <v>6042</v>
      </c>
      <c r="G2379" s="10">
        <f t="shared" si="412"/>
        <v>1.1329719047213228E-4</v>
      </c>
      <c r="H2379" s="7">
        <v>25</v>
      </c>
      <c r="I2379" s="7">
        <v>21</v>
      </c>
      <c r="J2379" s="7">
        <v>4</v>
      </c>
      <c r="K2379" s="7">
        <f t="shared" si="415"/>
        <v>1.6</v>
      </c>
      <c r="L2379" s="12">
        <f t="shared" si="413"/>
        <v>2.4</v>
      </c>
      <c r="M2379" s="8">
        <v>0.16</v>
      </c>
      <c r="N2379" s="8">
        <f t="shared" si="414"/>
        <v>0.11428571428571428</v>
      </c>
      <c r="O2379" s="7">
        <f t="shared" si="408"/>
        <v>2.4</v>
      </c>
      <c r="P2379" s="8">
        <v>0.16</v>
      </c>
      <c r="Q2379" s="8">
        <f t="shared" si="409"/>
        <v>5.25</v>
      </c>
      <c r="R2379" s="8">
        <f t="shared" si="410"/>
        <v>0.84</v>
      </c>
      <c r="S2379" s="9">
        <f t="shared" si="411"/>
        <v>6.3749622338272593E-5</v>
      </c>
      <c r="T2379" s="2" t="s">
        <v>19</v>
      </c>
      <c r="U2379" s="2" t="s">
        <v>15</v>
      </c>
      <c r="V2379" s="2" t="s">
        <v>6101</v>
      </c>
      <c r="W2379" s="2" t="s">
        <v>16</v>
      </c>
      <c r="X2379" s="2">
        <v>37</v>
      </c>
      <c r="Y2379" s="2">
        <v>43</v>
      </c>
      <c r="Z2379" s="2">
        <f t="shared" si="416"/>
        <v>6</v>
      </c>
    </row>
    <row r="2380" spans="1:26" x14ac:dyDescent="0.25">
      <c r="A2380" s="2" t="s">
        <v>6043</v>
      </c>
      <c r="B2380" s="2">
        <v>202282379</v>
      </c>
      <c r="C2380" s="3">
        <v>44894</v>
      </c>
      <c r="D2380" s="2" t="s">
        <v>1285</v>
      </c>
      <c r="E2380" s="2" t="s">
        <v>24</v>
      </c>
      <c r="F2380" s="2" t="s">
        <v>6044</v>
      </c>
      <c r="G2380" s="10">
        <f t="shared" si="412"/>
        <v>1.586160666609852E-4</v>
      </c>
      <c r="H2380" s="7">
        <v>35</v>
      </c>
      <c r="I2380" s="7">
        <v>15</v>
      </c>
      <c r="J2380" s="7">
        <v>20</v>
      </c>
      <c r="K2380" s="7">
        <f t="shared" si="415"/>
        <v>8</v>
      </c>
      <c r="L2380" s="12">
        <f t="shared" si="413"/>
        <v>12</v>
      </c>
      <c r="M2380" s="8">
        <v>0.5714285714285714</v>
      </c>
      <c r="N2380" s="8">
        <f t="shared" si="414"/>
        <v>0.8</v>
      </c>
      <c r="O2380" s="7">
        <f t="shared" si="408"/>
        <v>12</v>
      </c>
      <c r="P2380" s="8">
        <v>0.5714285714285714</v>
      </c>
      <c r="Q2380" s="8">
        <f t="shared" si="409"/>
        <v>0.75</v>
      </c>
      <c r="R2380" s="8">
        <f t="shared" si="410"/>
        <v>0.42857142857142855</v>
      </c>
      <c r="S2380" s="9">
        <f t="shared" si="411"/>
        <v>3.1874811169136296E-4</v>
      </c>
      <c r="T2380" s="2" t="s">
        <v>6151</v>
      </c>
      <c r="U2380" s="2" t="s">
        <v>26</v>
      </c>
      <c r="V2380" s="2" t="s">
        <v>6101</v>
      </c>
      <c r="W2380" s="2" t="s">
        <v>329</v>
      </c>
      <c r="X2380" s="2">
        <v>37</v>
      </c>
      <c r="Y2380" s="2">
        <v>43</v>
      </c>
      <c r="Z2380" s="2">
        <f t="shared" si="416"/>
        <v>6</v>
      </c>
    </row>
    <row r="2381" spans="1:26" x14ac:dyDescent="0.25">
      <c r="A2381" s="2" t="s">
        <v>6045</v>
      </c>
      <c r="B2381" s="2">
        <v>202282380</v>
      </c>
      <c r="C2381" s="3">
        <v>44894</v>
      </c>
      <c r="D2381" s="2" t="s">
        <v>1041</v>
      </c>
      <c r="E2381" s="2" t="s">
        <v>29</v>
      </c>
      <c r="F2381" s="2" t="s">
        <v>6046</v>
      </c>
      <c r="G2381" s="10">
        <f t="shared" si="412"/>
        <v>6.5259181711948199E-4</v>
      </c>
      <c r="H2381" s="12">
        <v>144</v>
      </c>
      <c r="I2381" s="7">
        <v>122.10000000000001</v>
      </c>
      <c r="J2381" s="7">
        <v>21.899999999999991</v>
      </c>
      <c r="K2381" s="7">
        <f t="shared" si="415"/>
        <v>8.7599999999999962</v>
      </c>
      <c r="L2381" s="12">
        <f t="shared" si="413"/>
        <v>13.139999999999995</v>
      </c>
      <c r="M2381" s="8">
        <v>0.15208333333333326</v>
      </c>
      <c r="N2381" s="8">
        <f t="shared" si="414"/>
        <v>0.10761670761670757</v>
      </c>
      <c r="O2381" s="7">
        <f t="shared" si="408"/>
        <v>13.139999999999995</v>
      </c>
      <c r="P2381" s="8">
        <v>0.15208333333333326</v>
      </c>
      <c r="Q2381" s="8">
        <f t="shared" si="409"/>
        <v>5.575342465753427</v>
      </c>
      <c r="R2381" s="8">
        <f t="shared" si="410"/>
        <v>0.84791666666666676</v>
      </c>
      <c r="S2381" s="9">
        <f t="shared" si="411"/>
        <v>3.4902918230204233E-4</v>
      </c>
      <c r="T2381" s="2" t="s">
        <v>30</v>
      </c>
      <c r="U2381" s="2" t="s">
        <v>31</v>
      </c>
      <c r="V2381" s="2" t="s">
        <v>6101</v>
      </c>
      <c r="W2381" s="2" t="s">
        <v>16</v>
      </c>
      <c r="X2381" s="2">
        <v>37</v>
      </c>
      <c r="Y2381" s="2">
        <v>43</v>
      </c>
      <c r="Z2381" s="2">
        <f t="shared" si="416"/>
        <v>6</v>
      </c>
    </row>
    <row r="2382" spans="1:26" x14ac:dyDescent="0.25">
      <c r="A2382" s="2" t="s">
        <v>6047</v>
      </c>
      <c r="B2382" s="2">
        <v>202282381</v>
      </c>
      <c r="C2382" s="3">
        <v>44894</v>
      </c>
      <c r="D2382" s="2" t="s">
        <v>638</v>
      </c>
      <c r="E2382" s="2" t="s">
        <v>14</v>
      </c>
      <c r="F2382" s="2" t="s">
        <v>6048</v>
      </c>
      <c r="G2382" s="10">
        <f t="shared" si="412"/>
        <v>4.5318876188852913E-5</v>
      </c>
      <c r="H2382" s="7">
        <v>10</v>
      </c>
      <c r="I2382" s="7">
        <v>3</v>
      </c>
      <c r="J2382" s="7">
        <v>7</v>
      </c>
      <c r="K2382" s="7">
        <f t="shared" si="415"/>
        <v>2.8000000000000003</v>
      </c>
      <c r="L2382" s="12">
        <f t="shared" si="413"/>
        <v>4.1999999999999993</v>
      </c>
      <c r="M2382" s="8">
        <v>0.7</v>
      </c>
      <c r="N2382" s="8">
        <f t="shared" si="414"/>
        <v>1.3999999999999997</v>
      </c>
      <c r="O2382" s="7">
        <f t="shared" si="408"/>
        <v>4.1999999999999993</v>
      </c>
      <c r="P2382" s="8">
        <v>0.7</v>
      </c>
      <c r="Q2382" s="8">
        <f t="shared" si="409"/>
        <v>0.42857142857142855</v>
      </c>
      <c r="R2382" s="8">
        <f t="shared" si="410"/>
        <v>0.3</v>
      </c>
      <c r="S2382" s="9">
        <f t="shared" si="411"/>
        <v>1.1156183909197704E-4</v>
      </c>
      <c r="T2382" s="2" t="s">
        <v>6152</v>
      </c>
      <c r="U2382" s="2" t="s">
        <v>15</v>
      </c>
      <c r="V2382" s="2" t="s">
        <v>6101</v>
      </c>
      <c r="W2382" s="2" t="s">
        <v>16</v>
      </c>
      <c r="X2382" s="2">
        <v>37</v>
      </c>
      <c r="Y2382" s="2">
        <v>43</v>
      </c>
      <c r="Z2382" s="2">
        <f t="shared" si="416"/>
        <v>6</v>
      </c>
    </row>
    <row r="2383" spans="1:26" x14ac:dyDescent="0.25">
      <c r="A2383" s="2" t="s">
        <v>6049</v>
      </c>
      <c r="B2383" s="2">
        <v>202282382</v>
      </c>
      <c r="C2383" s="3">
        <v>44894</v>
      </c>
      <c r="D2383" s="2" t="s">
        <v>465</v>
      </c>
      <c r="E2383" s="2" t="s">
        <v>29</v>
      </c>
      <c r="F2383" s="2" t="s">
        <v>6050</v>
      </c>
      <c r="G2383" s="10">
        <f t="shared" si="412"/>
        <v>3.3989157141639688E-4</v>
      </c>
      <c r="H2383" s="12">
        <v>75</v>
      </c>
      <c r="I2383" s="7">
        <v>53.07</v>
      </c>
      <c r="J2383" s="7">
        <v>21.93</v>
      </c>
      <c r="K2383" s="7">
        <f t="shared" si="415"/>
        <v>8.7720000000000002</v>
      </c>
      <c r="L2383" s="12">
        <f t="shared" si="413"/>
        <v>13.157999999999999</v>
      </c>
      <c r="M2383" s="8">
        <v>0.29239999999999999</v>
      </c>
      <c r="N2383" s="8">
        <f t="shared" si="414"/>
        <v>0.2479366873940079</v>
      </c>
      <c r="O2383" s="7">
        <f t="shared" si="408"/>
        <v>13.157999999999999</v>
      </c>
      <c r="P2383" s="8">
        <v>0.29239999999999999</v>
      </c>
      <c r="Q2383" s="8">
        <f t="shared" si="409"/>
        <v>2.4199726402188784</v>
      </c>
      <c r="R2383" s="8">
        <f t="shared" si="410"/>
        <v>0.70760000000000001</v>
      </c>
      <c r="S2383" s="9">
        <f t="shared" si="411"/>
        <v>3.4950730446957947E-4</v>
      </c>
      <c r="T2383" s="2" t="s">
        <v>33</v>
      </c>
      <c r="U2383" s="2" t="s">
        <v>31</v>
      </c>
      <c r="V2383" s="2" t="s">
        <v>6101</v>
      </c>
      <c r="W2383" s="2" t="s">
        <v>329</v>
      </c>
      <c r="X2383" s="2">
        <v>37</v>
      </c>
      <c r="Y2383" s="2">
        <v>43</v>
      </c>
      <c r="Z2383" s="2">
        <f t="shared" si="416"/>
        <v>6</v>
      </c>
    </row>
    <row r="2384" spans="1:26" x14ac:dyDescent="0.25">
      <c r="A2384" s="2" t="s">
        <v>6051</v>
      </c>
      <c r="B2384" s="2">
        <v>202282383</v>
      </c>
      <c r="C2384" s="3">
        <v>44895</v>
      </c>
      <c r="D2384" s="2" t="s">
        <v>766</v>
      </c>
      <c r="E2384" s="2" t="s">
        <v>29</v>
      </c>
      <c r="F2384" s="2" t="s">
        <v>6052</v>
      </c>
      <c r="G2384" s="10">
        <f t="shared" si="412"/>
        <v>3.9880611046190566E-4</v>
      </c>
      <c r="H2384" s="12">
        <v>88</v>
      </c>
      <c r="I2384" s="7">
        <v>74.52</v>
      </c>
      <c r="J2384" s="7">
        <v>13.480000000000004</v>
      </c>
      <c r="K2384" s="7">
        <f t="shared" si="415"/>
        <v>5.3920000000000021</v>
      </c>
      <c r="L2384" s="12">
        <f t="shared" si="413"/>
        <v>8.088000000000001</v>
      </c>
      <c r="M2384" s="8">
        <v>0.15318181818181822</v>
      </c>
      <c r="N2384" s="8">
        <f t="shared" si="414"/>
        <v>0.10853462157809986</v>
      </c>
      <c r="O2384" s="7">
        <f t="shared" si="408"/>
        <v>8.088000000000001</v>
      </c>
      <c r="P2384" s="8">
        <v>0.15318181818181822</v>
      </c>
      <c r="Q2384" s="8">
        <f t="shared" si="409"/>
        <v>5.5281899109792265</v>
      </c>
      <c r="R2384" s="8">
        <f t="shared" si="410"/>
        <v>0.8468181818181818</v>
      </c>
      <c r="S2384" s="9">
        <f t="shared" si="411"/>
        <v>2.1483622727997871E-4</v>
      </c>
      <c r="T2384" s="2" t="s">
        <v>33</v>
      </c>
      <c r="U2384" s="2" t="s">
        <v>31</v>
      </c>
      <c r="V2384" s="2" t="s">
        <v>6101</v>
      </c>
      <c r="W2384" s="2" t="s">
        <v>16</v>
      </c>
      <c r="X2384" s="2">
        <v>41</v>
      </c>
      <c r="Y2384" s="2">
        <v>57</v>
      </c>
      <c r="Z2384" s="2">
        <f t="shared" si="416"/>
        <v>16</v>
      </c>
    </row>
    <row r="2385" spans="1:26" x14ac:dyDescent="0.25">
      <c r="A2385" s="2" t="s">
        <v>6053</v>
      </c>
      <c r="B2385" s="2">
        <v>202282384</v>
      </c>
      <c r="C2385" s="3">
        <v>44895</v>
      </c>
      <c r="D2385" s="2" t="s">
        <v>1286</v>
      </c>
      <c r="E2385" s="2" t="s">
        <v>43</v>
      </c>
      <c r="F2385" s="2" t="s">
        <v>6054</v>
      </c>
      <c r="G2385" s="10">
        <f t="shared" si="412"/>
        <v>8.1573977139935243E-3</v>
      </c>
      <c r="H2385" s="7">
        <v>1800</v>
      </c>
      <c r="I2385" s="7">
        <v>1750</v>
      </c>
      <c r="J2385" s="7">
        <v>50</v>
      </c>
      <c r="K2385" s="7">
        <f t="shared" si="415"/>
        <v>20</v>
      </c>
      <c r="L2385" s="12">
        <f t="shared" si="413"/>
        <v>30</v>
      </c>
      <c r="M2385" s="8">
        <v>2.7777777777777776E-2</v>
      </c>
      <c r="N2385" s="8">
        <f t="shared" si="414"/>
        <v>1.7142857142857144E-2</v>
      </c>
      <c r="O2385" s="7">
        <f t="shared" si="408"/>
        <v>30</v>
      </c>
      <c r="P2385" s="8">
        <v>2.7777777777777776E-2</v>
      </c>
      <c r="Q2385" s="8">
        <f t="shared" si="409"/>
        <v>35</v>
      </c>
      <c r="R2385" s="8">
        <f t="shared" si="410"/>
        <v>0.97222222222222221</v>
      </c>
      <c r="S2385" s="9">
        <f t="shared" si="411"/>
        <v>7.9687027922840741E-4</v>
      </c>
      <c r="T2385" s="2" t="s">
        <v>19</v>
      </c>
      <c r="U2385" s="2" t="s">
        <v>44</v>
      </c>
      <c r="V2385" s="2" t="s">
        <v>6101</v>
      </c>
      <c r="W2385" s="2" t="s">
        <v>627</v>
      </c>
      <c r="X2385" s="2">
        <v>41</v>
      </c>
      <c r="Y2385" s="2">
        <v>57</v>
      </c>
      <c r="Z2385" s="2">
        <f t="shared" ref="Z2385:Z2396" si="417">Y2385-X2385</f>
        <v>16</v>
      </c>
    </row>
    <row r="2386" spans="1:26" x14ac:dyDescent="0.25">
      <c r="A2386" s="2" t="s">
        <v>6055</v>
      </c>
      <c r="B2386" s="2">
        <v>202282385</v>
      </c>
      <c r="C2386" s="3">
        <v>44895</v>
      </c>
      <c r="D2386" s="2" t="s">
        <v>590</v>
      </c>
      <c r="E2386" s="2" t="s">
        <v>47</v>
      </c>
      <c r="F2386" s="2" t="s">
        <v>6056</v>
      </c>
      <c r="G2386" s="10">
        <f t="shared" si="412"/>
        <v>8.1573977139935249E-4</v>
      </c>
      <c r="H2386" s="7">
        <v>180</v>
      </c>
      <c r="I2386" s="7">
        <v>100</v>
      </c>
      <c r="J2386" s="7">
        <v>80</v>
      </c>
      <c r="K2386" s="7">
        <f t="shared" si="415"/>
        <v>32</v>
      </c>
      <c r="L2386" s="12">
        <f t="shared" si="413"/>
        <v>48</v>
      </c>
      <c r="M2386" s="8">
        <v>0.44444444444444442</v>
      </c>
      <c r="N2386" s="8">
        <f t="shared" si="414"/>
        <v>0.48</v>
      </c>
      <c r="O2386" s="7">
        <f t="shared" si="408"/>
        <v>48</v>
      </c>
      <c r="P2386" s="8">
        <v>0.44444444444444442</v>
      </c>
      <c r="Q2386" s="8">
        <f t="shared" si="409"/>
        <v>1.25</v>
      </c>
      <c r="R2386" s="8">
        <f t="shared" si="410"/>
        <v>0.55555555555555558</v>
      </c>
      <c r="S2386" s="9">
        <f t="shared" si="411"/>
        <v>1.2749924467654519E-3</v>
      </c>
      <c r="T2386" s="2" t="s">
        <v>19</v>
      </c>
      <c r="U2386" s="2" t="s">
        <v>6087</v>
      </c>
      <c r="V2386" s="2" t="s">
        <v>6101</v>
      </c>
      <c r="W2386" s="2" t="s">
        <v>329</v>
      </c>
      <c r="X2386" s="2">
        <v>41</v>
      </c>
      <c r="Y2386" s="2">
        <v>57</v>
      </c>
      <c r="Z2386" s="2">
        <f t="shared" si="417"/>
        <v>16</v>
      </c>
    </row>
    <row r="2387" spans="1:26" x14ac:dyDescent="0.25">
      <c r="A2387" s="2" t="s">
        <v>6057</v>
      </c>
      <c r="B2387" s="2">
        <v>202282386</v>
      </c>
      <c r="C2387" s="3">
        <v>44895</v>
      </c>
      <c r="D2387" s="2" t="s">
        <v>1041</v>
      </c>
      <c r="E2387" s="2" t="s">
        <v>29</v>
      </c>
      <c r="F2387" s="2" t="s">
        <v>6058</v>
      </c>
      <c r="G2387" s="10">
        <f t="shared" si="412"/>
        <v>6.5259181711948199E-4</v>
      </c>
      <c r="H2387" s="12">
        <v>144</v>
      </c>
      <c r="I2387" s="7">
        <v>122.10000000000001</v>
      </c>
      <c r="J2387" s="7">
        <v>21.899999999999991</v>
      </c>
      <c r="K2387" s="7">
        <f t="shared" si="415"/>
        <v>8.7599999999999962</v>
      </c>
      <c r="L2387" s="12">
        <f t="shared" si="413"/>
        <v>13.139999999999995</v>
      </c>
      <c r="M2387" s="8">
        <v>0.15208333333333326</v>
      </c>
      <c r="N2387" s="8">
        <f t="shared" si="414"/>
        <v>0.10761670761670757</v>
      </c>
      <c r="O2387" s="7">
        <f t="shared" si="408"/>
        <v>13.139999999999995</v>
      </c>
      <c r="P2387" s="8">
        <v>0.15208333333333326</v>
      </c>
      <c r="Q2387" s="8">
        <f t="shared" si="409"/>
        <v>5.575342465753427</v>
      </c>
      <c r="R2387" s="8">
        <f t="shared" si="410"/>
        <v>0.84791666666666676</v>
      </c>
      <c r="S2387" s="9">
        <f t="shared" si="411"/>
        <v>3.4902918230204233E-4</v>
      </c>
      <c r="T2387" s="2" t="s">
        <v>30</v>
      </c>
      <c r="U2387" s="2" t="s">
        <v>31</v>
      </c>
      <c r="V2387" s="2" t="s">
        <v>6101</v>
      </c>
      <c r="W2387" s="2" t="s">
        <v>16</v>
      </c>
      <c r="X2387" s="2">
        <v>41</v>
      </c>
      <c r="Y2387" s="2">
        <v>57</v>
      </c>
      <c r="Z2387" s="2">
        <f t="shared" si="417"/>
        <v>16</v>
      </c>
    </row>
    <row r="2388" spans="1:26" x14ac:dyDescent="0.25">
      <c r="A2388" s="2" t="s">
        <v>6059</v>
      </c>
      <c r="B2388" s="2">
        <v>202282387</v>
      </c>
      <c r="C2388" s="3">
        <v>44895</v>
      </c>
      <c r="D2388" s="2" t="s">
        <v>13</v>
      </c>
      <c r="E2388" s="2" t="s">
        <v>14</v>
      </c>
      <c r="F2388" s="2" t="s">
        <v>6060</v>
      </c>
      <c r="G2388" s="10">
        <f t="shared" si="412"/>
        <v>4.5318876188852913E-5</v>
      </c>
      <c r="H2388" s="7">
        <v>10</v>
      </c>
      <c r="I2388" s="7">
        <v>3</v>
      </c>
      <c r="J2388" s="7">
        <v>7</v>
      </c>
      <c r="K2388" s="7">
        <f t="shared" si="415"/>
        <v>2.8000000000000003</v>
      </c>
      <c r="L2388" s="12">
        <f t="shared" si="413"/>
        <v>4.1999999999999993</v>
      </c>
      <c r="M2388" s="8">
        <v>0.7</v>
      </c>
      <c r="N2388" s="8">
        <f t="shared" si="414"/>
        <v>1.3999999999999997</v>
      </c>
      <c r="O2388" s="7">
        <f t="shared" si="408"/>
        <v>4.1999999999999993</v>
      </c>
      <c r="P2388" s="8">
        <v>0.7</v>
      </c>
      <c r="Q2388" s="8">
        <f t="shared" si="409"/>
        <v>0.42857142857142855</v>
      </c>
      <c r="R2388" s="8">
        <f t="shared" si="410"/>
        <v>0.3</v>
      </c>
      <c r="S2388" s="9">
        <f t="shared" si="411"/>
        <v>1.1156183909197704E-4</v>
      </c>
      <c r="T2388" s="2" t="s">
        <v>6151</v>
      </c>
      <c r="U2388" s="2" t="s">
        <v>15</v>
      </c>
      <c r="V2388" s="2" t="s">
        <v>6101</v>
      </c>
      <c r="W2388" s="2" t="s">
        <v>329</v>
      </c>
      <c r="X2388" s="2">
        <v>41</v>
      </c>
      <c r="Y2388" s="2">
        <v>57</v>
      </c>
      <c r="Z2388" s="2">
        <f t="shared" si="417"/>
        <v>16</v>
      </c>
    </row>
    <row r="2389" spans="1:26" x14ac:dyDescent="0.25">
      <c r="A2389" s="2" t="s">
        <v>6061</v>
      </c>
      <c r="B2389" s="2">
        <v>202282388</v>
      </c>
      <c r="C2389" s="3">
        <v>44895</v>
      </c>
      <c r="D2389" s="2" t="s">
        <v>352</v>
      </c>
      <c r="E2389" s="2" t="s">
        <v>14</v>
      </c>
      <c r="F2389" s="2" t="s">
        <v>6062</v>
      </c>
      <c r="G2389" s="10">
        <f t="shared" si="412"/>
        <v>4.5318876188852913E-5</v>
      </c>
      <c r="H2389" s="7">
        <v>10</v>
      </c>
      <c r="I2389" s="7">
        <v>2</v>
      </c>
      <c r="J2389" s="7">
        <v>8</v>
      </c>
      <c r="K2389" s="7">
        <f t="shared" si="415"/>
        <v>3.2</v>
      </c>
      <c r="L2389" s="12">
        <f t="shared" si="413"/>
        <v>4.8</v>
      </c>
      <c r="M2389" s="8">
        <v>0.8</v>
      </c>
      <c r="N2389" s="8">
        <f t="shared" si="414"/>
        <v>2.4</v>
      </c>
      <c r="O2389" s="7">
        <f t="shared" si="408"/>
        <v>4.8</v>
      </c>
      <c r="P2389" s="8">
        <v>0.8</v>
      </c>
      <c r="Q2389" s="8">
        <f t="shared" si="409"/>
        <v>0.25</v>
      </c>
      <c r="R2389" s="8">
        <f t="shared" si="410"/>
        <v>0.2</v>
      </c>
      <c r="S2389" s="9">
        <f t="shared" si="411"/>
        <v>1.2749924467654519E-4</v>
      </c>
      <c r="T2389" s="2" t="s">
        <v>6151</v>
      </c>
      <c r="U2389" s="2" t="s">
        <v>15</v>
      </c>
      <c r="V2389" s="2" t="s">
        <v>6101</v>
      </c>
      <c r="W2389" s="2" t="s">
        <v>627</v>
      </c>
      <c r="X2389" s="2">
        <v>41</v>
      </c>
      <c r="Y2389" s="2">
        <v>57</v>
      </c>
      <c r="Z2389" s="2">
        <f t="shared" si="417"/>
        <v>16</v>
      </c>
    </row>
    <row r="2390" spans="1:26" x14ac:dyDescent="0.25">
      <c r="A2390" s="2" t="s">
        <v>6063</v>
      </c>
      <c r="B2390" s="2">
        <v>202282389</v>
      </c>
      <c r="C2390" s="3">
        <v>44895</v>
      </c>
      <c r="D2390" s="2" t="s">
        <v>1287</v>
      </c>
      <c r="E2390" s="2" t="s">
        <v>24</v>
      </c>
      <c r="F2390" s="2" t="s">
        <v>6064</v>
      </c>
      <c r="G2390" s="10">
        <f t="shared" si="412"/>
        <v>2.2659438094426457E-4</v>
      </c>
      <c r="H2390" s="7">
        <v>50</v>
      </c>
      <c r="I2390" s="7">
        <v>20</v>
      </c>
      <c r="J2390" s="7">
        <v>30</v>
      </c>
      <c r="K2390" s="7">
        <f t="shared" si="415"/>
        <v>12</v>
      </c>
      <c r="L2390" s="12">
        <f t="shared" si="413"/>
        <v>18</v>
      </c>
      <c r="M2390" s="8">
        <v>0.6</v>
      </c>
      <c r="N2390" s="8">
        <f t="shared" si="414"/>
        <v>0.9</v>
      </c>
      <c r="O2390" s="7">
        <f t="shared" si="408"/>
        <v>18</v>
      </c>
      <c r="P2390" s="8">
        <v>0.6</v>
      </c>
      <c r="Q2390" s="8">
        <f t="shared" si="409"/>
        <v>0.66666666666666663</v>
      </c>
      <c r="R2390" s="8">
        <f t="shared" si="410"/>
        <v>0.4</v>
      </c>
      <c r="S2390" s="9">
        <f t="shared" si="411"/>
        <v>4.7812216753704445E-4</v>
      </c>
      <c r="T2390" s="2" t="s">
        <v>25</v>
      </c>
      <c r="U2390" s="2" t="s">
        <v>26</v>
      </c>
      <c r="V2390" s="2" t="s">
        <v>6101</v>
      </c>
      <c r="W2390" s="2" t="s">
        <v>329</v>
      </c>
      <c r="X2390" s="2">
        <v>41</v>
      </c>
      <c r="Y2390" s="2">
        <v>57</v>
      </c>
      <c r="Z2390" s="2">
        <f t="shared" si="417"/>
        <v>16</v>
      </c>
    </row>
    <row r="2391" spans="1:26" x14ac:dyDescent="0.25">
      <c r="A2391" s="2" t="s">
        <v>6065</v>
      </c>
      <c r="B2391" s="2">
        <v>202282390</v>
      </c>
      <c r="C2391" s="3">
        <v>44895</v>
      </c>
      <c r="D2391" s="2" t="s">
        <v>766</v>
      </c>
      <c r="E2391" s="2" t="s">
        <v>29</v>
      </c>
      <c r="F2391" s="2" t="s">
        <v>6066</v>
      </c>
      <c r="G2391" s="10">
        <f t="shared" si="412"/>
        <v>3.9880611046190566E-4</v>
      </c>
      <c r="H2391" s="12">
        <v>88</v>
      </c>
      <c r="I2391" s="7">
        <v>74.52</v>
      </c>
      <c r="J2391" s="7">
        <v>13.480000000000004</v>
      </c>
      <c r="K2391" s="7">
        <f t="shared" si="415"/>
        <v>5.3920000000000021</v>
      </c>
      <c r="L2391" s="12">
        <f t="shared" si="413"/>
        <v>8.088000000000001</v>
      </c>
      <c r="M2391" s="8">
        <v>0.15318181818181822</v>
      </c>
      <c r="N2391" s="8">
        <f t="shared" si="414"/>
        <v>0.10853462157809986</v>
      </c>
      <c r="O2391" s="7">
        <f t="shared" si="408"/>
        <v>8.088000000000001</v>
      </c>
      <c r="P2391" s="8">
        <v>0.15318181818181822</v>
      </c>
      <c r="Q2391" s="8">
        <f t="shared" si="409"/>
        <v>5.5281899109792265</v>
      </c>
      <c r="R2391" s="8">
        <f t="shared" si="410"/>
        <v>0.8468181818181818</v>
      </c>
      <c r="S2391" s="9">
        <f t="shared" si="411"/>
        <v>2.1483622727997871E-4</v>
      </c>
      <c r="T2391" s="2" t="s">
        <v>33</v>
      </c>
      <c r="U2391" s="2" t="s">
        <v>31</v>
      </c>
      <c r="V2391" s="2" t="s">
        <v>6101</v>
      </c>
      <c r="W2391" s="2" t="s">
        <v>329</v>
      </c>
      <c r="X2391" s="2">
        <v>41</v>
      </c>
      <c r="Y2391" s="2">
        <v>57</v>
      </c>
      <c r="Z2391" s="2">
        <f t="shared" si="417"/>
        <v>16</v>
      </c>
    </row>
    <row r="2392" spans="1:26" x14ac:dyDescent="0.25">
      <c r="A2392" s="2" t="s">
        <v>6067</v>
      </c>
      <c r="B2392" s="2">
        <v>202282391</v>
      </c>
      <c r="C2392" s="3">
        <v>44895</v>
      </c>
      <c r="D2392" s="2" t="s">
        <v>127</v>
      </c>
      <c r="E2392" s="2" t="s">
        <v>14</v>
      </c>
      <c r="F2392" s="2" t="s">
        <v>6068</v>
      </c>
      <c r="G2392" s="10">
        <f t="shared" si="412"/>
        <v>9.0637752377705825E-5</v>
      </c>
      <c r="H2392" s="7">
        <v>20</v>
      </c>
      <c r="I2392" s="7">
        <v>5</v>
      </c>
      <c r="J2392" s="7">
        <v>15</v>
      </c>
      <c r="K2392" s="7">
        <f t="shared" si="415"/>
        <v>6</v>
      </c>
      <c r="L2392" s="12">
        <f t="shared" si="413"/>
        <v>9</v>
      </c>
      <c r="M2392" s="8">
        <v>0.75</v>
      </c>
      <c r="N2392" s="8">
        <f t="shared" si="414"/>
        <v>1.8</v>
      </c>
      <c r="O2392" s="7">
        <f t="shared" si="408"/>
        <v>9</v>
      </c>
      <c r="P2392" s="8">
        <v>0.75</v>
      </c>
      <c r="Q2392" s="8">
        <f t="shared" si="409"/>
        <v>0.33333333333333331</v>
      </c>
      <c r="R2392" s="8">
        <f t="shared" si="410"/>
        <v>0.25</v>
      </c>
      <c r="S2392" s="9">
        <f t="shared" si="411"/>
        <v>2.3906108376852222E-4</v>
      </c>
      <c r="T2392" s="2" t="s">
        <v>6152</v>
      </c>
      <c r="U2392" s="2" t="s">
        <v>15</v>
      </c>
      <c r="V2392" s="2" t="s">
        <v>6101</v>
      </c>
      <c r="W2392" s="2" t="s">
        <v>329</v>
      </c>
      <c r="X2392" s="2">
        <v>41</v>
      </c>
      <c r="Y2392" s="2">
        <v>57</v>
      </c>
      <c r="Z2392" s="2">
        <f t="shared" si="417"/>
        <v>16</v>
      </c>
    </row>
    <row r="2393" spans="1:26" x14ac:dyDescent="0.25">
      <c r="A2393" s="2" t="s">
        <v>6069</v>
      </c>
      <c r="B2393" s="2">
        <v>202282392</v>
      </c>
      <c r="C2393" s="3">
        <v>44895</v>
      </c>
      <c r="D2393" s="2" t="s">
        <v>564</v>
      </c>
      <c r="E2393" s="2" t="s">
        <v>29</v>
      </c>
      <c r="F2393" s="2" t="s">
        <v>6070</v>
      </c>
      <c r="G2393" s="10">
        <f t="shared" si="412"/>
        <v>9.516963999659112E-5</v>
      </c>
      <c r="H2393" s="12">
        <v>21</v>
      </c>
      <c r="I2393" s="7">
        <v>17.62</v>
      </c>
      <c r="J2393" s="7">
        <v>3.379999999999999</v>
      </c>
      <c r="K2393" s="7">
        <f t="shared" si="415"/>
        <v>1.3519999999999996</v>
      </c>
      <c r="L2393" s="12">
        <f t="shared" si="413"/>
        <v>2.0279999999999996</v>
      </c>
      <c r="M2393" s="8">
        <v>0.1609523809523809</v>
      </c>
      <c r="N2393" s="8">
        <f t="shared" si="414"/>
        <v>0.11509648127128261</v>
      </c>
      <c r="O2393" s="7">
        <f t="shared" si="408"/>
        <v>2.0279999999999996</v>
      </c>
      <c r="P2393" s="8">
        <v>0.1609523809523809</v>
      </c>
      <c r="Q2393" s="8">
        <f t="shared" si="409"/>
        <v>5.2130177514792919</v>
      </c>
      <c r="R2393" s="8">
        <f t="shared" si="410"/>
        <v>0.83904761904761904</v>
      </c>
      <c r="S2393" s="9">
        <f t="shared" si="411"/>
        <v>5.3868430875840324E-5</v>
      </c>
      <c r="T2393" s="2" t="s">
        <v>33</v>
      </c>
      <c r="U2393" s="2" t="s">
        <v>31</v>
      </c>
      <c r="V2393" s="2" t="s">
        <v>6101</v>
      </c>
      <c r="W2393" s="2" t="s">
        <v>37</v>
      </c>
      <c r="X2393" s="2">
        <v>41</v>
      </c>
      <c r="Y2393" s="2">
        <v>57</v>
      </c>
      <c r="Z2393" s="2">
        <f t="shared" si="417"/>
        <v>16</v>
      </c>
    </row>
    <row r="2394" spans="1:26" x14ac:dyDescent="0.25">
      <c r="A2394" s="2" t="s">
        <v>6071</v>
      </c>
      <c r="B2394" s="2">
        <v>202282393</v>
      </c>
      <c r="C2394" s="3">
        <v>44895</v>
      </c>
      <c r="D2394" s="2" t="s">
        <v>258</v>
      </c>
      <c r="E2394" s="2" t="s">
        <v>14</v>
      </c>
      <c r="F2394" s="2" t="s">
        <v>6072</v>
      </c>
      <c r="G2394" s="10">
        <f t="shared" si="412"/>
        <v>6.7978314283279379E-5</v>
      </c>
      <c r="H2394" s="7">
        <v>15</v>
      </c>
      <c r="I2394" s="7">
        <v>7</v>
      </c>
      <c r="J2394" s="7">
        <v>8</v>
      </c>
      <c r="K2394" s="7">
        <f t="shared" si="415"/>
        <v>3.2</v>
      </c>
      <c r="L2394" s="12">
        <f t="shared" si="413"/>
        <v>4.8</v>
      </c>
      <c r="M2394" s="8">
        <v>0.53333333333333333</v>
      </c>
      <c r="N2394" s="8">
        <f t="shared" si="414"/>
        <v>0.68571428571428572</v>
      </c>
      <c r="O2394" s="7">
        <f t="shared" si="408"/>
        <v>4.8</v>
      </c>
      <c r="P2394" s="8">
        <v>0.53333333333333333</v>
      </c>
      <c r="Q2394" s="8">
        <f t="shared" si="409"/>
        <v>0.875</v>
      </c>
      <c r="R2394" s="8">
        <f t="shared" si="410"/>
        <v>0.46666666666666667</v>
      </c>
      <c r="S2394" s="9">
        <f t="shared" si="411"/>
        <v>1.2749924467654519E-4</v>
      </c>
      <c r="T2394" s="2" t="s">
        <v>6151</v>
      </c>
      <c r="U2394" s="2" t="s">
        <v>15</v>
      </c>
      <c r="V2394" s="2" t="s">
        <v>6101</v>
      </c>
      <c r="W2394" s="2" t="s">
        <v>16</v>
      </c>
      <c r="X2394" s="2">
        <v>41</v>
      </c>
      <c r="Y2394" s="2">
        <v>57</v>
      </c>
      <c r="Z2394" s="2">
        <f t="shared" si="417"/>
        <v>16</v>
      </c>
    </row>
    <row r="2395" spans="1:26" x14ac:dyDescent="0.25">
      <c r="A2395" s="2" t="s">
        <v>6073</v>
      </c>
      <c r="B2395" s="2">
        <v>202282394</v>
      </c>
      <c r="C2395" s="3">
        <v>44895</v>
      </c>
      <c r="D2395" s="2" t="s">
        <v>1288</v>
      </c>
      <c r="E2395" s="2" t="s">
        <v>14</v>
      </c>
      <c r="F2395" s="2" t="s">
        <v>6074</v>
      </c>
      <c r="G2395" s="10">
        <f t="shared" si="412"/>
        <v>2.0393494284983812E-4</v>
      </c>
      <c r="H2395" s="7">
        <v>45</v>
      </c>
      <c r="I2395" s="7">
        <v>22.25</v>
      </c>
      <c r="J2395" s="7">
        <v>22.75</v>
      </c>
      <c r="K2395" s="7">
        <f t="shared" si="415"/>
        <v>9.1</v>
      </c>
      <c r="L2395" s="12">
        <f t="shared" si="413"/>
        <v>13.65</v>
      </c>
      <c r="M2395" s="8">
        <v>0.50555555555555554</v>
      </c>
      <c r="N2395" s="8">
        <f t="shared" si="414"/>
        <v>0.61348314606741572</v>
      </c>
      <c r="O2395" s="7">
        <f t="shared" si="408"/>
        <v>13.65</v>
      </c>
      <c r="P2395" s="8">
        <v>0.50555555555555554</v>
      </c>
      <c r="Q2395" s="8">
        <f t="shared" si="409"/>
        <v>0.97802197802197799</v>
      </c>
      <c r="R2395" s="8">
        <f t="shared" si="410"/>
        <v>0.49444444444444446</v>
      </c>
      <c r="S2395" s="9">
        <f t="shared" si="411"/>
        <v>3.6257597704892534E-4</v>
      </c>
      <c r="T2395" s="2" t="s">
        <v>194</v>
      </c>
      <c r="U2395" s="2" t="s">
        <v>15</v>
      </c>
      <c r="V2395" s="2" t="s">
        <v>6101</v>
      </c>
      <c r="W2395" s="2" t="s">
        <v>627</v>
      </c>
      <c r="X2395" s="2">
        <v>41</v>
      </c>
      <c r="Y2395" s="2">
        <v>57</v>
      </c>
      <c r="Z2395" s="2">
        <f t="shared" si="417"/>
        <v>16</v>
      </c>
    </row>
    <row r="2396" spans="1:26" x14ac:dyDescent="0.25">
      <c r="A2396" s="2" t="s">
        <v>6075</v>
      </c>
      <c r="B2396" s="2">
        <v>202282395</v>
      </c>
      <c r="C2396" s="3">
        <v>44895</v>
      </c>
      <c r="D2396" s="2" t="s">
        <v>1006</v>
      </c>
      <c r="E2396" s="2" t="s">
        <v>29</v>
      </c>
      <c r="F2396" s="2" t="s">
        <v>6076</v>
      </c>
      <c r="G2396" s="10">
        <f t="shared" si="412"/>
        <v>2.0846683046872342E-4</v>
      </c>
      <c r="H2396" s="12">
        <v>46</v>
      </c>
      <c r="I2396" s="7">
        <v>38.85</v>
      </c>
      <c r="J2396" s="7">
        <v>7.1499999999999986</v>
      </c>
      <c r="K2396" s="7">
        <f>J2396*0.4</f>
        <v>2.8599999999999994</v>
      </c>
      <c r="L2396" s="12">
        <f>J2396-K2396</f>
        <v>4.2899999999999991</v>
      </c>
      <c r="M2396" s="8">
        <v>0.15543478260869562</v>
      </c>
      <c r="N2396" s="8">
        <f t="shared" si="414"/>
        <v>0.1104247104247104</v>
      </c>
      <c r="O2396" s="7">
        <f t="shared" si="408"/>
        <v>4.2899999999999991</v>
      </c>
      <c r="P2396" s="8">
        <v>0.15543478260869562</v>
      </c>
      <c r="Q2396" s="8">
        <f t="shared" si="409"/>
        <v>5.4335664335664351</v>
      </c>
      <c r="R2396" s="8">
        <f t="shared" si="410"/>
        <v>0.84456521739130441</v>
      </c>
      <c r="S2396" s="9">
        <f t="shared" si="411"/>
        <v>1.1395244992966224E-4</v>
      </c>
      <c r="T2396" s="2" t="s">
        <v>30</v>
      </c>
      <c r="U2396" s="2" t="s">
        <v>31</v>
      </c>
      <c r="V2396" s="2" t="s">
        <v>6101</v>
      </c>
      <c r="W2396" s="2" t="s">
        <v>329</v>
      </c>
      <c r="X2396" s="2">
        <v>41</v>
      </c>
      <c r="Y2396" s="2">
        <v>57</v>
      </c>
      <c r="Z2396" s="2">
        <f t="shared" si="417"/>
        <v>16</v>
      </c>
    </row>
    <row r="2397" spans="1:26" x14ac:dyDescent="0.25">
      <c r="G2397" s="10"/>
    </row>
    <row r="2398" spans="1:26" x14ac:dyDescent="0.25">
      <c r="G2398" s="10"/>
    </row>
    <row r="2399" spans="1:26" x14ac:dyDescent="0.25">
      <c r="G2399" s="10"/>
    </row>
    <row r="2400" spans="1:26" x14ac:dyDescent="0.25">
      <c r="V2400" s="2" t="s">
        <v>204</v>
      </c>
    </row>
  </sheetData>
  <autoFilter ref="A1:Z2396" xr:uid="{2AB5352A-65E8-5648-85BF-76F3F67AADA8}"/>
  <phoneticPr fontId="3"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828A85-72B1-45D6-B873-E02412309F69}">
  <dimension ref="A1"/>
  <sheetViews>
    <sheetView workbookViewId="0">
      <selection activeCell="H5" sqref="H5"/>
    </sheetView>
  </sheetViews>
  <sheetFormatPr defaultRowHeight="15.75" x14ac:dyDescent="0.25"/>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B6D3C1-4820-410C-84FC-E047D8869DC3}">
  <dimension ref="A1:B124"/>
  <sheetViews>
    <sheetView topLeftCell="B1" workbookViewId="0">
      <selection activeCell="B7" sqref="A1:B124"/>
    </sheetView>
  </sheetViews>
  <sheetFormatPr defaultRowHeight="15.75" x14ac:dyDescent="0.25"/>
  <cols>
    <col min="1" max="1" width="12.375" bestFit="1" customWidth="1"/>
    <col min="2" max="2" width="12.625" bestFit="1" customWidth="1"/>
    <col min="3" max="3" width="12.5" bestFit="1" customWidth="1"/>
    <col min="4" max="4" width="26.125" bestFit="1" customWidth="1"/>
    <col min="5" max="5" width="15.375" bestFit="1" customWidth="1"/>
    <col min="6" max="6" width="15.125" bestFit="1" customWidth="1"/>
    <col min="7" max="7" width="6.625" bestFit="1" customWidth="1"/>
    <col min="8" max="8" width="14.75" bestFit="1" customWidth="1"/>
    <col min="9" max="9" width="11" bestFit="1" customWidth="1"/>
  </cols>
  <sheetData>
    <row r="1" spans="1:2" x14ac:dyDescent="0.25">
      <c r="A1" s="27" t="s">
        <v>6154</v>
      </c>
      <c r="B1" t="s">
        <v>6156</v>
      </c>
    </row>
    <row r="2" spans="1:2" x14ac:dyDescent="0.25">
      <c r="A2" s="29">
        <v>44774</v>
      </c>
      <c r="B2" s="31">
        <v>8</v>
      </c>
    </row>
    <row r="3" spans="1:2" x14ac:dyDescent="0.25">
      <c r="A3" s="29">
        <v>44775</v>
      </c>
      <c r="B3" s="31">
        <v>15</v>
      </c>
    </row>
    <row r="4" spans="1:2" x14ac:dyDescent="0.25">
      <c r="A4" s="29">
        <v>44776</v>
      </c>
      <c r="B4" s="31">
        <v>9</v>
      </c>
    </row>
    <row r="5" spans="1:2" x14ac:dyDescent="0.25">
      <c r="A5" s="29">
        <v>44777</v>
      </c>
      <c r="B5" s="31">
        <v>15</v>
      </c>
    </row>
    <row r="6" spans="1:2" x14ac:dyDescent="0.25">
      <c r="A6" s="29">
        <v>44778</v>
      </c>
      <c r="B6" s="31">
        <v>10</v>
      </c>
    </row>
    <row r="7" spans="1:2" x14ac:dyDescent="0.25">
      <c r="A7" s="29">
        <v>44779</v>
      </c>
      <c r="B7" s="31">
        <v>17</v>
      </c>
    </row>
    <row r="8" spans="1:2" x14ac:dyDescent="0.25">
      <c r="A8" s="29">
        <v>44780</v>
      </c>
      <c r="B8" s="31">
        <v>21</v>
      </c>
    </row>
    <row r="9" spans="1:2" x14ac:dyDescent="0.25">
      <c r="A9" s="29">
        <v>44781</v>
      </c>
      <c r="B9" s="31">
        <v>19</v>
      </c>
    </row>
    <row r="10" spans="1:2" x14ac:dyDescent="0.25">
      <c r="A10" s="29">
        <v>44782</v>
      </c>
      <c r="B10" s="31">
        <v>10</v>
      </c>
    </row>
    <row r="11" spans="1:2" x14ac:dyDescent="0.25">
      <c r="A11" s="29">
        <v>44783</v>
      </c>
      <c r="B11" s="31">
        <v>6</v>
      </c>
    </row>
    <row r="12" spans="1:2" x14ac:dyDescent="0.25">
      <c r="A12" s="29">
        <v>44784</v>
      </c>
      <c r="B12" s="31">
        <v>15</v>
      </c>
    </row>
    <row r="13" spans="1:2" x14ac:dyDescent="0.25">
      <c r="A13" s="29">
        <v>44785</v>
      </c>
      <c r="B13" s="31">
        <v>13</v>
      </c>
    </row>
    <row r="14" spans="1:2" x14ac:dyDescent="0.25">
      <c r="A14" s="29">
        <v>44786</v>
      </c>
      <c r="B14" s="31">
        <v>9</v>
      </c>
    </row>
    <row r="15" spans="1:2" x14ac:dyDescent="0.25">
      <c r="A15" s="29">
        <v>44787</v>
      </c>
      <c r="B15" s="31">
        <v>13</v>
      </c>
    </row>
    <row r="16" spans="1:2" x14ac:dyDescent="0.25">
      <c r="A16" s="29">
        <v>44788</v>
      </c>
      <c r="B16" s="31">
        <v>10</v>
      </c>
    </row>
    <row r="17" spans="1:2" x14ac:dyDescent="0.25">
      <c r="A17" s="29">
        <v>44789</v>
      </c>
      <c r="B17" s="31">
        <v>15</v>
      </c>
    </row>
    <row r="18" spans="1:2" x14ac:dyDescent="0.25">
      <c r="A18" s="29">
        <v>44790</v>
      </c>
      <c r="B18" s="31">
        <v>5</v>
      </c>
    </row>
    <row r="19" spans="1:2" x14ac:dyDescent="0.25">
      <c r="A19" s="29">
        <v>44791</v>
      </c>
      <c r="B19" s="31">
        <v>23</v>
      </c>
    </row>
    <row r="20" spans="1:2" x14ac:dyDescent="0.25">
      <c r="A20" s="29">
        <v>44792</v>
      </c>
      <c r="B20" s="31">
        <v>6</v>
      </c>
    </row>
    <row r="21" spans="1:2" x14ac:dyDescent="0.25">
      <c r="A21" s="29">
        <v>44793</v>
      </c>
      <c r="B21" s="31">
        <v>22</v>
      </c>
    </row>
    <row r="22" spans="1:2" x14ac:dyDescent="0.25">
      <c r="A22" s="29">
        <v>44794</v>
      </c>
      <c r="B22" s="31">
        <v>14</v>
      </c>
    </row>
    <row r="23" spans="1:2" x14ac:dyDescent="0.25">
      <c r="A23" s="29">
        <v>44795</v>
      </c>
      <c r="B23" s="31">
        <v>18</v>
      </c>
    </row>
    <row r="24" spans="1:2" x14ac:dyDescent="0.25">
      <c r="A24" s="29">
        <v>44796</v>
      </c>
      <c r="B24" s="31">
        <v>8</v>
      </c>
    </row>
    <row r="25" spans="1:2" x14ac:dyDescent="0.25">
      <c r="A25" s="29">
        <v>44797</v>
      </c>
      <c r="B25" s="31">
        <v>7</v>
      </c>
    </row>
    <row r="26" spans="1:2" x14ac:dyDescent="0.25">
      <c r="A26" s="29">
        <v>44798</v>
      </c>
      <c r="B26" s="31">
        <v>11</v>
      </c>
    </row>
    <row r="27" spans="1:2" x14ac:dyDescent="0.25">
      <c r="A27" s="29">
        <v>44799</v>
      </c>
      <c r="B27" s="31">
        <v>9</v>
      </c>
    </row>
    <row r="28" spans="1:2" x14ac:dyDescent="0.25">
      <c r="A28" s="29">
        <v>44800</v>
      </c>
      <c r="B28" s="31">
        <v>23</v>
      </c>
    </row>
    <row r="29" spans="1:2" x14ac:dyDescent="0.25">
      <c r="A29" s="29">
        <v>44801</v>
      </c>
      <c r="B29" s="31">
        <v>15</v>
      </c>
    </row>
    <row r="30" spans="1:2" x14ac:dyDescent="0.25">
      <c r="A30" s="29">
        <v>44802</v>
      </c>
      <c r="B30" s="31">
        <v>14</v>
      </c>
    </row>
    <row r="31" spans="1:2" x14ac:dyDescent="0.25">
      <c r="A31" s="29">
        <v>44803</v>
      </c>
      <c r="B31" s="31">
        <v>13</v>
      </c>
    </row>
    <row r="32" spans="1:2" x14ac:dyDescent="0.25">
      <c r="A32" s="29">
        <v>44804</v>
      </c>
      <c r="B32" s="31">
        <v>14</v>
      </c>
    </row>
    <row r="33" spans="1:2" x14ac:dyDescent="0.25">
      <c r="A33" s="29">
        <v>44805</v>
      </c>
      <c r="B33" s="31">
        <v>16</v>
      </c>
    </row>
    <row r="34" spans="1:2" x14ac:dyDescent="0.25">
      <c r="A34" s="29">
        <v>44806</v>
      </c>
      <c r="B34" s="31">
        <v>14</v>
      </c>
    </row>
    <row r="35" spans="1:2" x14ac:dyDescent="0.25">
      <c r="A35" s="29">
        <v>44807</v>
      </c>
      <c r="B35" s="31">
        <v>20</v>
      </c>
    </row>
    <row r="36" spans="1:2" x14ac:dyDescent="0.25">
      <c r="A36" s="29">
        <v>44808</v>
      </c>
      <c r="B36" s="31">
        <v>30</v>
      </c>
    </row>
    <row r="37" spans="1:2" x14ac:dyDescent="0.25">
      <c r="A37" s="29">
        <v>44809</v>
      </c>
      <c r="B37" s="31">
        <v>19</v>
      </c>
    </row>
    <row r="38" spans="1:2" x14ac:dyDescent="0.25">
      <c r="A38" s="29">
        <v>44810</v>
      </c>
      <c r="B38" s="31">
        <v>8</v>
      </c>
    </row>
    <row r="39" spans="1:2" x14ac:dyDescent="0.25">
      <c r="A39" s="29">
        <v>44811</v>
      </c>
      <c r="B39" s="31">
        <v>16</v>
      </c>
    </row>
    <row r="40" spans="1:2" x14ac:dyDescent="0.25">
      <c r="A40" s="29">
        <v>44812</v>
      </c>
      <c r="B40" s="31">
        <v>19</v>
      </c>
    </row>
    <row r="41" spans="1:2" x14ac:dyDescent="0.25">
      <c r="A41" s="29">
        <v>44813</v>
      </c>
      <c r="B41" s="31">
        <v>18</v>
      </c>
    </row>
    <row r="42" spans="1:2" x14ac:dyDescent="0.25">
      <c r="A42" s="29">
        <v>44814</v>
      </c>
      <c r="B42" s="31">
        <v>19</v>
      </c>
    </row>
    <row r="43" spans="1:2" x14ac:dyDescent="0.25">
      <c r="A43" s="29">
        <v>44815</v>
      </c>
      <c r="B43" s="31">
        <v>25</v>
      </c>
    </row>
    <row r="44" spans="1:2" x14ac:dyDescent="0.25">
      <c r="A44" s="29">
        <v>44816</v>
      </c>
      <c r="B44" s="31">
        <v>14</v>
      </c>
    </row>
    <row r="45" spans="1:2" x14ac:dyDescent="0.25">
      <c r="A45" s="29">
        <v>44817</v>
      </c>
      <c r="B45" s="31">
        <v>14</v>
      </c>
    </row>
    <row r="46" spans="1:2" x14ac:dyDescent="0.25">
      <c r="A46" s="29">
        <v>44818</v>
      </c>
      <c r="B46" s="31">
        <v>16</v>
      </c>
    </row>
    <row r="47" spans="1:2" x14ac:dyDescent="0.25">
      <c r="A47" s="29">
        <v>44819</v>
      </c>
      <c r="B47" s="31">
        <v>9</v>
      </c>
    </row>
    <row r="48" spans="1:2" x14ac:dyDescent="0.25">
      <c r="A48" s="29">
        <v>44820</v>
      </c>
      <c r="B48" s="31">
        <v>16</v>
      </c>
    </row>
    <row r="49" spans="1:2" x14ac:dyDescent="0.25">
      <c r="A49" s="32" t="s">
        <v>540</v>
      </c>
      <c r="B49" s="31">
        <v>2</v>
      </c>
    </row>
    <row r="50" spans="1:2" x14ac:dyDescent="0.25">
      <c r="A50" s="29">
        <v>44821</v>
      </c>
      <c r="B50" s="31">
        <v>29</v>
      </c>
    </row>
    <row r="51" spans="1:2" x14ac:dyDescent="0.25">
      <c r="A51" s="29">
        <v>44822</v>
      </c>
      <c r="B51" s="31">
        <v>17</v>
      </c>
    </row>
    <row r="52" spans="1:2" x14ac:dyDescent="0.25">
      <c r="A52" s="29">
        <v>44823</v>
      </c>
      <c r="B52" s="31">
        <v>17</v>
      </c>
    </row>
    <row r="53" spans="1:2" x14ac:dyDescent="0.25">
      <c r="A53" s="29">
        <v>44824</v>
      </c>
      <c r="B53" s="31">
        <v>23</v>
      </c>
    </row>
    <row r="54" spans="1:2" x14ac:dyDescent="0.25">
      <c r="A54" s="29">
        <v>44825</v>
      </c>
      <c r="B54" s="31">
        <v>35</v>
      </c>
    </row>
    <row r="55" spans="1:2" x14ac:dyDescent="0.25">
      <c r="A55" s="29">
        <v>44826</v>
      </c>
      <c r="B55" s="31">
        <v>18</v>
      </c>
    </row>
    <row r="56" spans="1:2" x14ac:dyDescent="0.25">
      <c r="A56" s="29">
        <v>44827</v>
      </c>
      <c r="B56" s="31">
        <v>30</v>
      </c>
    </row>
    <row r="57" spans="1:2" x14ac:dyDescent="0.25">
      <c r="A57" s="29">
        <v>44828</v>
      </c>
      <c r="B57" s="31">
        <v>23</v>
      </c>
    </row>
    <row r="58" spans="1:2" x14ac:dyDescent="0.25">
      <c r="A58" s="29">
        <v>44829</v>
      </c>
      <c r="B58" s="31">
        <v>22</v>
      </c>
    </row>
    <row r="59" spans="1:2" x14ac:dyDescent="0.25">
      <c r="A59" s="29">
        <v>44830</v>
      </c>
      <c r="B59" s="31">
        <v>20</v>
      </c>
    </row>
    <row r="60" spans="1:2" x14ac:dyDescent="0.25">
      <c r="A60" s="29">
        <v>44831</v>
      </c>
      <c r="B60" s="31">
        <v>22</v>
      </c>
    </row>
    <row r="61" spans="1:2" x14ac:dyDescent="0.25">
      <c r="A61" s="29">
        <v>44832</v>
      </c>
      <c r="B61" s="31">
        <v>27</v>
      </c>
    </row>
    <row r="62" spans="1:2" x14ac:dyDescent="0.25">
      <c r="A62" s="29">
        <v>44833</v>
      </c>
      <c r="B62" s="31">
        <v>25</v>
      </c>
    </row>
    <row r="63" spans="1:2" x14ac:dyDescent="0.25">
      <c r="A63" s="29">
        <v>44834</v>
      </c>
      <c r="B63" s="31">
        <v>17</v>
      </c>
    </row>
    <row r="64" spans="1:2" x14ac:dyDescent="0.25">
      <c r="A64" s="29">
        <v>44835</v>
      </c>
      <c r="B64" s="31">
        <v>18</v>
      </c>
    </row>
    <row r="65" spans="1:2" x14ac:dyDescent="0.25">
      <c r="A65" s="29">
        <v>44836</v>
      </c>
      <c r="B65" s="31">
        <v>23</v>
      </c>
    </row>
    <row r="66" spans="1:2" x14ac:dyDescent="0.25">
      <c r="A66" s="29">
        <v>44837</v>
      </c>
      <c r="B66" s="31">
        <v>19</v>
      </c>
    </row>
    <row r="67" spans="1:2" x14ac:dyDescent="0.25">
      <c r="A67" s="29">
        <v>44838</v>
      </c>
      <c r="B67" s="31">
        <v>36</v>
      </c>
    </row>
    <row r="68" spans="1:2" x14ac:dyDescent="0.25">
      <c r="A68" s="29">
        <v>44839</v>
      </c>
      <c r="B68" s="31">
        <v>21</v>
      </c>
    </row>
    <row r="69" spans="1:2" x14ac:dyDescent="0.25">
      <c r="A69" s="29">
        <v>44840</v>
      </c>
      <c r="B69" s="31">
        <v>18</v>
      </c>
    </row>
    <row r="70" spans="1:2" x14ac:dyDescent="0.25">
      <c r="A70" s="29">
        <v>44841</v>
      </c>
      <c r="B70" s="31">
        <v>31</v>
      </c>
    </row>
    <row r="71" spans="1:2" x14ac:dyDescent="0.25">
      <c r="A71" s="29">
        <v>44842</v>
      </c>
      <c r="B71" s="31">
        <v>28</v>
      </c>
    </row>
    <row r="72" spans="1:2" x14ac:dyDescent="0.25">
      <c r="A72" s="29">
        <v>44843</v>
      </c>
      <c r="B72" s="31">
        <v>25</v>
      </c>
    </row>
    <row r="73" spans="1:2" x14ac:dyDescent="0.25">
      <c r="A73" s="29">
        <v>44844</v>
      </c>
      <c r="B73" s="31">
        <v>24</v>
      </c>
    </row>
    <row r="74" spans="1:2" x14ac:dyDescent="0.25">
      <c r="A74" s="29">
        <v>44845</v>
      </c>
      <c r="B74" s="31">
        <v>25</v>
      </c>
    </row>
    <row r="75" spans="1:2" x14ac:dyDescent="0.25">
      <c r="A75" s="29">
        <v>44846</v>
      </c>
      <c r="B75" s="31">
        <v>16</v>
      </c>
    </row>
    <row r="76" spans="1:2" x14ac:dyDescent="0.25">
      <c r="A76" s="29">
        <v>44847</v>
      </c>
      <c r="B76" s="31">
        <v>11</v>
      </c>
    </row>
    <row r="77" spans="1:2" x14ac:dyDescent="0.25">
      <c r="A77" s="29">
        <v>44848</v>
      </c>
      <c r="B77" s="31">
        <v>19</v>
      </c>
    </row>
    <row r="78" spans="1:2" x14ac:dyDescent="0.25">
      <c r="A78" s="29">
        <v>44849</v>
      </c>
      <c r="B78" s="31">
        <v>18</v>
      </c>
    </row>
    <row r="79" spans="1:2" x14ac:dyDescent="0.25">
      <c r="A79" s="29">
        <v>44850</v>
      </c>
      <c r="B79" s="31">
        <v>28</v>
      </c>
    </row>
    <row r="80" spans="1:2" x14ac:dyDescent="0.25">
      <c r="A80" s="29">
        <v>44851</v>
      </c>
      <c r="B80" s="31">
        <v>25</v>
      </c>
    </row>
    <row r="81" spans="1:2" x14ac:dyDescent="0.25">
      <c r="A81" s="29">
        <v>44852</v>
      </c>
      <c r="B81" s="31">
        <v>33</v>
      </c>
    </row>
    <row r="82" spans="1:2" x14ac:dyDescent="0.25">
      <c r="A82" s="29">
        <v>44853</v>
      </c>
      <c r="B82" s="31">
        <v>22</v>
      </c>
    </row>
    <row r="83" spans="1:2" x14ac:dyDescent="0.25">
      <c r="A83" s="29">
        <v>44854</v>
      </c>
      <c r="B83" s="31">
        <v>21</v>
      </c>
    </row>
    <row r="84" spans="1:2" x14ac:dyDescent="0.25">
      <c r="A84" s="29">
        <v>44855</v>
      </c>
      <c r="B84" s="31">
        <v>17</v>
      </c>
    </row>
    <row r="85" spans="1:2" x14ac:dyDescent="0.25">
      <c r="A85" s="29">
        <v>44856</v>
      </c>
      <c r="B85" s="31">
        <v>20</v>
      </c>
    </row>
    <row r="86" spans="1:2" x14ac:dyDescent="0.25">
      <c r="A86" s="29">
        <v>44857</v>
      </c>
      <c r="B86" s="31">
        <v>21</v>
      </c>
    </row>
    <row r="87" spans="1:2" x14ac:dyDescent="0.25">
      <c r="A87" s="29">
        <v>44858</v>
      </c>
      <c r="B87" s="31">
        <v>23</v>
      </c>
    </row>
    <row r="88" spans="1:2" x14ac:dyDescent="0.25">
      <c r="A88" s="29">
        <v>44859</v>
      </c>
      <c r="B88" s="31">
        <v>33</v>
      </c>
    </row>
    <row r="89" spans="1:2" x14ac:dyDescent="0.25">
      <c r="A89" s="29">
        <v>44860</v>
      </c>
      <c r="B89" s="31">
        <v>13</v>
      </c>
    </row>
    <row r="90" spans="1:2" x14ac:dyDescent="0.25">
      <c r="A90" s="29">
        <v>44861</v>
      </c>
      <c r="B90" s="31">
        <v>21</v>
      </c>
    </row>
    <row r="91" spans="1:2" x14ac:dyDescent="0.25">
      <c r="A91" s="29">
        <v>44862</v>
      </c>
      <c r="B91" s="31">
        <v>20</v>
      </c>
    </row>
    <row r="92" spans="1:2" x14ac:dyDescent="0.25">
      <c r="A92" s="29">
        <v>44863</v>
      </c>
      <c r="B92" s="31">
        <v>17</v>
      </c>
    </row>
    <row r="93" spans="1:2" x14ac:dyDescent="0.25">
      <c r="A93" s="30" t="s">
        <v>6078</v>
      </c>
      <c r="B93" s="31">
        <v>27</v>
      </c>
    </row>
    <row r="94" spans="1:2" x14ac:dyDescent="0.25">
      <c r="A94" s="29">
        <v>44865</v>
      </c>
      <c r="B94" s="31">
        <v>23</v>
      </c>
    </row>
    <row r="95" spans="1:2" x14ac:dyDescent="0.25">
      <c r="A95" s="29">
        <v>44866</v>
      </c>
      <c r="B95" s="31">
        <v>29</v>
      </c>
    </row>
    <row r="96" spans="1:2" x14ac:dyDescent="0.25">
      <c r="A96" s="29">
        <v>44867</v>
      </c>
      <c r="B96" s="31">
        <v>21</v>
      </c>
    </row>
    <row r="97" spans="1:2" x14ac:dyDescent="0.25">
      <c r="A97" s="29">
        <v>44868</v>
      </c>
      <c r="B97" s="31">
        <v>33</v>
      </c>
    </row>
    <row r="98" spans="1:2" x14ac:dyDescent="0.25">
      <c r="A98" s="29">
        <v>44869</v>
      </c>
      <c r="B98" s="31">
        <v>19</v>
      </c>
    </row>
    <row r="99" spans="1:2" x14ac:dyDescent="0.25">
      <c r="A99" s="30" t="s">
        <v>6079</v>
      </c>
      <c r="B99" s="31">
        <v>39</v>
      </c>
    </row>
    <row r="100" spans="1:2" x14ac:dyDescent="0.25">
      <c r="A100" s="29">
        <v>44871</v>
      </c>
      <c r="B100" s="31">
        <v>28</v>
      </c>
    </row>
    <row r="101" spans="1:2" x14ac:dyDescent="0.25">
      <c r="A101" s="29">
        <v>44872</v>
      </c>
      <c r="B101" s="31">
        <v>36</v>
      </c>
    </row>
    <row r="102" spans="1:2" x14ac:dyDescent="0.25">
      <c r="A102" s="29">
        <v>44873</v>
      </c>
      <c r="B102" s="31">
        <v>24</v>
      </c>
    </row>
    <row r="103" spans="1:2" x14ac:dyDescent="0.25">
      <c r="A103" s="29">
        <v>44874</v>
      </c>
      <c r="B103" s="31">
        <v>14</v>
      </c>
    </row>
    <row r="104" spans="1:2" x14ac:dyDescent="0.25">
      <c r="A104" s="29">
        <v>44875</v>
      </c>
      <c r="B104" s="31">
        <v>17</v>
      </c>
    </row>
    <row r="105" spans="1:2" x14ac:dyDescent="0.25">
      <c r="A105" s="29">
        <v>44876</v>
      </c>
      <c r="B105" s="31">
        <v>14</v>
      </c>
    </row>
    <row r="106" spans="1:2" x14ac:dyDescent="0.25">
      <c r="A106" s="29">
        <v>44877</v>
      </c>
      <c r="B106" s="31">
        <v>21</v>
      </c>
    </row>
    <row r="107" spans="1:2" x14ac:dyDescent="0.25">
      <c r="A107" s="29">
        <v>44878</v>
      </c>
      <c r="B107" s="31">
        <v>32</v>
      </c>
    </row>
    <row r="108" spans="1:2" x14ac:dyDescent="0.25">
      <c r="A108" s="29">
        <v>44879</v>
      </c>
      <c r="B108" s="31">
        <v>28</v>
      </c>
    </row>
    <row r="109" spans="1:2" x14ac:dyDescent="0.25">
      <c r="A109" s="29">
        <v>44880</v>
      </c>
      <c r="B109" s="31">
        <v>30</v>
      </c>
    </row>
    <row r="110" spans="1:2" x14ac:dyDescent="0.25">
      <c r="A110" s="29">
        <v>44881</v>
      </c>
      <c r="B110" s="31">
        <v>16</v>
      </c>
    </row>
    <row r="111" spans="1:2" x14ac:dyDescent="0.25">
      <c r="A111" s="29">
        <v>44882</v>
      </c>
      <c r="B111" s="31">
        <v>18</v>
      </c>
    </row>
    <row r="112" spans="1:2" x14ac:dyDescent="0.25">
      <c r="A112" s="29">
        <v>44883</v>
      </c>
      <c r="B112" s="31">
        <v>34</v>
      </c>
    </row>
    <row r="113" spans="1:2" x14ac:dyDescent="0.25">
      <c r="A113" s="29">
        <v>44884</v>
      </c>
      <c r="B113" s="31">
        <v>26</v>
      </c>
    </row>
    <row r="114" spans="1:2" x14ac:dyDescent="0.25">
      <c r="A114" s="29">
        <v>44885</v>
      </c>
      <c r="B114" s="31">
        <v>23</v>
      </c>
    </row>
    <row r="115" spans="1:2" x14ac:dyDescent="0.25">
      <c r="A115" s="29">
        <v>44886</v>
      </c>
      <c r="B115" s="31">
        <v>23</v>
      </c>
    </row>
    <row r="116" spans="1:2" x14ac:dyDescent="0.25">
      <c r="A116" s="29">
        <v>44887</v>
      </c>
      <c r="B116" s="31">
        <v>20</v>
      </c>
    </row>
    <row r="117" spans="1:2" x14ac:dyDescent="0.25">
      <c r="A117" s="29">
        <v>44888</v>
      </c>
      <c r="B117" s="31">
        <v>33</v>
      </c>
    </row>
    <row r="118" spans="1:2" x14ac:dyDescent="0.25">
      <c r="A118" s="29">
        <v>44890</v>
      </c>
      <c r="B118" s="31">
        <v>24</v>
      </c>
    </row>
    <row r="119" spans="1:2" x14ac:dyDescent="0.25">
      <c r="A119" s="29">
        <v>44891</v>
      </c>
      <c r="B119" s="31">
        <v>20</v>
      </c>
    </row>
    <row r="120" spans="1:2" x14ac:dyDescent="0.25">
      <c r="A120" s="29">
        <v>44892</v>
      </c>
      <c r="B120" s="31">
        <v>19</v>
      </c>
    </row>
    <row r="121" spans="1:2" x14ac:dyDescent="0.25">
      <c r="A121" s="29">
        <v>44893</v>
      </c>
      <c r="B121" s="31">
        <v>26</v>
      </c>
    </row>
    <row r="122" spans="1:2" x14ac:dyDescent="0.25">
      <c r="A122" s="29">
        <v>44894</v>
      </c>
      <c r="B122" s="31">
        <v>12</v>
      </c>
    </row>
    <row r="123" spans="1:2" x14ac:dyDescent="0.25">
      <c r="A123" s="29">
        <v>44895</v>
      </c>
      <c r="B123" s="31">
        <v>13</v>
      </c>
    </row>
    <row r="124" spans="1:2" x14ac:dyDescent="0.25">
      <c r="A124" s="28" t="s">
        <v>6155</v>
      </c>
      <c r="B124" s="31">
        <v>2395</v>
      </c>
    </row>
  </sheetData>
  <pageMargins left="0.7" right="0.7" top="0.75" bottom="0.75" header="0.3" footer="0.3"/>
  <pageSetup orientation="portrait" r:id="rId2"/>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6AD9E8-DD07-45CA-9587-0E0707F79A15}">
  <dimension ref="A1:C124"/>
  <sheetViews>
    <sheetView workbookViewId="0">
      <selection activeCell="B37" sqref="B37"/>
    </sheetView>
  </sheetViews>
  <sheetFormatPr defaultRowHeight="15.75" x14ac:dyDescent="0.25"/>
  <cols>
    <col min="1" max="1" width="12.375" bestFit="1" customWidth="1"/>
    <col min="2" max="2" width="19.375" bestFit="1" customWidth="1"/>
    <col min="3" max="4" width="17.625" bestFit="1" customWidth="1"/>
    <col min="5" max="5" width="13.375" customWidth="1"/>
  </cols>
  <sheetData>
    <row r="1" spans="1:3" x14ac:dyDescent="0.25">
      <c r="A1" s="27" t="s">
        <v>6154</v>
      </c>
      <c r="B1" t="s">
        <v>6157</v>
      </c>
      <c r="C1" t="s">
        <v>6158</v>
      </c>
    </row>
    <row r="2" spans="1:3" x14ac:dyDescent="0.25">
      <c r="A2" s="29">
        <v>44774</v>
      </c>
      <c r="B2" s="34">
        <v>746</v>
      </c>
      <c r="C2" s="34">
        <v>250.98000000000002</v>
      </c>
    </row>
    <row r="3" spans="1:3" x14ac:dyDescent="0.25">
      <c r="A3" s="29">
        <v>44775</v>
      </c>
      <c r="B3" s="34">
        <v>2555</v>
      </c>
      <c r="C3" s="34">
        <v>595.02</v>
      </c>
    </row>
    <row r="4" spans="1:3" x14ac:dyDescent="0.25">
      <c r="A4" s="29">
        <v>44776</v>
      </c>
      <c r="B4" s="34">
        <v>575</v>
      </c>
      <c r="C4" s="34">
        <v>90.454999999999984</v>
      </c>
    </row>
    <row r="5" spans="1:3" x14ac:dyDescent="0.25">
      <c r="A5" s="29">
        <v>44777</v>
      </c>
      <c r="B5" s="34">
        <v>3649</v>
      </c>
      <c r="C5" s="34">
        <v>871.8599999999999</v>
      </c>
    </row>
    <row r="6" spans="1:3" x14ac:dyDescent="0.25">
      <c r="A6" s="29">
        <v>44778</v>
      </c>
      <c r="B6" s="34">
        <v>1851</v>
      </c>
      <c r="C6" s="34">
        <v>469.76</v>
      </c>
    </row>
    <row r="7" spans="1:3" x14ac:dyDescent="0.25">
      <c r="A7" s="29">
        <v>44779</v>
      </c>
      <c r="B7" s="34">
        <v>763</v>
      </c>
      <c r="C7" s="34">
        <v>223.78</v>
      </c>
    </row>
    <row r="8" spans="1:3" x14ac:dyDescent="0.25">
      <c r="A8" s="29">
        <v>44780</v>
      </c>
      <c r="B8" s="34">
        <v>1152</v>
      </c>
      <c r="C8" s="34">
        <v>370.81250000000006</v>
      </c>
    </row>
    <row r="9" spans="1:3" x14ac:dyDescent="0.25">
      <c r="A9" s="29">
        <v>44781</v>
      </c>
      <c r="B9" s="34">
        <v>921</v>
      </c>
      <c r="C9" s="34">
        <v>286.29499999999996</v>
      </c>
    </row>
    <row r="10" spans="1:3" x14ac:dyDescent="0.25">
      <c r="A10" s="29">
        <v>44782</v>
      </c>
      <c r="B10" s="34">
        <v>808</v>
      </c>
      <c r="C10" s="34">
        <v>359.36</v>
      </c>
    </row>
    <row r="11" spans="1:3" x14ac:dyDescent="0.25">
      <c r="A11" s="29">
        <v>44783</v>
      </c>
      <c r="B11" s="34">
        <v>424</v>
      </c>
      <c r="C11" s="34">
        <v>197.86</v>
      </c>
    </row>
    <row r="12" spans="1:3" x14ac:dyDescent="0.25">
      <c r="A12" s="29">
        <v>44784</v>
      </c>
      <c r="B12" s="34">
        <v>1853</v>
      </c>
      <c r="C12" s="34">
        <v>274.02999999999997</v>
      </c>
    </row>
    <row r="13" spans="1:3" x14ac:dyDescent="0.25">
      <c r="A13" s="29">
        <v>44785</v>
      </c>
      <c r="B13" s="34">
        <v>929</v>
      </c>
      <c r="C13" s="34">
        <v>325.46999999999997</v>
      </c>
    </row>
    <row r="14" spans="1:3" x14ac:dyDescent="0.25">
      <c r="A14" s="29">
        <v>44786</v>
      </c>
      <c r="B14" s="34">
        <v>377</v>
      </c>
      <c r="C14" s="34">
        <v>141.62</v>
      </c>
    </row>
    <row r="15" spans="1:3" x14ac:dyDescent="0.25">
      <c r="A15" s="29">
        <v>44787</v>
      </c>
      <c r="B15" s="34">
        <v>1875</v>
      </c>
      <c r="C15" s="34">
        <v>465.53999999999996</v>
      </c>
    </row>
    <row r="16" spans="1:3" x14ac:dyDescent="0.25">
      <c r="A16" s="29">
        <v>44788</v>
      </c>
      <c r="B16" s="34">
        <v>489</v>
      </c>
      <c r="C16" s="34">
        <v>171.45999999999998</v>
      </c>
    </row>
    <row r="17" spans="1:3" x14ac:dyDescent="0.25">
      <c r="A17" s="29">
        <v>44789</v>
      </c>
      <c r="B17" s="34">
        <v>1511.5</v>
      </c>
      <c r="C17" s="34">
        <v>325.755</v>
      </c>
    </row>
    <row r="18" spans="1:3" x14ac:dyDescent="0.25">
      <c r="A18" s="29">
        <v>44790</v>
      </c>
      <c r="B18" s="34">
        <v>868</v>
      </c>
      <c r="C18" s="34">
        <v>141.68</v>
      </c>
    </row>
    <row r="19" spans="1:3" x14ac:dyDescent="0.25">
      <c r="A19" s="29">
        <v>44791</v>
      </c>
      <c r="B19" s="34">
        <v>2821.5</v>
      </c>
      <c r="C19" s="34">
        <v>1008.035</v>
      </c>
    </row>
    <row r="20" spans="1:3" x14ac:dyDescent="0.25">
      <c r="A20" s="29">
        <v>44792</v>
      </c>
      <c r="B20" s="34">
        <v>494</v>
      </c>
      <c r="C20" s="34">
        <v>209.86</v>
      </c>
    </row>
    <row r="21" spans="1:3" x14ac:dyDescent="0.25">
      <c r="A21" s="29">
        <v>44793</v>
      </c>
      <c r="B21" s="34">
        <v>1511</v>
      </c>
      <c r="C21" s="34">
        <v>512.45500000000004</v>
      </c>
    </row>
    <row r="22" spans="1:3" x14ac:dyDescent="0.25">
      <c r="A22" s="29">
        <v>44794</v>
      </c>
      <c r="B22" s="34">
        <v>741</v>
      </c>
      <c r="C22" s="34">
        <v>288.255</v>
      </c>
    </row>
    <row r="23" spans="1:3" x14ac:dyDescent="0.25">
      <c r="A23" s="29">
        <v>44795</v>
      </c>
      <c r="B23" s="34">
        <v>1739</v>
      </c>
      <c r="C23" s="34">
        <v>518.75</v>
      </c>
    </row>
    <row r="24" spans="1:3" x14ac:dyDescent="0.25">
      <c r="A24" s="29">
        <v>44796</v>
      </c>
      <c r="B24" s="34">
        <v>263</v>
      </c>
      <c r="C24" s="34">
        <v>108.83000000000001</v>
      </c>
    </row>
    <row r="25" spans="1:3" x14ac:dyDescent="0.25">
      <c r="A25" s="29">
        <v>44797</v>
      </c>
      <c r="B25" s="34">
        <v>575</v>
      </c>
      <c r="C25" s="34">
        <v>193.98999999999995</v>
      </c>
    </row>
    <row r="26" spans="1:3" x14ac:dyDescent="0.25">
      <c r="A26" s="29">
        <v>44798</v>
      </c>
      <c r="B26" s="34">
        <v>639</v>
      </c>
      <c r="C26" s="34">
        <v>237.30500000000001</v>
      </c>
    </row>
    <row r="27" spans="1:3" x14ac:dyDescent="0.25">
      <c r="A27" s="29">
        <v>44799</v>
      </c>
      <c r="B27" s="34">
        <v>341</v>
      </c>
      <c r="C27" s="34">
        <v>129.36499999999998</v>
      </c>
    </row>
    <row r="28" spans="1:3" x14ac:dyDescent="0.25">
      <c r="A28" s="29">
        <v>44800</v>
      </c>
      <c r="B28" s="34">
        <v>1545</v>
      </c>
      <c r="C28" s="34">
        <v>794.17</v>
      </c>
    </row>
    <row r="29" spans="1:3" x14ac:dyDescent="0.25">
      <c r="A29" s="29">
        <v>44801</v>
      </c>
      <c r="B29" s="34">
        <v>1027</v>
      </c>
      <c r="C29" s="34">
        <v>281.38</v>
      </c>
    </row>
    <row r="30" spans="1:3" x14ac:dyDescent="0.25">
      <c r="A30" s="29">
        <v>44802</v>
      </c>
      <c r="B30" s="34">
        <v>1251</v>
      </c>
      <c r="C30" s="34">
        <v>418.36500000000001</v>
      </c>
    </row>
    <row r="31" spans="1:3" x14ac:dyDescent="0.25">
      <c r="A31" s="29">
        <v>44803</v>
      </c>
      <c r="B31" s="34">
        <v>834</v>
      </c>
      <c r="C31" s="34">
        <v>242.92999999999995</v>
      </c>
    </row>
    <row r="32" spans="1:3" x14ac:dyDescent="0.25">
      <c r="A32" s="29">
        <v>44804</v>
      </c>
      <c r="B32" s="34">
        <v>1534</v>
      </c>
      <c r="C32" s="34">
        <v>440.34000000000003</v>
      </c>
    </row>
    <row r="33" spans="1:3" x14ac:dyDescent="0.25">
      <c r="A33" s="29">
        <v>44805</v>
      </c>
      <c r="B33" s="34">
        <v>715</v>
      </c>
      <c r="C33" s="34">
        <v>270.44</v>
      </c>
    </row>
    <row r="34" spans="1:3" x14ac:dyDescent="0.25">
      <c r="A34" s="29">
        <v>44806</v>
      </c>
      <c r="B34" s="34">
        <v>1247</v>
      </c>
      <c r="C34" s="34">
        <v>564.5</v>
      </c>
    </row>
    <row r="35" spans="1:3" x14ac:dyDescent="0.25">
      <c r="A35" s="29">
        <v>44807</v>
      </c>
      <c r="B35" s="34">
        <v>857</v>
      </c>
      <c r="C35" s="34">
        <v>393.98</v>
      </c>
    </row>
    <row r="36" spans="1:3" x14ac:dyDescent="0.25">
      <c r="A36" s="29">
        <v>44808</v>
      </c>
      <c r="B36" s="34">
        <v>2057</v>
      </c>
      <c r="C36" s="34">
        <v>748.96</v>
      </c>
    </row>
    <row r="37" spans="1:3" x14ac:dyDescent="0.25">
      <c r="A37" s="29">
        <v>44809</v>
      </c>
      <c r="B37" s="34">
        <v>1874</v>
      </c>
      <c r="C37" s="34">
        <v>576.38</v>
      </c>
    </row>
    <row r="38" spans="1:3" x14ac:dyDescent="0.25">
      <c r="A38" s="29">
        <v>44810</v>
      </c>
      <c r="B38" s="34">
        <v>537</v>
      </c>
      <c r="C38" s="34">
        <v>159.86000000000001</v>
      </c>
    </row>
    <row r="39" spans="1:3" x14ac:dyDescent="0.25">
      <c r="A39" s="29">
        <v>44811</v>
      </c>
      <c r="B39" s="34">
        <v>1605</v>
      </c>
      <c r="C39" s="34">
        <v>288.58</v>
      </c>
    </row>
    <row r="40" spans="1:3" x14ac:dyDescent="0.25">
      <c r="A40" s="29">
        <v>44812</v>
      </c>
      <c r="B40" s="34">
        <v>987</v>
      </c>
      <c r="C40" s="34">
        <v>387.99</v>
      </c>
    </row>
    <row r="41" spans="1:3" x14ac:dyDescent="0.25">
      <c r="A41" s="29">
        <v>44813</v>
      </c>
      <c r="B41" s="34">
        <v>2828.34</v>
      </c>
      <c r="C41" s="34">
        <v>806.84</v>
      </c>
    </row>
    <row r="42" spans="1:3" x14ac:dyDescent="0.25">
      <c r="A42" s="29">
        <v>44814</v>
      </c>
      <c r="B42" s="34">
        <v>1581.39</v>
      </c>
      <c r="C42" s="34">
        <v>578.35874999999999</v>
      </c>
    </row>
    <row r="43" spans="1:3" x14ac:dyDescent="0.25">
      <c r="A43" s="29">
        <v>44815</v>
      </c>
      <c r="B43" s="34">
        <v>3070</v>
      </c>
      <c r="C43" s="34">
        <v>994.98</v>
      </c>
    </row>
    <row r="44" spans="1:3" x14ac:dyDescent="0.25">
      <c r="A44" s="29">
        <v>44816</v>
      </c>
      <c r="B44" s="34">
        <v>1006</v>
      </c>
      <c r="C44" s="34">
        <v>367.48</v>
      </c>
    </row>
    <row r="45" spans="1:3" x14ac:dyDescent="0.25">
      <c r="A45" s="29">
        <v>44817</v>
      </c>
      <c r="B45" s="34">
        <v>1298</v>
      </c>
      <c r="C45" s="34">
        <v>523</v>
      </c>
    </row>
    <row r="46" spans="1:3" x14ac:dyDescent="0.25">
      <c r="A46" s="29">
        <v>44818</v>
      </c>
      <c r="B46" s="34">
        <v>1794</v>
      </c>
      <c r="C46" s="34">
        <v>473.91</v>
      </c>
    </row>
    <row r="47" spans="1:3" x14ac:dyDescent="0.25">
      <c r="A47" s="29">
        <v>44819</v>
      </c>
      <c r="B47" s="34">
        <v>571</v>
      </c>
      <c r="C47" s="34">
        <v>174.25</v>
      </c>
    </row>
    <row r="48" spans="1:3" x14ac:dyDescent="0.25">
      <c r="A48" s="29">
        <v>44820</v>
      </c>
      <c r="B48" s="34">
        <v>597</v>
      </c>
      <c r="C48" s="34">
        <v>239.38</v>
      </c>
    </row>
    <row r="49" spans="1:3" x14ac:dyDescent="0.25">
      <c r="A49" s="28" t="s">
        <v>540</v>
      </c>
      <c r="B49" s="34">
        <v>552</v>
      </c>
      <c r="C49" s="34">
        <v>142</v>
      </c>
    </row>
    <row r="50" spans="1:3" x14ac:dyDescent="0.25">
      <c r="A50" s="29">
        <v>44821</v>
      </c>
      <c r="B50" s="34">
        <v>1365</v>
      </c>
      <c r="C50" s="34">
        <v>496.33000000000004</v>
      </c>
    </row>
    <row r="51" spans="1:3" x14ac:dyDescent="0.25">
      <c r="A51" s="29">
        <v>44822</v>
      </c>
      <c r="B51" s="34">
        <v>3633</v>
      </c>
      <c r="C51" s="34">
        <v>700.29</v>
      </c>
    </row>
    <row r="52" spans="1:3" x14ac:dyDescent="0.25">
      <c r="A52" s="29">
        <v>44823</v>
      </c>
      <c r="B52" s="34">
        <v>1800</v>
      </c>
      <c r="C52" s="34">
        <v>496.69</v>
      </c>
    </row>
    <row r="53" spans="1:3" x14ac:dyDescent="0.25">
      <c r="A53" s="29">
        <v>44824</v>
      </c>
      <c r="B53" s="34">
        <v>2135</v>
      </c>
      <c r="C53" s="34">
        <v>634.92000000000007</v>
      </c>
    </row>
    <row r="54" spans="1:3" x14ac:dyDescent="0.25">
      <c r="A54" s="29">
        <v>44825</v>
      </c>
      <c r="B54" s="34">
        <v>3745.5</v>
      </c>
      <c r="C54" s="34">
        <v>934.54</v>
      </c>
    </row>
    <row r="55" spans="1:3" x14ac:dyDescent="0.25">
      <c r="A55" s="29">
        <v>44826</v>
      </c>
      <c r="B55" s="34">
        <v>4331.5</v>
      </c>
      <c r="C55" s="34">
        <v>545.41</v>
      </c>
    </row>
    <row r="56" spans="1:3" x14ac:dyDescent="0.25">
      <c r="A56" s="29">
        <v>44827</v>
      </c>
      <c r="B56" s="34">
        <v>2541</v>
      </c>
      <c r="C56" s="34">
        <v>813.92000000000007</v>
      </c>
    </row>
    <row r="57" spans="1:3" x14ac:dyDescent="0.25">
      <c r="A57" s="29">
        <v>44828</v>
      </c>
      <c r="B57" s="34">
        <v>877</v>
      </c>
      <c r="C57" s="34">
        <v>306.38</v>
      </c>
    </row>
    <row r="58" spans="1:3" x14ac:dyDescent="0.25">
      <c r="A58" s="29">
        <v>44829</v>
      </c>
      <c r="B58" s="34">
        <v>1971</v>
      </c>
      <c r="C58" s="34">
        <v>666.57999999999993</v>
      </c>
    </row>
    <row r="59" spans="1:3" x14ac:dyDescent="0.25">
      <c r="A59" s="29">
        <v>44830</v>
      </c>
      <c r="B59" s="34">
        <v>1113</v>
      </c>
      <c r="C59" s="34">
        <v>448.26</v>
      </c>
    </row>
    <row r="60" spans="1:3" x14ac:dyDescent="0.25">
      <c r="A60" s="29">
        <v>44831</v>
      </c>
      <c r="B60" s="34">
        <v>1732</v>
      </c>
      <c r="C60" s="34">
        <v>646.32500000000005</v>
      </c>
    </row>
    <row r="61" spans="1:3" x14ac:dyDescent="0.25">
      <c r="A61" s="29">
        <v>44832</v>
      </c>
      <c r="B61" s="34">
        <v>1873</v>
      </c>
      <c r="C61" s="34">
        <v>721.99999999999989</v>
      </c>
    </row>
    <row r="62" spans="1:3" x14ac:dyDescent="0.25">
      <c r="A62" s="29">
        <v>44833</v>
      </c>
      <c r="B62" s="34">
        <v>2685</v>
      </c>
      <c r="C62" s="34">
        <v>588.71</v>
      </c>
    </row>
    <row r="63" spans="1:3" x14ac:dyDescent="0.25">
      <c r="A63" s="29">
        <v>44834</v>
      </c>
      <c r="B63" s="34">
        <v>1543</v>
      </c>
      <c r="C63" s="34">
        <v>502.44000000000005</v>
      </c>
    </row>
    <row r="64" spans="1:3" x14ac:dyDescent="0.25">
      <c r="A64" s="29">
        <v>44835</v>
      </c>
      <c r="B64" s="34">
        <v>1142</v>
      </c>
      <c r="C64" s="34">
        <v>469.96000000000004</v>
      </c>
    </row>
    <row r="65" spans="1:3" x14ac:dyDescent="0.25">
      <c r="A65" s="29">
        <v>44836</v>
      </c>
      <c r="B65" s="34">
        <v>6136</v>
      </c>
      <c r="C65" s="34">
        <v>987.12</v>
      </c>
    </row>
    <row r="66" spans="1:3" x14ac:dyDescent="0.25">
      <c r="A66" s="29">
        <v>44837</v>
      </c>
      <c r="B66" s="34">
        <v>1395</v>
      </c>
      <c r="C66" s="34">
        <v>541.92499999999995</v>
      </c>
    </row>
    <row r="67" spans="1:3" x14ac:dyDescent="0.25">
      <c r="A67" s="29">
        <v>44838</v>
      </c>
      <c r="B67" s="34">
        <v>2867.5</v>
      </c>
      <c r="C67" s="34">
        <v>765.36500000000001</v>
      </c>
    </row>
    <row r="68" spans="1:3" x14ac:dyDescent="0.25">
      <c r="A68" s="29">
        <v>44839</v>
      </c>
      <c r="B68" s="34">
        <v>1150</v>
      </c>
      <c r="C68" s="34">
        <v>322.92500000000001</v>
      </c>
    </row>
    <row r="69" spans="1:3" x14ac:dyDescent="0.25">
      <c r="A69" s="29">
        <v>44840</v>
      </c>
      <c r="B69" s="34">
        <v>1072</v>
      </c>
      <c r="C69" s="34">
        <v>338.09999999999997</v>
      </c>
    </row>
    <row r="70" spans="1:3" x14ac:dyDescent="0.25">
      <c r="A70" s="29">
        <v>44841</v>
      </c>
      <c r="B70" s="34">
        <v>2495</v>
      </c>
      <c r="C70" s="34">
        <v>640.09500000000003</v>
      </c>
    </row>
    <row r="71" spans="1:3" x14ac:dyDescent="0.25">
      <c r="A71" s="29">
        <v>44842</v>
      </c>
      <c r="B71" s="34">
        <v>4645</v>
      </c>
      <c r="C71" s="34">
        <v>960.45800000000008</v>
      </c>
    </row>
    <row r="72" spans="1:3" x14ac:dyDescent="0.25">
      <c r="A72" s="29">
        <v>44843</v>
      </c>
      <c r="B72" s="34">
        <v>1851</v>
      </c>
      <c r="C72" s="34">
        <v>518.81500000000005</v>
      </c>
    </row>
    <row r="73" spans="1:3" x14ac:dyDescent="0.25">
      <c r="A73" s="29">
        <v>44844</v>
      </c>
      <c r="B73" s="34">
        <v>3486.5</v>
      </c>
      <c r="C73" s="34">
        <v>819.48500000000001</v>
      </c>
    </row>
    <row r="74" spans="1:3" x14ac:dyDescent="0.25">
      <c r="A74" s="29">
        <v>44845</v>
      </c>
      <c r="B74" s="34">
        <v>4725</v>
      </c>
      <c r="C74" s="34">
        <v>811.58749999999975</v>
      </c>
    </row>
    <row r="75" spans="1:3" x14ac:dyDescent="0.25">
      <c r="A75" s="29">
        <v>44846</v>
      </c>
      <c r="B75" s="34">
        <v>1834</v>
      </c>
      <c r="C75" s="34">
        <v>441.57999999999993</v>
      </c>
    </row>
    <row r="76" spans="1:3" x14ac:dyDescent="0.25">
      <c r="A76" s="29">
        <v>44847</v>
      </c>
      <c r="B76" s="34">
        <v>489</v>
      </c>
      <c r="C76" s="34">
        <v>187.39999999999998</v>
      </c>
    </row>
    <row r="77" spans="1:3" x14ac:dyDescent="0.25">
      <c r="A77" s="29">
        <v>44848</v>
      </c>
      <c r="B77" s="34">
        <v>1104</v>
      </c>
      <c r="C77" s="34">
        <v>340.43499999999995</v>
      </c>
    </row>
    <row r="78" spans="1:3" x14ac:dyDescent="0.25">
      <c r="A78" s="29">
        <v>44849</v>
      </c>
      <c r="B78" s="34">
        <v>4161.875</v>
      </c>
      <c r="C78" s="34">
        <v>803.15500000000009</v>
      </c>
    </row>
    <row r="79" spans="1:3" x14ac:dyDescent="0.25">
      <c r="A79" s="29">
        <v>44850</v>
      </c>
      <c r="B79" s="34">
        <v>1295</v>
      </c>
      <c r="C79" s="34">
        <v>552.48500000000001</v>
      </c>
    </row>
    <row r="80" spans="1:3" x14ac:dyDescent="0.25">
      <c r="A80" s="29">
        <v>44851</v>
      </c>
      <c r="B80" s="34">
        <v>1712</v>
      </c>
      <c r="C80" s="34">
        <v>562.83999999999992</v>
      </c>
    </row>
    <row r="81" spans="1:3" x14ac:dyDescent="0.25">
      <c r="A81" s="29">
        <v>44852</v>
      </c>
      <c r="B81" s="34">
        <v>2157</v>
      </c>
      <c r="C81" s="34">
        <v>832.58499999999992</v>
      </c>
    </row>
    <row r="82" spans="1:3" x14ac:dyDescent="0.25">
      <c r="A82" s="29">
        <v>44853</v>
      </c>
      <c r="B82" s="34">
        <v>2027</v>
      </c>
      <c r="C82" s="34">
        <v>578.39499999999998</v>
      </c>
    </row>
    <row r="83" spans="1:3" x14ac:dyDescent="0.25">
      <c r="A83" s="29">
        <v>44854</v>
      </c>
      <c r="B83" s="34">
        <v>1452</v>
      </c>
      <c r="C83" s="34">
        <v>455.03999999999996</v>
      </c>
    </row>
    <row r="84" spans="1:3" x14ac:dyDescent="0.25">
      <c r="A84" s="29">
        <v>44855</v>
      </c>
      <c r="B84" s="34">
        <v>1905</v>
      </c>
      <c r="C84" s="34">
        <v>636.51499999999999</v>
      </c>
    </row>
    <row r="85" spans="1:3" x14ac:dyDescent="0.25">
      <c r="A85" s="29">
        <v>44856</v>
      </c>
      <c r="B85" s="34">
        <v>1304</v>
      </c>
      <c r="C85" s="34">
        <v>404.34000000000003</v>
      </c>
    </row>
    <row r="86" spans="1:3" x14ac:dyDescent="0.25">
      <c r="A86" s="29">
        <v>44857</v>
      </c>
      <c r="B86" s="34">
        <v>3607</v>
      </c>
      <c r="C86" s="34">
        <v>743.3</v>
      </c>
    </row>
    <row r="87" spans="1:3" x14ac:dyDescent="0.25">
      <c r="A87" s="29">
        <v>44858</v>
      </c>
      <c r="B87" s="34">
        <v>1158</v>
      </c>
      <c r="C87" s="34">
        <v>422.625</v>
      </c>
    </row>
    <row r="88" spans="1:3" x14ac:dyDescent="0.25">
      <c r="A88" s="29">
        <v>44859</v>
      </c>
      <c r="B88" s="34">
        <v>2300.5</v>
      </c>
      <c r="C88" s="34">
        <v>778.47</v>
      </c>
    </row>
    <row r="89" spans="1:3" x14ac:dyDescent="0.25">
      <c r="A89" s="29">
        <v>44860</v>
      </c>
      <c r="B89" s="34">
        <v>638</v>
      </c>
      <c r="C89" s="34">
        <v>181.60499999999996</v>
      </c>
    </row>
    <row r="90" spans="1:3" x14ac:dyDescent="0.25">
      <c r="A90" s="29">
        <v>44861</v>
      </c>
      <c r="B90" s="34">
        <v>1638</v>
      </c>
      <c r="C90" s="34">
        <v>515.28</v>
      </c>
    </row>
    <row r="91" spans="1:3" x14ac:dyDescent="0.25">
      <c r="A91" s="29">
        <v>44862</v>
      </c>
      <c r="B91" s="34">
        <v>1195</v>
      </c>
      <c r="C91" s="34">
        <v>443.05000000000007</v>
      </c>
    </row>
    <row r="92" spans="1:3" x14ac:dyDescent="0.25">
      <c r="A92" s="29">
        <v>44863</v>
      </c>
      <c r="B92" s="34">
        <v>787</v>
      </c>
      <c r="C92" s="34">
        <v>253.24</v>
      </c>
    </row>
    <row r="93" spans="1:3" x14ac:dyDescent="0.25">
      <c r="A93" s="28" t="s">
        <v>6078</v>
      </c>
      <c r="B93" s="34">
        <v>2196</v>
      </c>
      <c r="C93" s="34">
        <v>738.73</v>
      </c>
    </row>
    <row r="94" spans="1:3" x14ac:dyDescent="0.25">
      <c r="A94" s="29">
        <v>44865</v>
      </c>
      <c r="B94" s="34">
        <v>880</v>
      </c>
      <c r="C94" s="34">
        <v>255.68499999999995</v>
      </c>
    </row>
    <row r="95" spans="1:3" x14ac:dyDescent="0.25">
      <c r="A95" s="29">
        <v>44866</v>
      </c>
      <c r="B95" s="34">
        <v>1977</v>
      </c>
      <c r="C95" s="34">
        <v>396.84</v>
      </c>
    </row>
    <row r="96" spans="1:3" x14ac:dyDescent="0.25">
      <c r="A96" s="29">
        <v>44867</v>
      </c>
      <c r="B96" s="34">
        <v>1375</v>
      </c>
      <c r="C96" s="34">
        <v>399.05500000000001</v>
      </c>
    </row>
    <row r="97" spans="1:3" x14ac:dyDescent="0.25">
      <c r="A97" s="29">
        <v>44868</v>
      </c>
      <c r="B97" s="34">
        <v>2113</v>
      </c>
      <c r="C97" s="34">
        <v>947.65</v>
      </c>
    </row>
    <row r="98" spans="1:3" x14ac:dyDescent="0.25">
      <c r="A98" s="29">
        <v>44869</v>
      </c>
      <c r="B98" s="34">
        <v>2192</v>
      </c>
      <c r="C98" s="34">
        <v>607.23</v>
      </c>
    </row>
    <row r="99" spans="1:3" x14ac:dyDescent="0.25">
      <c r="A99" s="28" t="s">
        <v>6079</v>
      </c>
      <c r="B99" s="34">
        <v>3765</v>
      </c>
      <c r="C99" s="34">
        <v>1168.0600000000002</v>
      </c>
    </row>
    <row r="100" spans="1:3" x14ac:dyDescent="0.25">
      <c r="A100" s="29">
        <v>44871</v>
      </c>
      <c r="B100" s="34">
        <v>5184</v>
      </c>
      <c r="C100" s="34">
        <v>923.72</v>
      </c>
    </row>
    <row r="101" spans="1:3" x14ac:dyDescent="0.25">
      <c r="A101" s="29">
        <v>44872</v>
      </c>
      <c r="B101" s="34">
        <v>4324</v>
      </c>
      <c r="C101" s="34">
        <v>1313.385</v>
      </c>
    </row>
    <row r="102" spans="1:3" x14ac:dyDescent="0.25">
      <c r="A102" s="29">
        <v>44873</v>
      </c>
      <c r="B102" s="34">
        <v>1912</v>
      </c>
      <c r="C102" s="34">
        <v>572.65</v>
      </c>
    </row>
    <row r="103" spans="1:3" x14ac:dyDescent="0.25">
      <c r="A103" s="29">
        <v>44874</v>
      </c>
      <c r="B103" s="34">
        <v>863</v>
      </c>
      <c r="C103" s="34">
        <v>343.26</v>
      </c>
    </row>
    <row r="104" spans="1:3" x14ac:dyDescent="0.25">
      <c r="A104" s="29">
        <v>44875</v>
      </c>
      <c r="B104" s="34">
        <v>1471</v>
      </c>
      <c r="C104" s="34">
        <v>352.78500000000003</v>
      </c>
    </row>
    <row r="105" spans="1:3" x14ac:dyDescent="0.25">
      <c r="A105" s="29">
        <v>44876</v>
      </c>
      <c r="B105" s="34">
        <v>3384</v>
      </c>
      <c r="C105" s="34">
        <v>492.43</v>
      </c>
    </row>
    <row r="106" spans="1:3" x14ac:dyDescent="0.25">
      <c r="A106" s="29">
        <v>44877</v>
      </c>
      <c r="B106" s="34">
        <v>2394</v>
      </c>
      <c r="C106" s="34">
        <v>1002.08</v>
      </c>
    </row>
    <row r="107" spans="1:3" x14ac:dyDescent="0.25">
      <c r="A107" s="29">
        <v>44878</v>
      </c>
      <c r="B107" s="34">
        <v>2393</v>
      </c>
      <c r="C107" s="34">
        <v>584.37499999999989</v>
      </c>
    </row>
    <row r="108" spans="1:3" x14ac:dyDescent="0.25">
      <c r="A108" s="29">
        <v>44879</v>
      </c>
      <c r="B108" s="34">
        <v>4512.5</v>
      </c>
      <c r="C108" s="34">
        <v>1024.3200000000002</v>
      </c>
    </row>
    <row r="109" spans="1:3" x14ac:dyDescent="0.25">
      <c r="A109" s="29">
        <v>44880</v>
      </c>
      <c r="B109" s="34">
        <v>3267</v>
      </c>
      <c r="C109" s="34">
        <v>810.93000000000006</v>
      </c>
    </row>
    <row r="110" spans="1:3" x14ac:dyDescent="0.25">
      <c r="A110" s="29">
        <v>44881</v>
      </c>
      <c r="B110" s="34">
        <v>1060</v>
      </c>
      <c r="C110" s="34">
        <v>376.2</v>
      </c>
    </row>
    <row r="111" spans="1:3" x14ac:dyDescent="0.25">
      <c r="A111" s="29">
        <v>44882</v>
      </c>
      <c r="B111" s="34">
        <v>1403</v>
      </c>
      <c r="C111" s="34">
        <v>469.97000000000008</v>
      </c>
    </row>
    <row r="112" spans="1:3" x14ac:dyDescent="0.25">
      <c r="A112" s="29">
        <v>44883</v>
      </c>
      <c r="B112" s="34">
        <v>2931</v>
      </c>
      <c r="C112" s="34">
        <v>799.14</v>
      </c>
    </row>
    <row r="113" spans="1:3" x14ac:dyDescent="0.25">
      <c r="A113" s="29">
        <v>44884</v>
      </c>
      <c r="B113" s="34">
        <v>1672</v>
      </c>
      <c r="C113" s="34">
        <v>524.26800000000003</v>
      </c>
    </row>
    <row r="114" spans="1:3" x14ac:dyDescent="0.25">
      <c r="A114" s="29">
        <v>44885</v>
      </c>
      <c r="B114" s="34">
        <v>1993</v>
      </c>
      <c r="C114" s="34">
        <v>702.22500000000002</v>
      </c>
    </row>
    <row r="115" spans="1:3" x14ac:dyDescent="0.25">
      <c r="A115" s="29">
        <v>44886</v>
      </c>
      <c r="B115" s="34">
        <v>2018</v>
      </c>
      <c r="C115" s="34">
        <v>737.46999999999991</v>
      </c>
    </row>
    <row r="116" spans="1:3" x14ac:dyDescent="0.25">
      <c r="A116" s="29">
        <v>44887</v>
      </c>
      <c r="B116" s="34">
        <v>1200</v>
      </c>
      <c r="C116" s="34">
        <v>267</v>
      </c>
    </row>
    <row r="117" spans="1:3" x14ac:dyDescent="0.25">
      <c r="A117" s="29">
        <v>44888</v>
      </c>
      <c r="B117" s="34">
        <v>2444</v>
      </c>
      <c r="C117" s="34">
        <v>1068.93</v>
      </c>
    </row>
    <row r="118" spans="1:3" x14ac:dyDescent="0.25">
      <c r="A118" s="29">
        <v>44890</v>
      </c>
      <c r="B118" s="34">
        <v>2066</v>
      </c>
      <c r="C118" s="34">
        <v>673.77</v>
      </c>
    </row>
    <row r="119" spans="1:3" x14ac:dyDescent="0.25">
      <c r="A119" s="29">
        <v>44891</v>
      </c>
      <c r="B119" s="34">
        <v>1053</v>
      </c>
      <c r="C119" s="34">
        <v>324.58000000000004</v>
      </c>
    </row>
    <row r="120" spans="1:3" x14ac:dyDescent="0.25">
      <c r="A120" s="29">
        <v>44892</v>
      </c>
      <c r="B120" s="34">
        <v>1257</v>
      </c>
      <c r="C120" s="34">
        <v>416.18500000000006</v>
      </c>
    </row>
    <row r="121" spans="1:3" x14ac:dyDescent="0.25">
      <c r="A121" s="29">
        <v>44893</v>
      </c>
      <c r="B121" s="34">
        <v>1250</v>
      </c>
      <c r="C121" s="34">
        <v>439.94999999999993</v>
      </c>
    </row>
    <row r="122" spans="1:3" x14ac:dyDescent="0.25">
      <c r="A122" s="29">
        <v>44894</v>
      </c>
      <c r="B122" s="34">
        <v>679</v>
      </c>
      <c r="C122" s="34">
        <v>284.83</v>
      </c>
    </row>
    <row r="123" spans="1:3" x14ac:dyDescent="0.25">
      <c r="A123" s="29">
        <v>44895</v>
      </c>
      <c r="B123" s="34">
        <v>2517</v>
      </c>
      <c r="C123" s="34">
        <v>280.14</v>
      </c>
    </row>
    <row r="124" spans="1:3" x14ac:dyDescent="0.25">
      <c r="A124" s="28" t="s">
        <v>6155</v>
      </c>
      <c r="B124" s="34">
        <v>220658.60499999998</v>
      </c>
      <c r="C124" s="34">
        <v>62745.469749999997</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0AEC99-C0E3-427F-BA39-2EEEACFEF0E8}">
  <dimension ref="A1:I24"/>
  <sheetViews>
    <sheetView workbookViewId="0">
      <selection activeCell="B37" sqref="B37"/>
    </sheetView>
  </sheetViews>
  <sheetFormatPr defaultRowHeight="15.75" x14ac:dyDescent="0.25"/>
  <cols>
    <col min="1" max="1" width="12.375" bestFit="1" customWidth="1"/>
    <col min="2" max="2" width="27.5" bestFit="1" customWidth="1"/>
    <col min="5" max="5" width="12.375" bestFit="1" customWidth="1"/>
    <col min="6" max="6" width="29.25" bestFit="1" customWidth="1"/>
  </cols>
  <sheetData>
    <row r="1" spans="1:9" x14ac:dyDescent="0.25">
      <c r="A1" s="27" t="s">
        <v>6154</v>
      </c>
      <c r="B1" t="s">
        <v>6159</v>
      </c>
      <c r="E1" s="27" t="s">
        <v>6154</v>
      </c>
      <c r="F1" t="s">
        <v>6160</v>
      </c>
    </row>
    <row r="2" spans="1:9" x14ac:dyDescent="0.25">
      <c r="A2" s="28" t="s">
        <v>56</v>
      </c>
      <c r="B2" s="31">
        <v>6.9827506294557402</v>
      </c>
      <c r="E2" s="28" t="s">
        <v>19</v>
      </c>
      <c r="F2" s="33">
        <v>0.31992773868746172</v>
      </c>
      <c r="H2" s="28" t="s">
        <v>19</v>
      </c>
      <c r="I2" s="33">
        <v>0.31992773868746172</v>
      </c>
    </row>
    <row r="3" spans="1:9" x14ac:dyDescent="0.25">
      <c r="A3" s="28" t="s">
        <v>30</v>
      </c>
      <c r="B3" s="31">
        <v>6.5629364559817001</v>
      </c>
      <c r="E3" s="28" t="s">
        <v>33</v>
      </c>
      <c r="F3" s="33">
        <v>0.16030878468321638</v>
      </c>
      <c r="H3" s="28" t="s">
        <v>33</v>
      </c>
      <c r="I3" s="33">
        <v>0.16030878468321638</v>
      </c>
    </row>
    <row r="4" spans="1:9" x14ac:dyDescent="0.25">
      <c r="A4" s="28" t="s">
        <v>33</v>
      </c>
      <c r="B4" s="31">
        <v>5.7204141854214141</v>
      </c>
      <c r="E4" s="28" t="s">
        <v>25</v>
      </c>
      <c r="F4" s="33">
        <v>0.11769590744039364</v>
      </c>
      <c r="H4" s="28" t="s">
        <v>25</v>
      </c>
      <c r="I4" s="33">
        <v>0.11769590744039364</v>
      </c>
    </row>
    <row r="5" spans="1:9" x14ac:dyDescent="0.25">
      <c r="A5" s="28" t="s">
        <v>99</v>
      </c>
      <c r="B5" s="31">
        <v>4.7160546513465018</v>
      </c>
      <c r="E5" s="28" t="s">
        <v>30</v>
      </c>
      <c r="F5" s="33">
        <v>7.4821792213931232E-2</v>
      </c>
      <c r="H5" s="28" t="s">
        <v>30</v>
      </c>
      <c r="I5" s="33">
        <v>7.4821792213931232E-2</v>
      </c>
    </row>
    <row r="6" spans="1:9" x14ac:dyDescent="0.25">
      <c r="A6" s="28" t="s">
        <v>113</v>
      </c>
      <c r="B6" s="31">
        <v>3.5563872727154719</v>
      </c>
      <c r="E6" s="28" t="s">
        <v>6151</v>
      </c>
      <c r="F6" s="33">
        <v>6.9612675104723562E-2</v>
      </c>
      <c r="H6" s="28" t="s">
        <v>6151</v>
      </c>
      <c r="I6" s="33">
        <v>6.9612675104723562E-2</v>
      </c>
    </row>
    <row r="7" spans="1:9" x14ac:dyDescent="0.25">
      <c r="A7" s="28" t="s">
        <v>63</v>
      </c>
      <c r="B7" s="31">
        <v>2.8092040730853278</v>
      </c>
      <c r="E7" s="28" t="s">
        <v>6150</v>
      </c>
      <c r="F7" s="33">
        <v>5.35383672061839E-2</v>
      </c>
      <c r="H7" s="28" t="s">
        <v>6150</v>
      </c>
      <c r="I7" s="33">
        <v>5.35383672061839E-2</v>
      </c>
    </row>
    <row r="8" spans="1:9" x14ac:dyDescent="0.25">
      <c r="A8" s="28" t="s">
        <v>573</v>
      </c>
      <c r="B8" s="31">
        <v>2.3209834123748645</v>
      </c>
      <c r="E8" s="28" t="s">
        <v>53</v>
      </c>
      <c r="F8" s="33">
        <v>5.0059390941128552E-2</v>
      </c>
      <c r="H8" s="28" t="s">
        <v>53</v>
      </c>
      <c r="I8" s="33">
        <v>5.0059390941128552E-2</v>
      </c>
    </row>
    <row r="9" spans="1:9" x14ac:dyDescent="0.25">
      <c r="A9" s="28" t="s">
        <v>518</v>
      </c>
      <c r="B9" s="31">
        <v>1.7066269545793</v>
      </c>
      <c r="E9" s="28" t="s">
        <v>99</v>
      </c>
      <c r="F9" s="33">
        <v>3.3644500685246756E-2</v>
      </c>
      <c r="H9" s="28" t="s">
        <v>99</v>
      </c>
      <c r="I9" s="33">
        <v>3.3644500685246756E-2</v>
      </c>
    </row>
    <row r="10" spans="1:9" x14ac:dyDescent="0.25">
      <c r="A10" s="28" t="s">
        <v>553</v>
      </c>
      <c r="B10" s="31">
        <v>1.5714285714285714</v>
      </c>
      <c r="E10" s="28" t="s">
        <v>147</v>
      </c>
      <c r="F10" s="33">
        <v>2.591645271728964E-2</v>
      </c>
      <c r="H10" s="28" t="s">
        <v>147</v>
      </c>
      <c r="I10" s="33">
        <v>2.591645271728964E-2</v>
      </c>
    </row>
    <row r="11" spans="1:9" x14ac:dyDescent="0.25">
      <c r="A11" s="28" t="s">
        <v>6153</v>
      </c>
      <c r="B11" s="31">
        <v>1.550447547440029</v>
      </c>
      <c r="E11" s="28" t="s">
        <v>63</v>
      </c>
      <c r="F11" s="33">
        <v>2.1148937210721933E-2</v>
      </c>
      <c r="H11" s="28" t="s">
        <v>63</v>
      </c>
      <c r="I11" s="33">
        <v>2.1148937210721933E-2</v>
      </c>
    </row>
    <row r="12" spans="1:9" x14ac:dyDescent="0.25">
      <c r="A12" s="28" t="s">
        <v>147</v>
      </c>
      <c r="B12" s="31">
        <v>1.5402720899075997</v>
      </c>
      <c r="E12" s="28" t="s">
        <v>6155</v>
      </c>
      <c r="F12" s="33">
        <v>0.92667454689029738</v>
      </c>
    </row>
    <row r="13" spans="1:9" x14ac:dyDescent="0.25">
      <c r="A13" s="28" t="s">
        <v>406</v>
      </c>
      <c r="B13" s="31">
        <v>1.3255813953488371</v>
      </c>
    </row>
    <row r="14" spans="1:9" x14ac:dyDescent="0.25">
      <c r="A14" s="28" t="s">
        <v>53</v>
      </c>
      <c r="B14" s="31">
        <v>1.2616685387694719</v>
      </c>
    </row>
    <row r="15" spans="1:9" x14ac:dyDescent="0.25">
      <c r="A15" s="28" t="s">
        <v>1167</v>
      </c>
      <c r="B15" s="31">
        <v>1.2345679012345678</v>
      </c>
    </row>
    <row r="16" spans="1:9" x14ac:dyDescent="0.25">
      <c r="A16" s="28" t="s">
        <v>194</v>
      </c>
      <c r="B16" s="31">
        <v>1.1958272721430616</v>
      </c>
    </row>
    <row r="17" spans="1:2" x14ac:dyDescent="0.25">
      <c r="A17" s="28" t="s">
        <v>414</v>
      </c>
      <c r="B17" s="31">
        <v>0.95476436188510494</v>
      </c>
    </row>
    <row r="18" spans="1:2" x14ac:dyDescent="0.25">
      <c r="A18" s="28" t="s">
        <v>25</v>
      </c>
      <c r="B18" s="31">
        <v>0.82327920789312503</v>
      </c>
    </row>
    <row r="19" spans="1:2" x14ac:dyDescent="0.25">
      <c r="A19" s="28" t="s">
        <v>6152</v>
      </c>
      <c r="B19" s="31">
        <v>0.59045161031602755</v>
      </c>
    </row>
    <row r="20" spans="1:2" x14ac:dyDescent="0.25">
      <c r="A20" s="28" t="s">
        <v>6151</v>
      </c>
      <c r="B20" s="31">
        <v>0.56579613125805972</v>
      </c>
    </row>
    <row r="21" spans="1:2" x14ac:dyDescent="0.25">
      <c r="A21" s="28" t="s">
        <v>1011</v>
      </c>
      <c r="B21" s="31">
        <v>0.41858141858141856</v>
      </c>
    </row>
    <row r="22" spans="1:2" x14ac:dyDescent="0.25">
      <c r="A22" s="28" t="s">
        <v>331</v>
      </c>
      <c r="B22" s="31">
        <v>0.25</v>
      </c>
    </row>
    <row r="23" spans="1:2" x14ac:dyDescent="0.25">
      <c r="A23" s="28" t="s">
        <v>855</v>
      </c>
      <c r="B23" s="31">
        <v>0</v>
      </c>
    </row>
    <row r="24" spans="1:2" x14ac:dyDescent="0.25">
      <c r="A24" s="28" t="s">
        <v>6155</v>
      </c>
      <c r="B24" s="31">
        <v>3.6035810520223515</v>
      </c>
    </row>
  </sheetData>
  <pageMargins left="0.7" right="0.7" top="0.75" bottom="0.75" header="0.3" footer="0.3"/>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7BBA76-4371-4475-86F5-0EE237A51CFA}">
  <dimension ref="A1:E5"/>
  <sheetViews>
    <sheetView workbookViewId="0">
      <selection activeCell="F8" sqref="F8:U34"/>
    </sheetView>
  </sheetViews>
  <sheetFormatPr defaultRowHeight="15.75" x14ac:dyDescent="0.25"/>
  <cols>
    <col min="1" max="1" width="13.625" customWidth="1"/>
  </cols>
  <sheetData>
    <row r="1" spans="1:5" x14ac:dyDescent="0.25">
      <c r="A1" s="25" t="s">
        <v>6145</v>
      </c>
      <c r="B1" s="25" t="s">
        <v>6140</v>
      </c>
      <c r="C1" s="25" t="s">
        <v>6141</v>
      </c>
      <c r="D1" s="25" t="s">
        <v>6142</v>
      </c>
      <c r="E1" s="25" t="s">
        <v>6143</v>
      </c>
    </row>
    <row r="2" spans="1:5" x14ac:dyDescent="0.25">
      <c r="A2" s="25" t="s">
        <v>6144</v>
      </c>
      <c r="B2" s="26">
        <f>3/9</f>
        <v>0.33333333333333331</v>
      </c>
      <c r="C2" s="26">
        <f>7/9</f>
        <v>0.77777777777777779</v>
      </c>
      <c r="D2" s="26">
        <f>1/9</f>
        <v>0.1111111111111111</v>
      </c>
      <c r="E2" s="26" t="s">
        <v>6149</v>
      </c>
    </row>
    <row r="3" spans="1:5" x14ac:dyDescent="0.25">
      <c r="A3" s="25" t="s">
        <v>6146</v>
      </c>
      <c r="B3" s="26">
        <f>2/9</f>
        <v>0.22222222222222221</v>
      </c>
      <c r="C3" s="26">
        <f>2/9</f>
        <v>0.22222222222222221</v>
      </c>
      <c r="D3" s="26">
        <f>8/9</f>
        <v>0.88888888888888884</v>
      </c>
      <c r="E3" s="26">
        <f>5/9</f>
        <v>0.55555555555555558</v>
      </c>
    </row>
    <row r="4" spans="1:5" x14ac:dyDescent="0.25">
      <c r="A4" s="25" t="s">
        <v>6147</v>
      </c>
      <c r="B4" s="26">
        <f>4/9</f>
        <v>0.44444444444444442</v>
      </c>
      <c r="C4" s="26">
        <v>0</v>
      </c>
      <c r="D4" s="26">
        <v>0</v>
      </c>
      <c r="E4" s="26">
        <f>4/9</f>
        <v>0.44444444444444442</v>
      </c>
    </row>
    <row r="5" spans="1:5" x14ac:dyDescent="0.25">
      <c r="A5" s="25" t="s">
        <v>6148</v>
      </c>
      <c r="B5" s="26">
        <f>5/9</f>
        <v>0.55555555555555558</v>
      </c>
      <c r="C5" s="26">
        <v>1</v>
      </c>
      <c r="D5" s="26">
        <f>1</f>
        <v>1</v>
      </c>
      <c r="E5" s="26">
        <v>0.56000000000000005</v>
      </c>
    </row>
  </sheetData>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A37176-F2EF-42F3-9DA1-97ADB6E9E2AC}">
  <dimension ref="A1:S22"/>
  <sheetViews>
    <sheetView workbookViewId="0">
      <selection activeCell="S11" sqref="P3:S11"/>
    </sheetView>
  </sheetViews>
  <sheetFormatPr defaultRowHeight="15.75" x14ac:dyDescent="0.25"/>
  <cols>
    <col min="1" max="1" width="24.625" bestFit="1" customWidth="1"/>
    <col min="2" max="2" width="19" bestFit="1" customWidth="1"/>
    <col min="3" max="3" width="17.625" bestFit="1" customWidth="1"/>
    <col min="4" max="4" width="18.5" bestFit="1" customWidth="1"/>
    <col min="5" max="15" width="5.875" bestFit="1" customWidth="1"/>
    <col min="16" max="16" width="24.625" bestFit="1" customWidth="1"/>
    <col min="17" max="17" width="19" bestFit="1" customWidth="1"/>
    <col min="18" max="18" width="17.625" bestFit="1" customWidth="1"/>
    <col min="19" max="19" width="18.5" bestFit="1" customWidth="1"/>
    <col min="20" max="89" width="5.875" bestFit="1" customWidth="1"/>
    <col min="90" max="683" width="6.875" bestFit="1" customWidth="1"/>
    <col min="684" max="684" width="7.875" bestFit="1" customWidth="1"/>
    <col min="685" max="685" width="11" bestFit="1" customWidth="1"/>
  </cols>
  <sheetData>
    <row r="1" spans="1:19" x14ac:dyDescent="0.25">
      <c r="A1" s="27" t="s">
        <v>6154</v>
      </c>
      <c r="B1" t="s">
        <v>6161</v>
      </c>
      <c r="C1" t="s">
        <v>6158</v>
      </c>
      <c r="D1" t="s">
        <v>6162</v>
      </c>
      <c r="G1" s="13"/>
      <c r="H1" s="13"/>
      <c r="I1" s="13"/>
      <c r="J1" s="14"/>
      <c r="K1" s="14"/>
    </row>
    <row r="2" spans="1:19" x14ac:dyDescent="0.25">
      <c r="A2" s="28" t="s">
        <v>31</v>
      </c>
      <c r="B2" s="33">
        <v>0.37896704730821562</v>
      </c>
      <c r="C2" s="34">
        <v>19729.625999999967</v>
      </c>
      <c r="D2" s="34">
        <v>11837.775599999992</v>
      </c>
      <c r="G2" s="13"/>
      <c r="H2" s="21"/>
      <c r="I2" s="14"/>
      <c r="J2" s="15"/>
      <c r="K2" s="14"/>
    </row>
    <row r="3" spans="1:19" x14ac:dyDescent="0.25">
      <c r="A3" s="28" t="s">
        <v>44</v>
      </c>
      <c r="B3" s="33">
        <v>0.22612929597737649</v>
      </c>
      <c r="C3" s="34">
        <v>6733</v>
      </c>
      <c r="D3" s="34">
        <v>4039.7999999999979</v>
      </c>
      <c r="G3" s="13"/>
      <c r="H3" s="21"/>
      <c r="I3" s="14"/>
      <c r="J3" s="15"/>
      <c r="K3" s="14"/>
      <c r="P3" s="36" t="s">
        <v>9</v>
      </c>
      <c r="Q3" s="36" t="s">
        <v>6161</v>
      </c>
      <c r="R3" s="36" t="s">
        <v>6158</v>
      </c>
      <c r="S3" s="36" t="s">
        <v>6162</v>
      </c>
    </row>
    <row r="4" spans="1:19" x14ac:dyDescent="0.25">
      <c r="A4" s="28" t="s">
        <v>6087</v>
      </c>
      <c r="B4" s="33">
        <v>0.19250552227500939</v>
      </c>
      <c r="C4" s="34">
        <v>12164.8</v>
      </c>
      <c r="D4" s="34">
        <v>7298.88</v>
      </c>
      <c r="G4" s="13"/>
      <c r="H4" s="21"/>
      <c r="I4" s="14"/>
      <c r="J4" s="15"/>
      <c r="K4" s="14"/>
      <c r="P4" s="28" t="s">
        <v>31</v>
      </c>
      <c r="Q4" s="33">
        <v>0.37896704730821562</v>
      </c>
      <c r="R4" s="34">
        <v>19729.625999999967</v>
      </c>
      <c r="S4" s="34">
        <v>11837.775599999992</v>
      </c>
    </row>
    <row r="5" spans="1:19" x14ac:dyDescent="0.25">
      <c r="A5" s="28" t="s">
        <v>26</v>
      </c>
      <c r="B5" s="33">
        <v>9.7707497063166851E-2</v>
      </c>
      <c r="C5" s="34">
        <v>12437.885</v>
      </c>
      <c r="D5" s="34">
        <v>7462.7310000000007</v>
      </c>
      <c r="G5" s="13"/>
      <c r="H5" s="21"/>
      <c r="I5" s="14"/>
      <c r="J5" s="15"/>
      <c r="K5" s="14"/>
      <c r="P5" s="28" t="s">
        <v>44</v>
      </c>
      <c r="Q5" s="33">
        <v>0.22612929597737649</v>
      </c>
      <c r="R5" s="34">
        <v>6733</v>
      </c>
      <c r="S5" s="34">
        <v>4039.7999999999979</v>
      </c>
    </row>
    <row r="6" spans="1:19" x14ac:dyDescent="0.25">
      <c r="A6" s="28" t="s">
        <v>15</v>
      </c>
      <c r="B6" s="33">
        <v>6.0777144856870462E-2</v>
      </c>
      <c r="C6" s="34">
        <v>7105.8687499999996</v>
      </c>
      <c r="D6" s="34">
        <v>4263.5212500000016</v>
      </c>
      <c r="G6" s="13"/>
      <c r="H6" s="21"/>
      <c r="I6" s="14"/>
      <c r="J6" s="15"/>
      <c r="K6" s="14"/>
      <c r="P6" s="28" t="s">
        <v>6087</v>
      </c>
      <c r="Q6" s="33">
        <v>0.19250552227500939</v>
      </c>
      <c r="R6" s="34">
        <v>12164.8</v>
      </c>
      <c r="S6" s="34">
        <v>7298.88</v>
      </c>
    </row>
    <row r="7" spans="1:19" x14ac:dyDescent="0.25">
      <c r="A7" s="28" t="s">
        <v>61</v>
      </c>
      <c r="B7" s="33">
        <v>3.1918084499809117E-2</v>
      </c>
      <c r="C7" s="34">
        <v>2105</v>
      </c>
      <c r="D7" s="34">
        <v>1262.9999999999998</v>
      </c>
      <c r="G7" s="13"/>
      <c r="H7" s="21"/>
      <c r="I7" s="14"/>
      <c r="J7" s="15"/>
      <c r="K7" s="14"/>
      <c r="P7" s="28" t="s">
        <v>26</v>
      </c>
      <c r="Q7" s="33">
        <v>9.7707497063166851E-2</v>
      </c>
      <c r="R7" s="34">
        <v>12437.885</v>
      </c>
      <c r="S7" s="34">
        <v>7462.7310000000007</v>
      </c>
    </row>
    <row r="8" spans="1:19" x14ac:dyDescent="0.25">
      <c r="A8" s="28" t="s">
        <v>22</v>
      </c>
      <c r="B8" s="33">
        <v>1.1995408019551302E-2</v>
      </c>
      <c r="C8" s="34">
        <v>2469.29</v>
      </c>
      <c r="D8" s="34">
        <v>1481.5740000000003</v>
      </c>
      <c r="G8" s="13"/>
      <c r="H8" s="21"/>
      <c r="I8" s="14"/>
      <c r="J8" s="15"/>
      <c r="K8" s="14"/>
      <c r="P8" s="28" t="s">
        <v>15</v>
      </c>
      <c r="Q8" s="33">
        <v>6.0777144856870462E-2</v>
      </c>
      <c r="R8" s="34">
        <v>7105.8687499999996</v>
      </c>
      <c r="S8" s="34">
        <v>4263.5212500000016</v>
      </c>
    </row>
    <row r="9" spans="1:19" x14ac:dyDescent="0.25">
      <c r="A9" s="28" t="s">
        <v>6155</v>
      </c>
      <c r="B9" s="33">
        <v>0.99999999999999933</v>
      </c>
      <c r="C9" s="34">
        <v>62745.469749999967</v>
      </c>
      <c r="D9" s="34">
        <v>37647.281849999992</v>
      </c>
      <c r="G9" s="13"/>
      <c r="H9" s="21"/>
      <c r="I9" s="14"/>
      <c r="J9" s="15"/>
      <c r="K9" s="14"/>
      <c r="P9" s="28" t="s">
        <v>61</v>
      </c>
      <c r="Q9" s="33">
        <v>3.1918084499809117E-2</v>
      </c>
      <c r="R9" s="34">
        <v>2105</v>
      </c>
      <c r="S9" s="34">
        <v>1262.9999999999998</v>
      </c>
    </row>
    <row r="10" spans="1:19" x14ac:dyDescent="0.25">
      <c r="G10" s="13"/>
      <c r="H10" s="21"/>
      <c r="I10" s="13"/>
      <c r="J10" s="13"/>
      <c r="K10" s="14"/>
      <c r="P10" s="28" t="s">
        <v>22</v>
      </c>
      <c r="Q10" s="33">
        <v>1.1995408019551302E-2</v>
      </c>
      <c r="R10" s="34">
        <v>2469.29</v>
      </c>
      <c r="S10" s="34">
        <v>1481.5740000000003</v>
      </c>
    </row>
    <row r="11" spans="1:19" x14ac:dyDescent="0.25">
      <c r="G11" s="13"/>
      <c r="H11" s="21"/>
      <c r="I11" s="13"/>
      <c r="J11" s="13"/>
      <c r="K11" s="14"/>
      <c r="P11" s="28" t="s">
        <v>6155</v>
      </c>
      <c r="Q11" s="33">
        <v>0.99999999999999933</v>
      </c>
      <c r="R11" s="34">
        <v>62745.469749999967</v>
      </c>
      <c r="S11" s="34">
        <v>37647.281849999992</v>
      </c>
    </row>
    <row r="14" spans="1:19" x14ac:dyDescent="0.25">
      <c r="A14" s="27" t="s">
        <v>6154</v>
      </c>
      <c r="B14" t="s">
        <v>6158</v>
      </c>
      <c r="C14" t="s">
        <v>6162</v>
      </c>
    </row>
    <row r="15" spans="1:19" x14ac:dyDescent="0.25">
      <c r="A15" s="28" t="s">
        <v>44</v>
      </c>
      <c r="B15" s="34">
        <v>6733</v>
      </c>
      <c r="C15" s="34">
        <v>4039.7999999999979</v>
      </c>
    </row>
    <row r="16" spans="1:19" x14ac:dyDescent="0.25">
      <c r="A16" s="28" t="s">
        <v>26</v>
      </c>
      <c r="B16" s="34">
        <v>12437.885</v>
      </c>
      <c r="C16" s="34">
        <v>7462.7310000000007</v>
      </c>
    </row>
    <row r="17" spans="1:3" x14ac:dyDescent="0.25">
      <c r="A17" s="28" t="s">
        <v>6087</v>
      </c>
      <c r="B17" s="34">
        <v>12164.8</v>
      </c>
      <c r="C17" s="34">
        <v>7298.88</v>
      </c>
    </row>
    <row r="18" spans="1:3" x14ac:dyDescent="0.25">
      <c r="A18" s="28" t="s">
        <v>22</v>
      </c>
      <c r="B18" s="34">
        <v>2469.29</v>
      </c>
      <c r="C18" s="34">
        <v>1481.5740000000003</v>
      </c>
    </row>
    <row r="19" spans="1:3" x14ac:dyDescent="0.25">
      <c r="A19" s="28" t="s">
        <v>15</v>
      </c>
      <c r="B19" s="34">
        <v>7105.8687499999996</v>
      </c>
      <c r="C19" s="34">
        <v>4263.5212500000016</v>
      </c>
    </row>
    <row r="20" spans="1:3" x14ac:dyDescent="0.25">
      <c r="A20" s="28" t="s">
        <v>61</v>
      </c>
      <c r="B20" s="34">
        <v>2105</v>
      </c>
      <c r="C20" s="34">
        <v>1262.9999999999998</v>
      </c>
    </row>
    <row r="21" spans="1:3" x14ac:dyDescent="0.25">
      <c r="A21" s="28" t="s">
        <v>31</v>
      </c>
      <c r="B21" s="34">
        <v>19729.625999999967</v>
      </c>
      <c r="C21" s="34">
        <v>11837.775599999992</v>
      </c>
    </row>
    <row r="22" spans="1:3" x14ac:dyDescent="0.25">
      <c r="A22" s="28" t="s">
        <v>6155</v>
      </c>
      <c r="B22" s="34">
        <v>62745.469749999967</v>
      </c>
      <c r="C22" s="34">
        <v>37647.281849999992</v>
      </c>
    </row>
  </sheetData>
  <pageMargins left="0.7" right="0.7" top="0.75" bottom="0.75" header="0.3" footer="0.3"/>
  <drawing r:id="rId4"/>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7CB739-F41E-46C4-BB0D-DEEF153A3C28}">
  <dimension ref="A1:AF3"/>
  <sheetViews>
    <sheetView showGridLines="0" tabSelected="1" zoomScaleNormal="100" workbookViewId="0">
      <selection activeCell="K61" sqref="K61"/>
    </sheetView>
  </sheetViews>
  <sheetFormatPr defaultRowHeight="15.75" x14ac:dyDescent="0.25"/>
  <cols>
    <col min="1" max="16384" width="9" style="35"/>
  </cols>
  <sheetData>
    <row r="1" spans="1:32" x14ac:dyDescent="0.25">
      <c r="A1" s="37"/>
      <c r="B1" s="37"/>
      <c r="C1" s="37"/>
      <c r="D1" s="37"/>
      <c r="E1" s="37"/>
      <c r="F1" s="37"/>
      <c r="G1" s="37"/>
      <c r="H1" s="37"/>
      <c r="I1" s="37"/>
      <c r="J1" s="37"/>
      <c r="K1" s="37"/>
      <c r="L1" s="37"/>
      <c r="M1" s="37"/>
      <c r="N1" s="37"/>
      <c r="O1" s="37"/>
      <c r="P1" s="37"/>
      <c r="Q1" s="37"/>
      <c r="R1" s="37"/>
      <c r="S1" s="37"/>
      <c r="T1" s="37"/>
      <c r="U1" s="37"/>
      <c r="V1" s="37"/>
      <c r="W1" s="37"/>
      <c r="X1" s="37"/>
      <c r="Y1" s="37"/>
      <c r="Z1" s="37"/>
      <c r="AA1" s="37"/>
      <c r="AB1" s="37"/>
      <c r="AC1" s="37"/>
      <c r="AD1" s="37"/>
      <c r="AE1" s="37"/>
      <c r="AF1" s="37"/>
    </row>
    <row r="2" spans="1:32" x14ac:dyDescent="0.25">
      <c r="A2" s="37"/>
      <c r="B2" s="37"/>
      <c r="C2" s="37"/>
      <c r="D2" s="37"/>
      <c r="E2" s="37"/>
      <c r="F2" s="37"/>
      <c r="G2" s="37"/>
      <c r="H2" s="37"/>
      <c r="I2" s="37"/>
      <c r="J2" s="37"/>
      <c r="K2" s="37"/>
      <c r="L2" s="37"/>
      <c r="M2" s="37"/>
      <c r="N2" s="37"/>
      <c r="O2" s="37"/>
      <c r="P2" s="37"/>
      <c r="Q2" s="37"/>
      <c r="R2" s="37"/>
      <c r="S2" s="37"/>
      <c r="T2" s="37"/>
      <c r="U2" s="37"/>
      <c r="V2" s="37"/>
      <c r="W2" s="37"/>
      <c r="X2" s="37"/>
      <c r="Y2" s="37"/>
      <c r="Z2" s="37"/>
      <c r="AA2" s="37"/>
      <c r="AB2" s="37"/>
      <c r="AC2" s="37"/>
      <c r="AD2" s="37"/>
      <c r="AE2" s="37"/>
      <c r="AF2" s="37"/>
    </row>
    <row r="3" spans="1:32" x14ac:dyDescent="0.25">
      <c r="A3" s="37"/>
      <c r="B3" s="37"/>
      <c r="C3" s="37"/>
      <c r="D3" s="37"/>
      <c r="E3" s="37"/>
      <c r="F3" s="37"/>
      <c r="G3" s="37"/>
      <c r="H3" s="37"/>
      <c r="I3" s="37"/>
      <c r="J3" s="37"/>
      <c r="K3" s="37"/>
      <c r="L3" s="37"/>
      <c r="M3" s="37"/>
      <c r="N3" s="37"/>
      <c r="O3" s="37"/>
      <c r="P3" s="37"/>
      <c r="Q3" s="37"/>
      <c r="R3" s="37"/>
      <c r="S3" s="37"/>
      <c r="T3" s="37"/>
      <c r="U3" s="37"/>
      <c r="V3" s="37"/>
      <c r="W3" s="37"/>
      <c r="X3" s="37"/>
      <c r="Y3" s="37"/>
      <c r="Z3" s="37"/>
      <c r="AA3" s="37"/>
      <c r="AB3" s="37"/>
      <c r="AC3" s="37"/>
      <c r="AD3" s="37"/>
      <c r="AE3" s="37"/>
      <c r="AF3" s="37"/>
    </row>
  </sheetData>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Sales Data</vt:lpstr>
      <vt:lpstr>Pace</vt:lpstr>
      <vt:lpstr>Items Sold</vt:lpstr>
      <vt:lpstr>Sales</vt:lpstr>
      <vt:lpstr>Ratios</vt:lpstr>
      <vt:lpstr>KPI</vt:lpstr>
      <vt:lpstr>Profits</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Veleva, Renee T</cp:lastModifiedBy>
  <dcterms:created xsi:type="dcterms:W3CDTF">2023-01-31T18:49:54Z</dcterms:created>
  <dcterms:modified xsi:type="dcterms:W3CDTF">2023-08-14T16:13:28Z</dcterms:modified>
</cp:coreProperties>
</file>