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eneeWang/PHD_ALL/Rubisco_ALL/ANCRubisco_forGithub/"/>
    </mc:Choice>
  </mc:AlternateContent>
  <xr:revisionPtr revIDLastSave="0" documentId="13_ncr:1_{B4AEA03C-4D0A-CE4F-BCF2-79D17A5D55E4}" xr6:coauthVersionLast="47" xr6:coauthVersionMax="47" xr10:uidLastSave="{00000000-0000-0000-0000-000000000000}"/>
  <bookViews>
    <workbookView xWindow="2900" yWindow="500" windowWidth="25540" windowHeight="18240" xr2:uid="{35D715A8-895D-AB41-9FF0-6BE7ADA6793E}"/>
  </bookViews>
  <sheets>
    <sheet name="data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15" l="1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" i="15"/>
  <c r="I4" i="15"/>
  <c r="Y2" i="15"/>
  <c r="I11" i="15"/>
  <c r="Y14" i="15"/>
  <c r="D9" i="15"/>
  <c r="I14" i="15"/>
  <c r="I20" i="15"/>
  <c r="D20" i="15"/>
  <c r="Y20" i="15" s="1"/>
  <c r="I19" i="15"/>
  <c r="D19" i="15"/>
  <c r="Y19" i="15" s="1"/>
  <c r="I18" i="15"/>
  <c r="D18" i="15"/>
  <c r="I17" i="15"/>
  <c r="D17" i="15"/>
  <c r="I16" i="15"/>
  <c r="D16" i="15"/>
  <c r="Y16" i="15" s="1"/>
  <c r="I15" i="15"/>
  <c r="D15" i="15"/>
  <c r="Y15" i="15" s="1"/>
  <c r="D14" i="15"/>
  <c r="I13" i="15"/>
  <c r="D13" i="15"/>
  <c r="Y13" i="15" s="1"/>
  <c r="I12" i="15"/>
  <c r="D12" i="15"/>
  <c r="Y12" i="15" s="1"/>
  <c r="D11" i="15"/>
  <c r="Y11" i="15" s="1"/>
  <c r="I10" i="15"/>
  <c r="D10" i="15"/>
  <c r="I9" i="15"/>
  <c r="I8" i="15"/>
  <c r="D8" i="15"/>
  <c r="Y8" i="15" s="1"/>
  <c r="I7" i="15"/>
  <c r="D7" i="15"/>
  <c r="Y7" i="15" s="1"/>
  <c r="I6" i="15"/>
  <c r="D6" i="15"/>
  <c r="Y6" i="15" s="1"/>
  <c r="I5" i="15"/>
  <c r="D5" i="15"/>
  <c r="Y5" i="15" s="1"/>
  <c r="D4" i="15"/>
  <c r="Y4" i="15" s="1"/>
  <c r="I3" i="15"/>
  <c r="D3" i="15"/>
  <c r="Y3" i="15" s="1"/>
  <c r="I2" i="15"/>
  <c r="D2" i="15"/>
  <c r="Y9" i="15" l="1"/>
  <c r="Y17" i="15"/>
  <c r="Y10" i="15"/>
  <c r="Y18" i="15"/>
</calcChain>
</file>

<file path=xl/sharedStrings.xml><?xml version="1.0" encoding="utf-8"?>
<sst xmlns="http://schemas.openxmlformats.org/spreadsheetml/2006/main" count="83" uniqueCount="50">
  <si>
    <t>NS2-1-Amb</t>
  </si>
  <si>
    <t>NS2-2-Amb</t>
  </si>
  <si>
    <t>NS2-3-Amb</t>
  </si>
  <si>
    <t>NS2-4-Amb</t>
  </si>
  <si>
    <t>Anc_1_Amb</t>
  </si>
  <si>
    <t>Anc_3_Amb</t>
  </si>
  <si>
    <t>Anc_4_Amb</t>
  </si>
  <si>
    <t>NS2-1-hCO2</t>
  </si>
  <si>
    <t>NS2-2-hCO2</t>
  </si>
  <si>
    <t>NS2-3-hCO2</t>
  </si>
  <si>
    <t>NS2-4-hCO2</t>
  </si>
  <si>
    <t>Anc-1-hCO2</t>
  </si>
  <si>
    <t>Anc-2-hCO2</t>
  </si>
  <si>
    <t>Anc-3-hCO2</t>
  </si>
  <si>
    <t>Anc-4-hCO2</t>
  </si>
  <si>
    <t>Anc-2-HL</t>
  </si>
  <si>
    <t>NS2-1-HL</t>
  </si>
  <si>
    <t>NS2-2-HL</t>
  </si>
  <si>
    <t>Anc-4-HL</t>
  </si>
  <si>
    <t>Strain</t>
  </si>
  <si>
    <t>WT</t>
  </si>
  <si>
    <t>ANC</t>
  </si>
  <si>
    <t>Condition</t>
  </si>
  <si>
    <t>Reference Condition</t>
  </si>
  <si>
    <t>High CO2</t>
  </si>
  <si>
    <t>High Light</t>
  </si>
  <si>
    <t>Sample_ID</t>
  </si>
  <si>
    <t>CO2_pct</t>
  </si>
  <si>
    <t>Light_uE</t>
  </si>
  <si>
    <t>doubling_time_hrs</t>
  </si>
  <si>
    <t>doubling_time_sd</t>
  </si>
  <si>
    <t>d13C_of_CO2</t>
  </si>
  <si>
    <t>d13C_of_CO2_sd</t>
  </si>
  <si>
    <t>d13C_of_CO2_se</t>
  </si>
  <si>
    <t>d13C_of_bulk_cells</t>
  </si>
  <si>
    <t>d13C_of_bulk_cells_sd</t>
  </si>
  <si>
    <t>d13C_of_bulk_cells_se</t>
  </si>
  <si>
    <t>Alpha_CO2_bio</t>
  </si>
  <si>
    <t>Alpha_CO2_bio_sd</t>
  </si>
  <si>
    <t>Alpha_CO2_bio_se</t>
  </si>
  <si>
    <t>Ep_CO2_bio</t>
  </si>
  <si>
    <t>Ep_CO2_bio_sd</t>
  </si>
  <si>
    <t>Ep_CO2_bio_se</t>
  </si>
  <si>
    <t>CO2_atm</t>
  </si>
  <si>
    <t>CO2_aq_umol_kg</t>
  </si>
  <si>
    <t>growth_const_k_perhr</t>
  </si>
  <si>
    <t>k_perhr_sd</t>
  </si>
  <si>
    <t>growth_const_k_perday</t>
  </si>
  <si>
    <t>b</t>
  </si>
  <si>
    <t>mu_CO2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</si>
</sst>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B524C-3CE8-1840-BDD2-2EA070DBAC08}">
  <dimension ref="A1:Z41"/>
  <sheetViews>
    <sheetView tabSelected="1" workbookViewId="0">
      <selection activeCell="K29" sqref="K29"/>
    </sheetView>
  </sheetViews>
  <sheetFormatPr baseColWidth="10" defaultRowHeight="16" x14ac:dyDescent="0.2"/>
  <cols>
    <col min="2" max="2" width="18.83203125" customWidth="1"/>
    <col min="3" max="4" width="10.83203125" customWidth="1"/>
    <col min="5" max="9" width="10.83203125" style="4" customWidth="1"/>
    <col min="10" max="23" width="10.83203125" customWidth="1"/>
    <col min="25" max="25" width="11.6640625" bestFit="1" customWidth="1"/>
  </cols>
  <sheetData>
    <row r="1" spans="1:26" ht="17" x14ac:dyDescent="0.2">
      <c r="A1" t="s">
        <v>26</v>
      </c>
      <c r="B1" s="1" t="s">
        <v>22</v>
      </c>
      <c r="C1" t="s">
        <v>27</v>
      </c>
      <c r="D1" t="s">
        <v>43</v>
      </c>
      <c r="E1" s="4" t="s">
        <v>44</v>
      </c>
      <c r="F1" s="4" t="s">
        <v>28</v>
      </c>
      <c r="G1" s="4" t="s">
        <v>45</v>
      </c>
      <c r="H1" s="4" t="s">
        <v>46</v>
      </c>
      <c r="I1" s="4" t="s">
        <v>47</v>
      </c>
      <c r="J1" t="s">
        <v>29</v>
      </c>
      <c r="K1" t="s">
        <v>30</v>
      </c>
      <c r="L1" t="s">
        <v>31</v>
      </c>
      <c r="M1" t="s">
        <v>32</v>
      </c>
      <c r="N1" s="3" t="s">
        <v>33</v>
      </c>
      <c r="O1" t="s">
        <v>34</v>
      </c>
      <c r="P1" t="s">
        <v>35</v>
      </c>
      <c r="Q1" s="3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19</v>
      </c>
      <c r="Y1" t="s">
        <v>48</v>
      </c>
      <c r="Z1" t="s">
        <v>49</v>
      </c>
    </row>
    <row r="2" spans="1:26" x14ac:dyDescent="0.2">
      <c r="A2" t="s">
        <v>0</v>
      </c>
      <c r="B2" t="s">
        <v>23</v>
      </c>
      <c r="C2">
        <v>0.04</v>
      </c>
      <c r="D2">
        <f>C2/100</f>
        <v>4.0000000000000002E-4</v>
      </c>
      <c r="E2" s="5">
        <v>10</v>
      </c>
      <c r="F2" s="4">
        <v>120</v>
      </c>
      <c r="G2" s="4">
        <v>5.57E-2</v>
      </c>
      <c r="H2" s="4">
        <v>2.0999999999999999E-3</v>
      </c>
      <c r="I2" s="4">
        <f>G2*24</f>
        <v>1.3368</v>
      </c>
      <c r="J2">
        <v>12.444294085456827</v>
      </c>
      <c r="K2">
        <v>0.46917446282691805</v>
      </c>
      <c r="L2">
        <v>-12.455</v>
      </c>
      <c r="M2">
        <v>1.4E-2</v>
      </c>
      <c r="N2">
        <v>5.0000000000000001E-3</v>
      </c>
      <c r="O2">
        <v>-19.3712549</v>
      </c>
      <c r="P2">
        <v>8.6620297853033337E-2</v>
      </c>
      <c r="Q2">
        <v>4.3310148926516669E-2</v>
      </c>
      <c r="R2">
        <v>1.0070528779974675</v>
      </c>
      <c r="S2">
        <v>9.0092737852969374E-5</v>
      </c>
      <c r="T2">
        <v>4.0050686770828326E-9</v>
      </c>
      <c r="U2">
        <v>7.0528779974674549</v>
      </c>
      <c r="V2">
        <v>9.0092737852969368E-2</v>
      </c>
      <c r="W2">
        <v>4.0050686770828328E-6</v>
      </c>
      <c r="X2" t="s">
        <v>20</v>
      </c>
      <c r="Y2" s="2">
        <f>(25.18-U2)*E2</f>
        <v>181.27122002532545</v>
      </c>
      <c r="Z2">
        <f>I2/E2</f>
        <v>0.13367999999999999</v>
      </c>
    </row>
    <row r="3" spans="1:26" x14ac:dyDescent="0.2">
      <c r="A3" t="s">
        <v>1</v>
      </c>
      <c r="B3" t="s">
        <v>23</v>
      </c>
      <c r="C3">
        <v>0.04</v>
      </c>
      <c r="D3">
        <f t="shared" ref="D3:D20" si="0">C3/100</f>
        <v>4.0000000000000002E-4</v>
      </c>
      <c r="E3" s="5">
        <v>10</v>
      </c>
      <c r="F3" s="4">
        <v>120</v>
      </c>
      <c r="G3" s="4">
        <v>5.6300000000000003E-2</v>
      </c>
      <c r="H3" s="4">
        <v>2.5999999999999999E-3</v>
      </c>
      <c r="I3" s="4">
        <f t="shared" ref="I3:I20" si="1">G3*24</f>
        <v>1.3512</v>
      </c>
      <c r="J3">
        <v>12.311672834102048</v>
      </c>
      <c r="K3">
        <v>0.56856748434574278</v>
      </c>
      <c r="L3">
        <v>-12.455</v>
      </c>
      <c r="M3">
        <v>1.4E-2</v>
      </c>
      <c r="N3">
        <v>5.0000000000000001E-3</v>
      </c>
      <c r="O3">
        <v>-19.849565075000001</v>
      </c>
      <c r="P3">
        <v>9.2418633413790183E-2</v>
      </c>
      <c r="Q3">
        <v>4.6209316706895091E-2</v>
      </c>
      <c r="R3">
        <v>1.0075443164758335</v>
      </c>
      <c r="S3">
        <v>9.6069374892787445E-5</v>
      </c>
      <c r="T3">
        <v>4.5552462697064755E-9</v>
      </c>
      <c r="U3">
        <v>7.5443164758335346</v>
      </c>
      <c r="V3">
        <v>9.606937489278744E-2</v>
      </c>
      <c r="W3">
        <v>4.5552462697064755E-6</v>
      </c>
      <c r="X3" t="s">
        <v>20</v>
      </c>
      <c r="Y3" s="2">
        <f t="shared" ref="Y3:Y5" si="2">(25.18-U3)*E3</f>
        <v>176.35683524166467</v>
      </c>
      <c r="Z3">
        <f t="shared" ref="Z3:Z20" si="3">I3/E3</f>
        <v>0.13511999999999999</v>
      </c>
    </row>
    <row r="4" spans="1:26" x14ac:dyDescent="0.2">
      <c r="A4" t="s">
        <v>2</v>
      </c>
      <c r="B4" t="s">
        <v>23</v>
      </c>
      <c r="C4">
        <v>0.04</v>
      </c>
      <c r="D4">
        <f t="shared" si="0"/>
        <v>4.0000000000000002E-4</v>
      </c>
      <c r="E4" s="5">
        <v>10</v>
      </c>
      <c r="F4" s="4">
        <v>120</v>
      </c>
      <c r="G4" s="4">
        <v>5.21E-2</v>
      </c>
      <c r="H4" s="4">
        <v>1.1999999999999999E-3</v>
      </c>
      <c r="I4" s="4">
        <f>G4*24</f>
        <v>1.2504</v>
      </c>
      <c r="J4">
        <v>13.304168532820446</v>
      </c>
      <c r="K4">
        <v>0.30642998540085475</v>
      </c>
      <c r="L4">
        <v>-12.455</v>
      </c>
      <c r="M4">
        <v>1.4E-2</v>
      </c>
      <c r="N4">
        <v>5.0000000000000001E-3</v>
      </c>
      <c r="O4">
        <v>-19.4799498</v>
      </c>
      <c r="P4">
        <v>0.10687402978235326</v>
      </c>
      <c r="Q4">
        <v>5.343701489117663E-2</v>
      </c>
      <c r="R4">
        <v>1.0071645141764998</v>
      </c>
      <c r="S4">
        <v>1.1070284243378413E-4</v>
      </c>
      <c r="T4">
        <v>6.059134761104524E-9</v>
      </c>
      <c r="U4">
        <v>7.16451417649977</v>
      </c>
      <c r="V4">
        <v>0.11070284243378413</v>
      </c>
      <c r="W4">
        <v>6.0591347611045242E-6</v>
      </c>
      <c r="X4" t="s">
        <v>20</v>
      </c>
      <c r="Y4" s="2">
        <f t="shared" si="2"/>
        <v>180.15485823500228</v>
      </c>
      <c r="Z4">
        <f t="shared" si="3"/>
        <v>0.12503999999999998</v>
      </c>
    </row>
    <row r="5" spans="1:26" x14ac:dyDescent="0.2">
      <c r="A5" t="s">
        <v>3</v>
      </c>
      <c r="B5" t="s">
        <v>23</v>
      </c>
      <c r="C5">
        <v>0.04</v>
      </c>
      <c r="D5">
        <f t="shared" si="0"/>
        <v>4.0000000000000002E-4</v>
      </c>
      <c r="E5" s="5">
        <v>10</v>
      </c>
      <c r="F5" s="4">
        <v>120</v>
      </c>
      <c r="G5" s="4">
        <v>6.8699999999999997E-2</v>
      </c>
      <c r="H5" s="4">
        <v>5.1999999999999998E-3</v>
      </c>
      <c r="I5" s="4">
        <f t="shared" si="1"/>
        <v>1.6488</v>
      </c>
      <c r="J5">
        <v>10.089478610770675</v>
      </c>
      <c r="K5">
        <v>0.76368688174683419</v>
      </c>
      <c r="L5">
        <v>-12.455</v>
      </c>
      <c r="M5">
        <v>1.4E-2</v>
      </c>
      <c r="N5">
        <v>5.0000000000000001E-3</v>
      </c>
      <c r="O5">
        <v>-20.342972899999999</v>
      </c>
      <c r="P5">
        <v>0.17382201988037715</v>
      </c>
      <c r="Q5">
        <v>8.6911009940188577E-2</v>
      </c>
      <c r="R5">
        <v>1.008051769835562</v>
      </c>
      <c r="S5">
        <v>1.7943013926366796E-4</v>
      </c>
      <c r="T5">
        <v>1.5944182012035169E-8</v>
      </c>
      <c r="U5">
        <v>8.0517698355619949</v>
      </c>
      <c r="V5">
        <v>0.17943013926366796</v>
      </c>
      <c r="W5">
        <v>1.5944182012035169E-5</v>
      </c>
      <c r="X5" t="s">
        <v>20</v>
      </c>
      <c r="Y5" s="2">
        <f t="shared" si="2"/>
        <v>171.28230164438006</v>
      </c>
      <c r="Z5">
        <f t="shared" si="3"/>
        <v>0.16488</v>
      </c>
    </row>
    <row r="6" spans="1:26" x14ac:dyDescent="0.2">
      <c r="A6" t="s">
        <v>4</v>
      </c>
      <c r="B6" t="s">
        <v>23</v>
      </c>
      <c r="C6">
        <v>0.04</v>
      </c>
      <c r="D6">
        <f t="shared" si="0"/>
        <v>4.0000000000000002E-4</v>
      </c>
      <c r="E6" s="5">
        <v>10</v>
      </c>
      <c r="F6" s="4">
        <v>120</v>
      </c>
      <c r="G6" s="4">
        <v>3.4200000000000001E-2</v>
      </c>
      <c r="H6" s="4">
        <v>2E-3</v>
      </c>
      <c r="I6" s="4">
        <f t="shared" si="1"/>
        <v>0.82079999999999997</v>
      </c>
      <c r="J6">
        <v>20.267461419881439</v>
      </c>
      <c r="K6">
        <v>1.1852316619813705</v>
      </c>
      <c r="L6">
        <v>-12.455</v>
      </c>
      <c r="M6">
        <v>1.4E-2</v>
      </c>
      <c r="N6">
        <v>5.0000000000000001E-3</v>
      </c>
      <c r="O6">
        <v>-31.482047225000002</v>
      </c>
      <c r="P6">
        <v>0.176454633264613</v>
      </c>
      <c r="Q6">
        <v>8.8227316632306499E-2</v>
      </c>
      <c r="R6">
        <v>1.0196455286868806</v>
      </c>
      <c r="S6">
        <v>1.8633112404848405E-4</v>
      </c>
      <c r="T6">
        <v>1.7000064147308192E-8</v>
      </c>
      <c r="U6">
        <v>19.645528686880631</v>
      </c>
      <c r="V6">
        <v>0.18633112404848406</v>
      </c>
      <c r="W6">
        <v>1.7000064147308193E-5</v>
      </c>
      <c r="X6" t="s">
        <v>21</v>
      </c>
      <c r="Y6" s="2">
        <f>(17.23-U6)*E6</f>
        <v>-24.155286868806307</v>
      </c>
      <c r="Z6">
        <f t="shared" si="3"/>
        <v>8.208E-2</v>
      </c>
    </row>
    <row r="7" spans="1:26" x14ac:dyDescent="0.2">
      <c r="A7" t="s">
        <v>5</v>
      </c>
      <c r="B7" t="s">
        <v>23</v>
      </c>
      <c r="C7">
        <v>0.04</v>
      </c>
      <c r="D7">
        <f t="shared" si="0"/>
        <v>4.0000000000000002E-4</v>
      </c>
      <c r="E7" s="5">
        <v>10</v>
      </c>
      <c r="F7" s="4">
        <v>120</v>
      </c>
      <c r="G7" s="4">
        <v>3.1300000000000001E-2</v>
      </c>
      <c r="H7" s="4">
        <v>4.5999999999999999E-3</v>
      </c>
      <c r="I7" s="4">
        <f t="shared" si="1"/>
        <v>0.75120000000000009</v>
      </c>
      <c r="J7">
        <v>22.145277334183554</v>
      </c>
      <c r="K7">
        <v>3.2545774995924712</v>
      </c>
      <c r="L7">
        <v>-12.455</v>
      </c>
      <c r="M7">
        <v>1.4E-2</v>
      </c>
      <c r="N7">
        <v>5.0000000000000001E-3</v>
      </c>
      <c r="O7">
        <v>-30.128849675000001</v>
      </c>
      <c r="P7">
        <v>0.17899732141118144</v>
      </c>
      <c r="Q7">
        <v>8.9498660705590719E-2</v>
      </c>
      <c r="R7">
        <v>1.0182228842141325</v>
      </c>
      <c r="S7">
        <v>1.8847459670635452E-4</v>
      </c>
      <c r="T7">
        <v>1.7418390859173983E-8</v>
      </c>
      <c r="U7">
        <v>18.222884214132542</v>
      </c>
      <c r="V7">
        <v>0.18847459670635452</v>
      </c>
      <c r="W7">
        <v>1.7418390859173984E-5</v>
      </c>
      <c r="X7" t="s">
        <v>21</v>
      </c>
      <c r="Y7" s="2">
        <f t="shared" ref="Y7" si="4">(17.23-U7)*E7</f>
        <v>-9.9288421413254113</v>
      </c>
      <c r="Z7">
        <f t="shared" si="3"/>
        <v>7.5120000000000006E-2</v>
      </c>
    </row>
    <row r="8" spans="1:26" x14ac:dyDescent="0.2">
      <c r="A8" t="s">
        <v>6</v>
      </c>
      <c r="B8" t="s">
        <v>23</v>
      </c>
      <c r="C8">
        <v>0.04</v>
      </c>
      <c r="D8">
        <f t="shared" si="0"/>
        <v>4.0000000000000002E-4</v>
      </c>
      <c r="E8" s="5">
        <v>10</v>
      </c>
      <c r="F8" s="4">
        <v>120</v>
      </c>
      <c r="G8" s="4">
        <v>3.4799999999999998E-2</v>
      </c>
      <c r="H8" s="4">
        <v>2.8999999999999998E-3</v>
      </c>
      <c r="I8" s="4">
        <f t="shared" si="1"/>
        <v>0.83519999999999994</v>
      </c>
      <c r="J8">
        <v>19.918022429883486</v>
      </c>
      <c r="K8">
        <v>1.6598352024902905</v>
      </c>
      <c r="L8">
        <v>-12.455</v>
      </c>
      <c r="M8">
        <v>1.4E-2</v>
      </c>
      <c r="N8">
        <v>5.0000000000000001E-3</v>
      </c>
      <c r="O8">
        <v>-28.841138525000002</v>
      </c>
      <c r="P8">
        <v>0.20308984573848243</v>
      </c>
      <c r="Q8">
        <v>0.10154492286924122</v>
      </c>
      <c r="R8">
        <v>1.0168727683750038</v>
      </c>
      <c r="S8">
        <v>2.131376607882502E-4</v>
      </c>
      <c r="T8">
        <v>2.2311906665697839E-8</v>
      </c>
      <c r="U8">
        <v>16.872768375003844</v>
      </c>
      <c r="V8">
        <v>0.21313766078825019</v>
      </c>
      <c r="W8">
        <v>2.2311906665697839E-5</v>
      </c>
      <c r="X8" t="s">
        <v>21</v>
      </c>
      <c r="Y8" s="2">
        <f>(17.23-U8)*E8</f>
        <v>3.5723162499615668</v>
      </c>
      <c r="Z8">
        <f t="shared" si="3"/>
        <v>8.3519999999999997E-2</v>
      </c>
    </row>
    <row r="9" spans="1:26" x14ac:dyDescent="0.2">
      <c r="A9" t="s">
        <v>7</v>
      </c>
      <c r="B9" t="s">
        <v>24</v>
      </c>
      <c r="C9">
        <v>5</v>
      </c>
      <c r="D9">
        <f t="shared" si="0"/>
        <v>0.05</v>
      </c>
      <c r="E9" s="5">
        <v>1255</v>
      </c>
      <c r="F9" s="4">
        <v>120</v>
      </c>
      <c r="G9" s="4">
        <v>5.3499999999999999E-2</v>
      </c>
      <c r="H9" s="4">
        <v>2.8999999999999998E-3</v>
      </c>
      <c r="I9" s="4">
        <f t="shared" si="1"/>
        <v>1.284</v>
      </c>
      <c r="J9">
        <v>12.956022066541033</v>
      </c>
      <c r="K9">
        <v>0.70228904659755131</v>
      </c>
      <c r="L9">
        <v>-36.838999999999999</v>
      </c>
      <c r="M9">
        <v>5.3999999999999999E-2</v>
      </c>
      <c r="N9">
        <v>2.1000000000000001E-2</v>
      </c>
      <c r="O9">
        <v>-54.24727575</v>
      </c>
      <c r="P9">
        <v>0.59599260529111531</v>
      </c>
      <c r="Q9">
        <v>0.29799630264555765</v>
      </c>
      <c r="R9">
        <v>1.0184067941901043</v>
      </c>
      <c r="S9">
        <v>6.4431250574755979E-4</v>
      </c>
      <c r="T9">
        <v>2.0350126036983002E-7</v>
      </c>
      <c r="U9">
        <v>18.406794190104272</v>
      </c>
      <c r="V9">
        <v>0.64431250574755983</v>
      </c>
      <c r="W9">
        <v>2.0350126036983003E-4</v>
      </c>
      <c r="X9" t="s">
        <v>20</v>
      </c>
      <c r="Y9" s="2">
        <f t="shared" ref="Y9:Y12" si="5">(25.18-U9)*E9</f>
        <v>8500.3732914191387</v>
      </c>
      <c r="Z9">
        <f t="shared" si="3"/>
        <v>1.0231075697211156E-3</v>
      </c>
    </row>
    <row r="10" spans="1:26" x14ac:dyDescent="0.2">
      <c r="A10" t="s">
        <v>8</v>
      </c>
      <c r="B10" t="s">
        <v>24</v>
      </c>
      <c r="C10">
        <v>5</v>
      </c>
      <c r="D10">
        <f t="shared" si="0"/>
        <v>0.05</v>
      </c>
      <c r="E10" s="5">
        <v>1255</v>
      </c>
      <c r="F10" s="4">
        <v>120</v>
      </c>
      <c r="G10" s="4">
        <v>6.0600000000000001E-2</v>
      </c>
      <c r="H10" s="4">
        <v>3.7000000000000002E-3</v>
      </c>
      <c r="I10" s="4">
        <f t="shared" si="1"/>
        <v>1.4544000000000001</v>
      </c>
      <c r="J10">
        <v>11.438072286467744</v>
      </c>
      <c r="K10">
        <v>0.69836414950380621</v>
      </c>
      <c r="L10">
        <v>-36.838999999999999</v>
      </c>
      <c r="M10">
        <v>5.3999999999999999E-2</v>
      </c>
      <c r="N10">
        <v>2.1000000000000001E-2</v>
      </c>
      <c r="O10">
        <v>-54.162456599999999</v>
      </c>
      <c r="P10">
        <v>0.1944383692402793</v>
      </c>
      <c r="Q10">
        <v>9.7219184620139648E-2</v>
      </c>
      <c r="R10">
        <v>1.0183154673029022</v>
      </c>
      <c r="S10">
        <v>2.1698355168922075E-4</v>
      </c>
      <c r="T10">
        <v>2.2799192654870192E-8</v>
      </c>
      <c r="U10">
        <v>18.315467302902235</v>
      </c>
      <c r="V10">
        <v>0.21698355168922076</v>
      </c>
      <c r="W10">
        <v>2.2799192654870193E-5</v>
      </c>
      <c r="X10" t="s">
        <v>20</v>
      </c>
      <c r="Y10" s="2">
        <f t="shared" si="5"/>
        <v>8614.9885348576954</v>
      </c>
      <c r="Z10">
        <f t="shared" si="3"/>
        <v>1.1588844621513946E-3</v>
      </c>
    </row>
    <row r="11" spans="1:26" x14ac:dyDescent="0.2">
      <c r="A11" t="s">
        <v>9</v>
      </c>
      <c r="B11" t="s">
        <v>24</v>
      </c>
      <c r="C11">
        <v>5</v>
      </c>
      <c r="D11">
        <f t="shared" si="0"/>
        <v>0.05</v>
      </c>
      <c r="E11" s="5">
        <v>1255</v>
      </c>
      <c r="F11" s="4">
        <v>120</v>
      </c>
      <c r="G11" s="4">
        <v>6.1800000000000001E-2</v>
      </c>
      <c r="H11" s="4">
        <v>2.5000000000000001E-3</v>
      </c>
      <c r="I11" s="4">
        <f>G11*24</f>
        <v>1.4832000000000001</v>
      </c>
      <c r="J11">
        <v>11.21597379546837</v>
      </c>
      <c r="K11">
        <v>0.45372062279402792</v>
      </c>
      <c r="L11">
        <v>-36.838999999999999</v>
      </c>
      <c r="M11">
        <v>5.3999999999999999E-2</v>
      </c>
      <c r="N11">
        <v>2.1000000000000001E-2</v>
      </c>
      <c r="O11">
        <v>-55.037014349999993</v>
      </c>
      <c r="P11">
        <v>1.1441001565357571</v>
      </c>
      <c r="Q11">
        <v>0.57205007826787857</v>
      </c>
      <c r="R11">
        <v>1.0192579123482624</v>
      </c>
      <c r="S11">
        <v>1.2353740530716304E-3</v>
      </c>
      <c r="T11">
        <v>7.4834045773556088E-7</v>
      </c>
      <c r="U11">
        <v>19.257912348262352</v>
      </c>
      <c r="V11">
        <v>1.2353740530716304</v>
      </c>
      <c r="W11">
        <v>7.4834045773556083E-4</v>
      </c>
      <c r="X11" t="s">
        <v>20</v>
      </c>
      <c r="Y11" s="2">
        <f t="shared" si="5"/>
        <v>7432.2200029307487</v>
      </c>
      <c r="Z11">
        <f t="shared" si="3"/>
        <v>1.1818326693227093E-3</v>
      </c>
    </row>
    <row r="12" spans="1:26" x14ac:dyDescent="0.2">
      <c r="A12" t="s">
        <v>10</v>
      </c>
      <c r="B12" t="s">
        <v>24</v>
      </c>
      <c r="C12">
        <v>5</v>
      </c>
      <c r="D12">
        <f t="shared" si="0"/>
        <v>0.05</v>
      </c>
      <c r="E12" s="5">
        <v>1255</v>
      </c>
      <c r="F12" s="4">
        <v>120</v>
      </c>
      <c r="G12" s="4">
        <v>5.9799999999999999E-2</v>
      </c>
      <c r="H12" s="4">
        <v>6.0000000000000001E-3</v>
      </c>
      <c r="I12" s="4">
        <f t="shared" si="1"/>
        <v>1.4352</v>
      </c>
      <c r="J12">
        <v>11.591089975918818</v>
      </c>
      <c r="K12">
        <v>1.1629856163129249</v>
      </c>
      <c r="L12">
        <v>-36.838999999999999</v>
      </c>
      <c r="M12">
        <v>5.3999999999999999E-2</v>
      </c>
      <c r="N12">
        <v>2.1000000000000001E-2</v>
      </c>
      <c r="O12">
        <v>-53.160030899999995</v>
      </c>
      <c r="P12">
        <v>0.26658275937228154</v>
      </c>
      <c r="Q12">
        <v>0.13329137968614077</v>
      </c>
      <c r="R12">
        <v>1.0172373700230608</v>
      </c>
      <c r="S12">
        <v>2.9202635017839233E-4</v>
      </c>
      <c r="T12">
        <v>4.1600150885456112E-8</v>
      </c>
      <c r="U12">
        <v>17.237370023060805</v>
      </c>
      <c r="V12">
        <v>0.29202635017839235</v>
      </c>
      <c r="W12">
        <v>4.1600150885456115E-5</v>
      </c>
      <c r="X12" t="s">
        <v>20</v>
      </c>
      <c r="Y12" s="2">
        <f t="shared" si="5"/>
        <v>9968.0006210586889</v>
      </c>
      <c r="Z12">
        <f t="shared" si="3"/>
        <v>1.143585657370518E-3</v>
      </c>
    </row>
    <row r="13" spans="1:26" x14ac:dyDescent="0.2">
      <c r="A13" t="s">
        <v>11</v>
      </c>
      <c r="B13" t="s">
        <v>24</v>
      </c>
      <c r="C13">
        <v>5</v>
      </c>
      <c r="D13">
        <f t="shared" si="0"/>
        <v>0.05</v>
      </c>
      <c r="E13" s="5">
        <v>1255</v>
      </c>
      <c r="F13" s="4">
        <v>120</v>
      </c>
      <c r="G13" s="4">
        <v>5.5300000000000002E-2</v>
      </c>
      <c r="H13" s="4">
        <v>4.4999999999999997E-3</v>
      </c>
      <c r="I13" s="4">
        <f t="shared" si="1"/>
        <v>1.3271999999999999</v>
      </c>
      <c r="J13">
        <v>12.534307062566823</v>
      </c>
      <c r="K13">
        <v>1.0199707374602296</v>
      </c>
      <c r="L13">
        <v>-36.838999999999999</v>
      </c>
      <c r="M13">
        <v>5.3999999999999999E-2</v>
      </c>
      <c r="N13">
        <v>2.1000000000000001E-2</v>
      </c>
      <c r="O13">
        <v>-53.924111624999995</v>
      </c>
      <c r="P13">
        <v>2.0041339271399483</v>
      </c>
      <c r="Q13">
        <v>1.0020669635699742</v>
      </c>
      <c r="R13">
        <v>1.0180589230049459</v>
      </c>
      <c r="S13">
        <v>2.1573754483610315E-3</v>
      </c>
      <c r="T13">
        <v>2.285538264516576E-6</v>
      </c>
      <c r="U13">
        <v>18.058923004945939</v>
      </c>
      <c r="V13">
        <v>2.1573754483610315</v>
      </c>
      <c r="W13">
        <v>2.2855382645165759E-3</v>
      </c>
      <c r="X13" t="s">
        <v>21</v>
      </c>
      <c r="Y13" s="2">
        <f t="shared" ref="Y13:Y16" si="6">(17.23-U13)*E13</f>
        <v>-1040.2983712071527</v>
      </c>
      <c r="Z13">
        <f t="shared" si="3"/>
        <v>1.0575298804780876E-3</v>
      </c>
    </row>
    <row r="14" spans="1:26" x14ac:dyDescent="0.2">
      <c r="A14" t="s">
        <v>12</v>
      </c>
      <c r="B14" t="s">
        <v>24</v>
      </c>
      <c r="C14">
        <v>5</v>
      </c>
      <c r="D14">
        <f t="shared" si="0"/>
        <v>0.05</v>
      </c>
      <c r="E14" s="5">
        <v>1255</v>
      </c>
      <c r="F14" s="4">
        <v>120</v>
      </c>
      <c r="G14" s="4">
        <v>6.1400000000000003E-2</v>
      </c>
      <c r="H14" s="4">
        <v>2.5999999999999999E-3</v>
      </c>
      <c r="I14" s="4">
        <f>G14*24</f>
        <v>1.4736</v>
      </c>
      <c r="J14">
        <v>11.289042028663603</v>
      </c>
      <c r="K14">
        <v>0.47803761033428938</v>
      </c>
      <c r="L14">
        <v>-36.838999999999999</v>
      </c>
      <c r="M14">
        <v>5.3999999999999999E-2</v>
      </c>
      <c r="N14">
        <v>2.1000000000000001E-2</v>
      </c>
      <c r="O14">
        <v>-55.749879524999997</v>
      </c>
      <c r="P14">
        <v>2.7649404780262881</v>
      </c>
      <c r="Q14">
        <v>1.382470239013144</v>
      </c>
      <c r="R14">
        <v>1.020027404937462</v>
      </c>
      <c r="S14">
        <v>2.987377936830184E-3</v>
      </c>
      <c r="T14">
        <v>4.3742848708167373E-6</v>
      </c>
      <c r="U14">
        <v>20.027404937462023</v>
      </c>
      <c r="V14">
        <v>2.987377936830184</v>
      </c>
      <c r="W14">
        <v>4.3742848708167373E-3</v>
      </c>
      <c r="X14" t="s">
        <v>21</v>
      </c>
      <c r="Y14" s="2">
        <f>(17.23-U14)*E14</f>
        <v>-3510.7431965148389</v>
      </c>
      <c r="Z14">
        <f t="shared" si="3"/>
        <v>1.1741832669322709E-3</v>
      </c>
    </row>
    <row r="15" spans="1:26" x14ac:dyDescent="0.2">
      <c r="A15" t="s">
        <v>13</v>
      </c>
      <c r="B15" t="s">
        <v>24</v>
      </c>
      <c r="C15">
        <v>5</v>
      </c>
      <c r="D15">
        <f t="shared" si="0"/>
        <v>0.05</v>
      </c>
      <c r="E15" s="5">
        <v>1255</v>
      </c>
      <c r="F15" s="4">
        <v>120</v>
      </c>
      <c r="G15" s="4">
        <v>5.91E-2</v>
      </c>
      <c r="H15" s="4">
        <v>6.8999999999999999E-3</v>
      </c>
      <c r="I15" s="4">
        <f t="shared" si="1"/>
        <v>1.4184000000000001</v>
      </c>
      <c r="J15">
        <v>11.728378689677585</v>
      </c>
      <c r="K15">
        <v>1.3693030957491596</v>
      </c>
      <c r="L15">
        <v>-36.838999999999999</v>
      </c>
      <c r="M15">
        <v>5.3999999999999999E-2</v>
      </c>
      <c r="N15">
        <v>2.1000000000000001E-2</v>
      </c>
      <c r="O15">
        <v>-56.029133399999999</v>
      </c>
      <c r="P15">
        <v>2.6148989752764082</v>
      </c>
      <c r="Q15">
        <v>1.3074494876382041</v>
      </c>
      <c r="R15">
        <v>1.0203291585354952</v>
      </c>
      <c r="S15">
        <v>2.8269983476384981E-3</v>
      </c>
      <c r="T15">
        <v>3.9160270774741201E-6</v>
      </c>
      <c r="U15">
        <v>20.329158535495218</v>
      </c>
      <c r="V15">
        <v>2.8269983476384981</v>
      </c>
      <c r="W15">
        <v>3.9160270774741199E-3</v>
      </c>
      <c r="X15" t="s">
        <v>21</v>
      </c>
      <c r="Y15" s="2">
        <f t="shared" si="6"/>
        <v>-3889.4439620464973</v>
      </c>
      <c r="Z15">
        <f t="shared" si="3"/>
        <v>1.130199203187251E-3</v>
      </c>
    </row>
    <row r="16" spans="1:26" x14ac:dyDescent="0.2">
      <c r="A16" t="s">
        <v>14</v>
      </c>
      <c r="B16" t="s">
        <v>24</v>
      </c>
      <c r="C16">
        <v>5</v>
      </c>
      <c r="D16">
        <f t="shared" si="0"/>
        <v>0.05</v>
      </c>
      <c r="E16" s="5">
        <v>1255</v>
      </c>
      <c r="F16" s="4">
        <v>120</v>
      </c>
      <c r="G16" s="4">
        <v>5.5300000000000002E-2</v>
      </c>
      <c r="H16" s="4">
        <v>1.0200000000000001E-2</v>
      </c>
      <c r="I16" s="4">
        <f t="shared" si="1"/>
        <v>1.3271999999999999</v>
      </c>
      <c r="J16">
        <v>12.534307062566823</v>
      </c>
      <c r="K16">
        <v>2.3119336715765209</v>
      </c>
      <c r="L16">
        <v>-36.838999999999999</v>
      </c>
      <c r="M16">
        <v>5.3999999999999999E-2</v>
      </c>
      <c r="N16">
        <v>2.1000000000000001E-2</v>
      </c>
      <c r="O16">
        <v>-55.215922875000004</v>
      </c>
      <c r="P16">
        <v>3.2095700967171634</v>
      </c>
      <c r="Q16">
        <v>1.6047850483585817</v>
      </c>
      <c r="R16">
        <v>1.019450923570729</v>
      </c>
      <c r="S16">
        <v>3.4636959358105546E-3</v>
      </c>
      <c r="T16">
        <v>5.8838262575621226E-6</v>
      </c>
      <c r="U16">
        <v>19.450923570728975</v>
      </c>
      <c r="V16">
        <v>3.4636959358105548</v>
      </c>
      <c r="W16">
        <v>5.8838262575621227E-3</v>
      </c>
      <c r="X16" t="s">
        <v>21</v>
      </c>
      <c r="Y16" s="2">
        <f t="shared" si="6"/>
        <v>-2787.2590812648627</v>
      </c>
      <c r="Z16">
        <f t="shared" si="3"/>
        <v>1.0575298804780876E-3</v>
      </c>
    </row>
    <row r="17" spans="1:26" x14ac:dyDescent="0.2">
      <c r="A17" t="s">
        <v>16</v>
      </c>
      <c r="B17" t="s">
        <v>25</v>
      </c>
      <c r="C17">
        <v>0.04</v>
      </c>
      <c r="D17">
        <f t="shared" si="0"/>
        <v>4.0000000000000002E-4</v>
      </c>
      <c r="E17" s="5">
        <v>10</v>
      </c>
      <c r="F17" s="4">
        <v>500</v>
      </c>
      <c r="G17" s="4">
        <v>0.19800000000000001</v>
      </c>
      <c r="H17" s="4">
        <v>1.8800000000000001E-2</v>
      </c>
      <c r="I17" s="4">
        <f t="shared" si="1"/>
        <v>4.7520000000000007</v>
      </c>
      <c r="J17">
        <v>3.5007433361613396</v>
      </c>
      <c r="K17">
        <v>0.3323938117163292</v>
      </c>
      <c r="L17">
        <v>-12.455</v>
      </c>
      <c r="M17">
        <v>1.4E-2</v>
      </c>
      <c r="N17">
        <v>5.0000000000000001E-3</v>
      </c>
      <c r="O17">
        <v>-20.212891987500001</v>
      </c>
      <c r="P17">
        <v>0.20344538789106775</v>
      </c>
      <c r="Q17">
        <v>0.10172269394553388</v>
      </c>
      <c r="R17">
        <v>1.0079179363803195</v>
      </c>
      <c r="S17">
        <v>2.0977375170706968E-4</v>
      </c>
      <c r="T17">
        <v>2.1804849374383782E-8</v>
      </c>
      <c r="U17">
        <v>7.9179363803194569</v>
      </c>
      <c r="V17">
        <v>0.20977375170706969</v>
      </c>
      <c r="W17">
        <v>2.1804849374383781E-5</v>
      </c>
      <c r="X17" t="s">
        <v>20</v>
      </c>
      <c r="Y17" s="2">
        <f t="shared" ref="Y17:Y18" si="7">(25.18-U17)*E17</f>
        <v>172.62063619680544</v>
      </c>
      <c r="Z17">
        <f t="shared" si="3"/>
        <v>0.47520000000000007</v>
      </c>
    </row>
    <row r="18" spans="1:26" x14ac:dyDescent="0.2">
      <c r="A18" t="s">
        <v>17</v>
      </c>
      <c r="B18" t="s">
        <v>25</v>
      </c>
      <c r="C18">
        <v>0.04</v>
      </c>
      <c r="D18">
        <f t="shared" si="0"/>
        <v>4.0000000000000002E-4</v>
      </c>
      <c r="E18" s="5">
        <v>10</v>
      </c>
      <c r="F18" s="4">
        <v>500</v>
      </c>
      <c r="G18" s="4">
        <v>0.18740000000000001</v>
      </c>
      <c r="H18" s="4">
        <v>1.44E-2</v>
      </c>
      <c r="I18" s="4">
        <f t="shared" si="1"/>
        <v>4.4976000000000003</v>
      </c>
      <c r="J18">
        <v>3.6987576337243611</v>
      </c>
      <c r="K18">
        <v>0.28421616822641832</v>
      </c>
      <c r="L18">
        <v>-12.455</v>
      </c>
      <c r="M18">
        <v>1.4E-2</v>
      </c>
      <c r="N18">
        <v>5.0000000000000001E-3</v>
      </c>
      <c r="O18">
        <v>-20.0065491125</v>
      </c>
      <c r="P18">
        <v>0.26443521497914485</v>
      </c>
      <c r="Q18">
        <v>0.13221760748957243</v>
      </c>
      <c r="R18">
        <v>1.0077057138551908</v>
      </c>
      <c r="S18">
        <v>2.7228793280623857E-4</v>
      </c>
      <c r="T18">
        <v>3.6762082735191499E-8</v>
      </c>
      <c r="U18">
        <v>7.70571385519081</v>
      </c>
      <c r="V18">
        <v>0.27228793280623859</v>
      </c>
      <c r="W18">
        <v>3.6762082735191499E-5</v>
      </c>
      <c r="X18" t="s">
        <v>20</v>
      </c>
      <c r="Y18" s="2">
        <f t="shared" si="7"/>
        <v>174.7428614480919</v>
      </c>
      <c r="Z18">
        <f t="shared" si="3"/>
        <v>0.44976000000000005</v>
      </c>
    </row>
    <row r="19" spans="1:26" x14ac:dyDescent="0.2">
      <c r="A19" t="s">
        <v>15</v>
      </c>
      <c r="B19" t="s">
        <v>25</v>
      </c>
      <c r="C19">
        <v>0.04</v>
      </c>
      <c r="D19">
        <f t="shared" si="0"/>
        <v>4.0000000000000002E-4</v>
      </c>
      <c r="E19" s="5">
        <v>10</v>
      </c>
      <c r="F19" s="4">
        <v>500</v>
      </c>
      <c r="G19" s="4">
        <v>1.6500000000000001E-2</v>
      </c>
      <c r="H19" s="4">
        <v>1.5E-3</v>
      </c>
      <c r="I19" s="4">
        <f t="shared" si="1"/>
        <v>0.39600000000000002</v>
      </c>
      <c r="J19">
        <v>42.008920033936079</v>
      </c>
      <c r="K19">
        <v>3.8189927303578255</v>
      </c>
      <c r="L19">
        <v>-12.455</v>
      </c>
      <c r="M19">
        <v>1.4E-2</v>
      </c>
      <c r="N19">
        <v>5.0000000000000001E-3</v>
      </c>
      <c r="O19">
        <v>-36.632448275000002</v>
      </c>
      <c r="P19">
        <v>0.16474911986287147</v>
      </c>
      <c r="Q19">
        <v>8.2374559931435734E-2</v>
      </c>
      <c r="R19">
        <v>1.0250968057121168</v>
      </c>
      <c r="S19">
        <v>1.759069872781947E-4</v>
      </c>
      <c r="T19">
        <v>1.5067603791719349E-8</v>
      </c>
      <c r="U19">
        <v>25.096805712116812</v>
      </c>
      <c r="V19">
        <v>0.1759069872781947</v>
      </c>
      <c r="W19">
        <v>1.5067603791719349E-5</v>
      </c>
      <c r="X19" t="s">
        <v>21</v>
      </c>
      <c r="Y19" s="2">
        <f t="shared" ref="Y19:Y20" si="8">(17.23-U19)*E19</f>
        <v>-78.668057121168118</v>
      </c>
      <c r="Z19">
        <f t="shared" si="3"/>
        <v>3.9600000000000003E-2</v>
      </c>
    </row>
    <row r="20" spans="1:26" x14ac:dyDescent="0.2">
      <c r="A20" t="s">
        <v>18</v>
      </c>
      <c r="B20" t="s">
        <v>25</v>
      </c>
      <c r="C20">
        <v>0.04</v>
      </c>
      <c r="D20">
        <f t="shared" si="0"/>
        <v>4.0000000000000002E-4</v>
      </c>
      <c r="E20" s="5">
        <v>10</v>
      </c>
      <c r="F20" s="4">
        <v>500</v>
      </c>
      <c r="G20" s="4">
        <v>1.2500000000000001E-2</v>
      </c>
      <c r="H20" s="4">
        <v>1.9E-3</v>
      </c>
      <c r="I20" s="4">
        <f t="shared" si="1"/>
        <v>0.30000000000000004</v>
      </c>
      <c r="J20">
        <v>55.451774444795618</v>
      </c>
      <c r="K20">
        <v>8.4286697156089332</v>
      </c>
      <c r="L20">
        <v>-12.455</v>
      </c>
      <c r="M20">
        <v>1.4E-2</v>
      </c>
      <c r="N20">
        <v>5.0000000000000001E-3</v>
      </c>
      <c r="O20">
        <v>-35.130535887500002</v>
      </c>
      <c r="P20">
        <v>0.14532219442803027</v>
      </c>
      <c r="Q20">
        <v>7.2661097214015133E-2</v>
      </c>
      <c r="R20">
        <v>1.0235011436581811</v>
      </c>
      <c r="S20">
        <v>1.5483426932163841E-4</v>
      </c>
      <c r="T20">
        <v>1.1686375040516883E-8</v>
      </c>
      <c r="U20">
        <v>23.501143658181121</v>
      </c>
      <c r="V20">
        <v>0.15483426932163841</v>
      </c>
      <c r="W20">
        <v>1.1686375040516883E-5</v>
      </c>
      <c r="X20" t="s">
        <v>21</v>
      </c>
      <c r="Y20" s="2">
        <f t="shared" si="8"/>
        <v>-62.711436581811206</v>
      </c>
      <c r="Z20">
        <f t="shared" si="3"/>
        <v>3.0000000000000006E-2</v>
      </c>
    </row>
    <row r="23" spans="1:26" x14ac:dyDescent="0.2">
      <c r="E23" s="6"/>
      <c r="F23" s="5"/>
      <c r="G23" s="5"/>
    </row>
    <row r="24" spans="1:26" x14ac:dyDescent="0.2">
      <c r="E24" s="6"/>
      <c r="F24" s="5"/>
      <c r="G24" s="5"/>
    </row>
    <row r="25" spans="1:26" x14ac:dyDescent="0.2">
      <c r="E25" s="6"/>
      <c r="F25" s="5"/>
      <c r="G25" s="5"/>
    </row>
    <row r="26" spans="1:26" x14ac:dyDescent="0.2">
      <c r="E26" s="6"/>
      <c r="F26" s="5"/>
      <c r="G26" s="5"/>
    </row>
    <row r="27" spans="1:26" x14ac:dyDescent="0.2">
      <c r="E27" s="6"/>
      <c r="F27" s="5"/>
      <c r="G27" s="5"/>
    </row>
    <row r="28" spans="1:26" x14ac:dyDescent="0.2">
      <c r="E28" s="6"/>
      <c r="F28" s="5"/>
      <c r="G28" s="5"/>
    </row>
    <row r="29" spans="1:26" x14ac:dyDescent="0.2">
      <c r="E29" s="6"/>
      <c r="F29" s="5"/>
      <c r="G29" s="5"/>
    </row>
    <row r="30" spans="1:26" x14ac:dyDescent="0.2">
      <c r="E30" s="6"/>
      <c r="F30" s="5"/>
      <c r="G30" s="5"/>
    </row>
    <row r="31" spans="1:26" x14ac:dyDescent="0.2">
      <c r="E31" s="6"/>
      <c r="F31" s="5"/>
      <c r="G31" s="5"/>
    </row>
    <row r="32" spans="1:26" x14ac:dyDescent="0.2">
      <c r="E32" s="6"/>
      <c r="F32" s="5"/>
      <c r="G32" s="5"/>
    </row>
    <row r="33" spans="5:7" x14ac:dyDescent="0.2">
      <c r="E33" s="6"/>
      <c r="F33" s="5"/>
      <c r="G33" s="5"/>
    </row>
    <row r="34" spans="5:7" x14ac:dyDescent="0.2">
      <c r="E34" s="6"/>
      <c r="F34" s="5"/>
      <c r="G34" s="5"/>
    </row>
    <row r="35" spans="5:7" x14ac:dyDescent="0.2">
      <c r="E35" s="6"/>
      <c r="F35" s="5"/>
      <c r="G35" s="5"/>
    </row>
    <row r="36" spans="5:7" x14ac:dyDescent="0.2">
      <c r="E36" s="6"/>
      <c r="F36" s="5"/>
      <c r="G36" s="5"/>
    </row>
    <row r="37" spans="5:7" x14ac:dyDescent="0.2">
      <c r="E37" s="6"/>
      <c r="F37" s="5"/>
      <c r="G37" s="5"/>
    </row>
    <row r="38" spans="5:7" x14ac:dyDescent="0.2">
      <c r="E38" s="6"/>
      <c r="F38" s="5"/>
      <c r="G38" s="5"/>
    </row>
    <row r="39" spans="5:7" x14ac:dyDescent="0.2">
      <c r="E39" s="6"/>
      <c r="F39" s="5"/>
      <c r="G39" s="5"/>
    </row>
    <row r="40" spans="5:7" x14ac:dyDescent="0.2">
      <c r="E40" s="6"/>
      <c r="F40" s="5"/>
      <c r="G40" s="5"/>
    </row>
    <row r="41" spans="5:7" x14ac:dyDescent="0.2">
      <c r="E41" s="6"/>
      <c r="F41" s="5"/>
      <c r="G41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Renee Wang</cp:lastModifiedBy>
  <cp:lastPrinted>2021-02-25T18:09:33Z</cp:lastPrinted>
  <dcterms:created xsi:type="dcterms:W3CDTF">2019-01-08T00:33:00Z</dcterms:created>
  <dcterms:modified xsi:type="dcterms:W3CDTF">2023-04-27T18:49:47Z</dcterms:modified>
</cp:coreProperties>
</file>