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wardley/data/"/>
    </mc:Choice>
  </mc:AlternateContent>
  <xr:revisionPtr revIDLastSave="0" documentId="13_ncr:1_{4600A4C1-ABF9-8842-8F57-E3BF527F535E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Nodes" sheetId="1" r:id="rId1"/>
    <sheet name="Links" sheetId="2" r:id="rId2"/>
    <sheet name="LOV" sheetId="3" r:id="rId3"/>
  </sheets>
  <definedNames>
    <definedName name="Lov_Name">LOV!$A$1:$A$20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A14" i="2"/>
  <c r="A13" i="2"/>
  <c r="A12" i="2"/>
  <c r="A11" i="2"/>
  <c r="A10" i="2"/>
  <c r="A9" i="2"/>
  <c r="A8" i="2"/>
  <c r="A7" i="2"/>
  <c r="A6" i="2"/>
  <c r="A17" i="1"/>
  <c r="A16" i="1"/>
  <c r="A15" i="1"/>
  <c r="A5" i="2"/>
  <c r="A14" i="1"/>
  <c r="A13" i="1"/>
  <c r="A12" i="1"/>
  <c r="A11" i="1"/>
  <c r="A10" i="1"/>
  <c r="A4" i="2"/>
  <c r="A3" i="2"/>
  <c r="A2" i="2"/>
  <c r="A9" i="1"/>
  <c r="A8" i="1"/>
  <c r="A5" i="1"/>
  <c r="A7" i="1"/>
  <c r="A6" i="1"/>
  <c r="A4" i="1"/>
  <c r="A3" i="1"/>
  <c r="A2" i="3" a="1"/>
  <c r="A2" i="3" s="1"/>
  <c r="A2" i="1"/>
  <c r="M6" i="2" s="1"/>
  <c r="S3" i="2" l="1"/>
  <c r="L6" i="2"/>
  <c r="K11" i="2"/>
  <c r="S8" i="2"/>
  <c r="S2" i="2"/>
  <c r="L9" i="2"/>
  <c r="N11" i="2"/>
  <c r="Q13" i="2"/>
  <c r="J7" i="2"/>
  <c r="L8" i="2"/>
  <c r="M11" i="2"/>
  <c r="N10" i="2"/>
  <c r="O13" i="2"/>
  <c r="O3" i="2"/>
  <c r="P9" i="2"/>
  <c r="Q12" i="2"/>
  <c r="Q2" i="2"/>
  <c r="R8" i="2"/>
  <c r="S11" i="2"/>
  <c r="G6" i="2"/>
  <c r="K7" i="2"/>
  <c r="I9" i="2"/>
  <c r="G11" i="2"/>
  <c r="K12" i="2"/>
  <c r="H14" i="2"/>
  <c r="L7" i="2"/>
  <c r="M10" i="2"/>
  <c r="N9" i="2"/>
  <c r="O12" i="2"/>
  <c r="O2" i="2"/>
  <c r="P8" i="2"/>
  <c r="Q11" i="2"/>
  <c r="R7" i="2"/>
  <c r="S10" i="2"/>
  <c r="J14" i="2"/>
  <c r="R9" i="2"/>
  <c r="H6" i="2"/>
  <c r="J9" i="2"/>
  <c r="H11" i="2"/>
  <c r="G14" i="2"/>
  <c r="M9" i="2"/>
  <c r="N8" i="2"/>
  <c r="O11" i="2"/>
  <c r="P7" i="2"/>
  <c r="Q10" i="2"/>
  <c r="R6" i="2"/>
  <c r="S9" i="2"/>
  <c r="I7" i="2"/>
  <c r="M12" i="2"/>
  <c r="Q3" i="2"/>
  <c r="G8" i="2"/>
  <c r="G13" i="2"/>
  <c r="N7" i="2"/>
  <c r="Q9" i="2"/>
  <c r="R5" i="2"/>
  <c r="J6" i="2"/>
  <c r="H13" i="2"/>
  <c r="L14" i="2"/>
  <c r="L4" i="2"/>
  <c r="M7" i="2"/>
  <c r="N6" i="2"/>
  <c r="O9" i="2"/>
  <c r="P5" i="2"/>
  <c r="Q8" i="2"/>
  <c r="R14" i="2"/>
  <c r="R4" i="2"/>
  <c r="S7" i="2"/>
  <c r="G9" i="2"/>
  <c r="M2" i="2"/>
  <c r="O14" i="2"/>
  <c r="H9" i="2"/>
  <c r="I11" i="2"/>
  <c r="O10" i="2"/>
  <c r="P6" i="2"/>
  <c r="G10" i="2"/>
  <c r="L3" i="2"/>
  <c r="N5" i="2"/>
  <c r="P4" i="2"/>
  <c r="R3" i="2"/>
  <c r="S6" i="2"/>
  <c r="I12" i="2"/>
  <c r="O4" i="2"/>
  <c r="P10" i="2"/>
  <c r="S12" i="2"/>
  <c r="J12" i="2"/>
  <c r="K9" i="2"/>
  <c r="M8" i="2"/>
  <c r="H8" i="2"/>
  <c r="H5" i="2"/>
  <c r="I8" i="2"/>
  <c r="I13" i="2"/>
  <c r="L13" i="2"/>
  <c r="O8" i="2"/>
  <c r="P14" i="2"/>
  <c r="Q7" i="2"/>
  <c r="R13" i="2"/>
  <c r="J8" i="2"/>
  <c r="H10" i="2"/>
  <c r="J13" i="2"/>
  <c r="L12" i="2"/>
  <c r="L2" i="2"/>
  <c r="M5" i="2"/>
  <c r="N14" i="2"/>
  <c r="N4" i="2"/>
  <c r="O7" i="2"/>
  <c r="P13" i="2"/>
  <c r="P3" i="2"/>
  <c r="Q6" i="2"/>
  <c r="R12" i="2"/>
  <c r="R2" i="2"/>
  <c r="S5" i="2"/>
  <c r="K10" i="2"/>
  <c r="G5" i="2"/>
  <c r="I14" i="2"/>
  <c r="I6" i="2"/>
  <c r="L5" i="2"/>
  <c r="I5" i="2"/>
  <c r="J11" i="2"/>
  <c r="K6" i="2"/>
  <c r="G7" i="2"/>
  <c r="K8" i="2"/>
  <c r="I10" i="2"/>
  <c r="G12" i="2"/>
  <c r="K13" i="2"/>
  <c r="L11" i="2"/>
  <c r="M14" i="2"/>
  <c r="M4" i="2"/>
  <c r="N13" i="2"/>
  <c r="N3" i="2"/>
  <c r="O6" i="2"/>
  <c r="P12" i="2"/>
  <c r="P2" i="2"/>
  <c r="Q5" i="2"/>
  <c r="R11" i="2"/>
  <c r="S14" i="2"/>
  <c r="S4" i="2"/>
  <c r="H7" i="2"/>
  <c r="J10" i="2"/>
  <c r="H12" i="2"/>
  <c r="K14" i="2"/>
  <c r="L10" i="2"/>
  <c r="M13" i="2"/>
  <c r="M3" i="2"/>
  <c r="N12" i="2"/>
  <c r="N2" i="2"/>
  <c r="O5" i="2"/>
  <c r="P11" i="2"/>
  <c r="Q14" i="2"/>
  <c r="Q4" i="2"/>
  <c r="R10" i="2"/>
  <c r="S13" i="2"/>
  <c r="K5" i="2"/>
  <c r="J5" i="2"/>
  <c r="J3" i="2"/>
  <c r="I3" i="2"/>
  <c r="K4" i="2"/>
  <c r="J4" i="2"/>
  <c r="I4" i="2"/>
  <c r="H3" i="2"/>
  <c r="K2" i="2"/>
  <c r="G3" i="2"/>
  <c r="J2" i="2"/>
  <c r="H2" i="2"/>
  <c r="H4" i="2"/>
  <c r="G2" i="2"/>
  <c r="G4" i="2"/>
  <c r="I2" i="2"/>
  <c r="K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<sst xmlns="http://schemas.openxmlformats.org/spreadsheetml/2006/main" count="139" uniqueCount="41">
  <si>
    <t>Description</t>
  </si>
  <si>
    <t>Descr</t>
  </si>
  <si>
    <t>Source</t>
  </si>
  <si>
    <t>Target</t>
  </si>
  <si>
    <t>NodeType</t>
  </si>
  <si>
    <t>Ilionx</t>
  </si>
  <si>
    <t>Visibility</t>
  </si>
  <si>
    <t>Evolution</t>
  </si>
  <si>
    <t>Map</t>
  </si>
  <si>
    <t>Id</t>
  </si>
  <si>
    <t>SourceVisibility</t>
  </si>
  <si>
    <t>SourceEvolution</t>
  </si>
  <si>
    <t>TargetVisibility</t>
  </si>
  <si>
    <t>TargetEvolution</t>
  </si>
  <si>
    <t>Stage</t>
  </si>
  <si>
    <t>Cloud Platform</t>
  </si>
  <si>
    <t>Global Dashboard</t>
  </si>
  <si>
    <t>Data Platform</t>
  </si>
  <si>
    <t>Human</t>
  </si>
  <si>
    <t>Existing</t>
  </si>
  <si>
    <t>Yes</t>
  </si>
  <si>
    <t>Data Platform Service</t>
  </si>
  <si>
    <t>Size</t>
  </si>
  <si>
    <t>Name</t>
  </si>
  <si>
    <t>UNIQUE_NAMES</t>
  </si>
  <si>
    <t>Customers</t>
  </si>
  <si>
    <t>BI Service</t>
  </si>
  <si>
    <t>SourceVisibilityPrev</t>
  </si>
  <si>
    <t>SizePrev</t>
  </si>
  <si>
    <t>SourceEvolutionPrev</t>
  </si>
  <si>
    <t>TargetVisibilityPrev</t>
  </si>
  <si>
    <t>TargetEvolutionPrev</t>
  </si>
  <si>
    <t>SizeNext</t>
  </si>
  <si>
    <t>SourceVisibilityNext</t>
  </si>
  <si>
    <t>SourceEvolutionNext</t>
  </si>
  <si>
    <t>TargetVisibilityNext</t>
  </si>
  <si>
    <t>TargetEvolutionNext</t>
  </si>
  <si>
    <t>VisibilityPrev</t>
  </si>
  <si>
    <t>EvolutionPrev</t>
  </si>
  <si>
    <t>VisibilityNext</t>
  </si>
  <si>
    <t>EvolutionNext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</si>
</sst>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textRotation="45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45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Nodes" displayName="Nodes" ref="A1:P17" totalsRowShown="0">
  <autoFilter ref="A1:P17" xr:uid="{00000000-000C-0000-FFFF-FFFF00000000}"/>
  <sortState xmlns:xlrd2="http://schemas.microsoft.com/office/spreadsheetml/2017/richdata2" ref="A2:J9">
    <sortCondition ref="D1:D9"/>
  </sortState>
  <tableColumns count="16">
    <tableColumn id="1" xr3:uid="{00000000-0010-0000-0000-000001000000}" name="Id" dataDxfId="25">
      <calculatedColumnFormula>Nodes[[#This Row],[Name]]&amp;"#"&amp;Nodes[[#This Row],[Stage]]</calculatedColumnFormula>
    </tableColumn>
    <tableColumn id="10" xr3:uid="{04C99B56-DDC0-AB43-97CF-F5F68763ED3C}" name="Name" dataDxfId="24"/>
    <tableColumn id="5" xr3:uid="{66AC0B69-00DD-3940-91B2-403582E95E7F}" name="Map" dataDxfId="23"/>
    <tableColumn id="6" xr3:uid="{A8F9450A-7335-F64C-B3F9-AEB0D5D02F10}" name="Stage" dataDxfId="22"/>
    <tableColumn id="2" xr3:uid="{00000000-0010-0000-0000-000002000000}" name="NodeType"/>
    <tableColumn id="7" xr3:uid="{E521FED1-16C4-5141-9A00-6B13A78E8E3B}" name="Existing"/>
    <tableColumn id="9" xr3:uid="{963D7E86-27DC-F442-94D4-70E2B264AF27}" name="Description"/>
    <tableColumn id="8" xr3:uid="{A63AF2BC-A48D-DD40-BF34-F4F84DB587ED}" name="Size" dataDxfId="6"/>
    <tableColumn id="3" xr3:uid="{14BBD394-C957-314A-8D27-79C1645F0439}" name="Visibility"/>
    <tableColumn id="4" xr3:uid="{83200B6D-CF9A-4B49-AD01-A930BD21121B}" name="Evolution"/>
    <tableColumn id="11" xr3:uid="{FDC1EA3B-18CD-2C4D-9422-9AD83846BEEE}" name="SizePrev" dataDxfId="5">
      <calculatedColumnFormula>VLOOKUP(Nodes[[#This Row],[Name]]&amp;"#"&amp;Nodes[[#This Row],[Stage]]-1,Nodes[],COLUMN(Nodes[[#Headers],[Size]]),FALSE)</calculatedColumnFormula>
    </tableColumn>
    <tableColumn id="12" xr3:uid="{10F57D20-666F-D849-A9EE-DC43E8A3189A}" name="VisibilityPrev" dataDxfId="4">
      <calculatedColumnFormula>VLOOKUP(Nodes[[#This Row],[Name]]&amp;"#"&amp;Nodes[[#This Row],[Stage]]-1,Nodes[],COLUMN(Nodes[[#Headers],[Visibility]]),FALSE)</calculatedColumnFormula>
    </tableColumn>
    <tableColumn id="13" xr3:uid="{A6E77978-1158-0E49-8F2C-E0F537102CEE}" name="EvolutionPrev" dataDxfId="3">
      <calculatedColumnFormula>VLOOKUP(Nodes[[#This Row],[Name]]&amp;"#"&amp;Nodes[[#This Row],[Stage]]-1,Nodes[],COLUMN(Nodes[[#Headers],[Evolution]]),FALSE)</calculatedColumnFormula>
    </tableColumn>
    <tableColumn id="14" xr3:uid="{45B5FFA1-DF81-FF45-BC66-F4F6E870CC76}" name="SizeNext" dataDxfId="2">
      <calculatedColumnFormula>VLOOKUP(Nodes[[#This Row],[Name]]&amp;"#"&amp;Nodes[[#This Row],[Stage]]+1,Nodes[],COLUMN(Nodes[[#Headers],[Size]]),FALSE)</calculatedColumnFormula>
    </tableColumn>
    <tableColumn id="15" xr3:uid="{B8AEBBA3-A1E7-604D-907A-0006CDEC738C}" name="VisibilityNext" dataDxfId="1">
      <calculatedColumnFormula>VLOOKUP(Nodes[[#This Row],[Name]]&amp;"#"&amp;Nodes[[#This Row],[Stage]]+1,Nodes[],COLUMN(Nodes[[#Headers],[Visibility]]),FALSE)</calculatedColumnFormula>
    </tableColumn>
    <tableColumn id="16" xr3:uid="{4C03C27B-7462-F74F-9A24-5082A79C79F2}" name="EvolutionNext" dataDxfId="0">
      <calculatedColumnFormula>VLOOKUP(Nodes[[#This Row],[Name]]&amp;"#"&amp;Nodes[[#This Row],[Stage]]+1,Nodes[],COLUMN(Nodes[[#Headers],[Evolution]]),FALSE)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S14" totalsRowShown="0" headerRowDxfId="7">
  <autoFilter ref="A1:S14" xr:uid="{00000000-0009-0000-0100-000002000000}"/>
  <sortState xmlns:xlrd2="http://schemas.microsoft.com/office/spreadsheetml/2017/richdata2" ref="B2:K2">
    <sortCondition ref="E2"/>
    <sortCondition descending="1" ref="H2"/>
  </sortState>
  <tableColumns count="19">
    <tableColumn id="11" xr3:uid="{0045E26B-1D25-A042-8847-E2F6D81003B7}" name="Name" dataDxfId="21">
      <calculatedColumnFormula>Table2[[#This Row],[Source]]&amp;"#"&amp;Table2[[#This Row],[Target]]</calculatedColumnFormula>
    </tableColumn>
    <tableColumn id="1" xr3:uid="{00000000-0010-0000-0100-000001000000}" name="Source"/>
    <tableColumn id="2" xr3:uid="{00000000-0010-0000-0100-000002000000}" name="Target"/>
    <tableColumn id="8" xr3:uid="{C01FA1C9-E655-4142-980A-73713077BAF3}" name="Map"/>
    <tableColumn id="9" xr3:uid="{96EFDA83-A400-1E41-9977-994CA6BD8AAF}" name="Stage"/>
    <tableColumn id="3" xr3:uid="{00000000-0010-0000-0100-000003000000}" name="Descr"/>
    <tableColumn id="10" xr3:uid="{EA2D0063-DB8B-8F45-988A-665E38F0AB53}" name="Size" dataDxfId="16">
      <calculatedColumnFormula>VLOOKUP(Table2[[#This Row],[Source]]&amp;"#"&amp;Table2[[#This Row],[Stage]],Nodes[],COLUMN(Nodes[[#Headers],[Size]]),FALSE)</calculatedColumnFormula>
    </tableColumn>
    <tableColumn id="4" xr3:uid="{1BE4C523-A5B1-E842-B91F-2811B8747E6A}" name="SourceVisibility" dataDxfId="20">
      <calculatedColumnFormula>VLOOKUP(Table2[[#This Row],[Source]]&amp;"#"&amp;Table2[[#This Row],[Stage]],Nodes[],COLUMN(Nodes[[#Headers],[Visibility]]),FALSE)</calculatedColumnFormula>
    </tableColumn>
    <tableColumn id="5" xr3:uid="{CDDD3A7B-946F-5340-9CB6-F295C0C38468}" name="SourceEvolution" dataDxfId="19">
      <calculatedColumnFormula>VLOOKUP(Table2[[#This Row],[Source]]&amp;"#"&amp;Table2[[#This Row],[Stage]],Nodes[],COLUMN(Nodes[[#Headers],[Evolution]]),FALSE)</calculatedColumnFormula>
    </tableColumn>
    <tableColumn id="6" xr3:uid="{B71B27D4-4CE4-D34B-8A10-7B9E3C21A847}" name="TargetVisibility" dataDxfId="18">
      <calculatedColumnFormula>VLOOKUP(Table2[[#This Row],[Target]]&amp;"#"&amp;Table2[[#This Row],[Stage]],Nodes[],COLUMN(Nodes[[#Headers],[Visibility]]),FALSE)</calculatedColumnFormula>
    </tableColumn>
    <tableColumn id="7" xr3:uid="{B6D332A3-7020-8541-BB26-D50C64C67330}" name="TargetEvolution" dataDxfId="17">
      <calculatedColumnFormula>VLOOKUP(Table2[[#This Row],[Target]]&amp;"#"&amp;Table2[[#This Row],[Stage]],Nodes[],COLUMN(Nodes[[#Headers],[Evolution]]),FALSE)</calculatedColumnFormula>
    </tableColumn>
    <tableColumn id="13" xr3:uid="{069F9D99-C231-3843-99A1-269ADA6F411C}" name="SourceVisibilityPrev" dataDxfId="15">
      <calculatedColumnFormula>VLOOKUP(Table2[[#This Row],[Source]]&amp;"#"&amp;Table2[[#This Row],[Stage]]-1,Nodes[],COLUMN(Nodes[[#Headers],[Visibility]]),FALSE)</calculatedColumnFormula>
    </tableColumn>
    <tableColumn id="14" xr3:uid="{04D7421D-DEA0-C94B-9E9F-288792819D7E}" name="SourceEvolutionPrev" dataDxfId="14">
      <calculatedColumnFormula>VLOOKUP(Table2[[#This Row],[Source]]&amp;"#"&amp;Table2[[#This Row],[Stage]]-1,Nodes[],COLUMN(Nodes[[#Headers],[Evolution]]),FALSE)</calculatedColumnFormula>
    </tableColumn>
    <tableColumn id="16" xr3:uid="{69977B39-CE04-1A49-B0E3-A59616F3ADEB}" name="TargetVisibilityPrev" dataDxfId="13">
      <calculatedColumnFormula>VLOOKUP(Table2[[#This Row],[Target]]&amp;"#"&amp;Table2[[#This Row],[Stage]]-1,Nodes[],COLUMN(Nodes[[#Headers],[Visibility]]),FALSE)</calculatedColumnFormula>
    </tableColumn>
    <tableColumn id="17" xr3:uid="{8717BEDB-2946-5A48-9440-00782967AEEF}" name="TargetEvolutionPrev" dataDxfId="12">
      <calculatedColumnFormula>VLOOKUP(Table2[[#This Row],[Target]]&amp;"#"&amp;Table2[[#This Row],[Stage]]-1,Nodes[],COLUMN(Nodes[[#Headers],[Evolution]]),FALSE)</calculatedColumnFormula>
    </tableColumn>
    <tableColumn id="19" xr3:uid="{DA6E4E6D-B98A-994A-B820-D71746ED5A9A}" name="SourceVisibilityNext" dataDxfId="11">
      <calculatedColumnFormula>VLOOKUP(Table2[[#This Row],[Source]]&amp;"#"&amp;Table2[[#This Row],[Stage]]+1,Nodes[],COLUMN(Nodes[[#Headers],[Visibility]]),FALSE)</calculatedColumnFormula>
    </tableColumn>
    <tableColumn id="20" xr3:uid="{63412AD7-9743-374B-893E-B821EC3E7479}" name="SourceEvolutionNext" dataDxfId="10">
      <calculatedColumnFormula>VLOOKUP(Table2[[#This Row],[Source]]&amp;"#"&amp;Table2[[#This Row],[Stage]]+1,Nodes[],COLUMN(Nodes[[#Headers],[Evolution]]),FALSE)</calculatedColumnFormula>
    </tableColumn>
    <tableColumn id="22" xr3:uid="{024CECAE-B2A8-D944-A7F2-1370765CD52C}" name="TargetVisibilityNext" dataDxfId="9">
      <calculatedColumnFormula>VLOOKUP(Table2[[#This Row],[Target]]&amp;"#"&amp;Table2[[#This Row],[Stage]]+1,Nodes[],COLUMN(Nodes[[#Headers],[Visibility]]),FALSE)</calculatedColumnFormula>
    </tableColumn>
    <tableColumn id="23" xr3:uid="{1C26C160-1158-C84F-8FD4-63A8F8CAE2D2}" name="TargetEvolutionNext" dataDxfId="8">
      <calculatedColumnFormula>VLOOKUP(Table2[[#This Row],[Target]]&amp;"#"&amp;Table2[[#This Row],[Stage]]+1,Nodes[],COLUMN(Nodes[[#Headers],[Evolution]]),FALSE)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7"/>
  <sheetViews>
    <sheetView zoomScale="200" zoomScaleNormal="2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P3" sqref="P3"/>
    </sheetView>
  </sheetViews>
  <sheetFormatPr baseColWidth="10" defaultColWidth="8.83203125" defaultRowHeight="15" x14ac:dyDescent="0.2"/>
  <cols>
    <col min="1" max="2" width="23.6640625" style="1" customWidth="1"/>
    <col min="3" max="3" width="7.1640625" style="1" bestFit="1" customWidth="1"/>
    <col min="4" max="4" width="7.83203125" style="1" bestFit="1" customWidth="1"/>
    <col min="5" max="5" width="6.6640625" style="1" bestFit="1" customWidth="1"/>
    <col min="6" max="7" width="9.5" bestFit="1" customWidth="1"/>
    <col min="8" max="8" width="12.6640625" bestFit="1" customWidth="1"/>
    <col min="9" max="9" width="10.5" bestFit="1" customWidth="1"/>
    <col min="10" max="10" width="11" bestFit="1" customWidth="1"/>
  </cols>
  <sheetData>
    <row r="1" spans="1:16" ht="16" x14ac:dyDescent="0.2">
      <c r="A1" s="1" t="s">
        <v>9</v>
      </c>
      <c r="B1" s="1" t="s">
        <v>23</v>
      </c>
      <c r="C1" s="1" t="s">
        <v>8</v>
      </c>
      <c r="D1" s="1" t="s">
        <v>14</v>
      </c>
      <c r="E1" t="s">
        <v>4</v>
      </c>
      <c r="F1" t="s">
        <v>19</v>
      </c>
      <c r="G1" t="s">
        <v>0</v>
      </c>
      <c r="H1" s="1" t="s">
        <v>22</v>
      </c>
      <c r="I1" t="s">
        <v>6</v>
      </c>
      <c r="J1" t="s">
        <v>7</v>
      </c>
      <c r="K1" t="s">
        <v>28</v>
      </c>
      <c r="L1" t="s">
        <v>37</v>
      </c>
      <c r="M1" t="s">
        <v>38</v>
      </c>
      <c r="N1" t="s">
        <v>32</v>
      </c>
      <c r="O1" t="s">
        <v>39</v>
      </c>
      <c r="P1" t="s">
        <v>40</v>
      </c>
    </row>
    <row r="2" spans="1:16" ht="16" x14ac:dyDescent="0.2">
      <c r="A2" s="1" t="str">
        <f>Nodes[[#This Row],[Name]]&amp;"#"&amp;Nodes[[#This Row],[Stage]]</f>
        <v>Customers#0</v>
      </c>
      <c r="B2" s="1" t="s">
        <v>25</v>
      </c>
      <c r="C2" s="1" t="s">
        <v>5</v>
      </c>
      <c r="D2" s="1">
        <v>0</v>
      </c>
      <c r="E2" t="s">
        <v>18</v>
      </c>
      <c r="F2" t="s">
        <v>20</v>
      </c>
      <c r="H2" s="1">
        <v>5</v>
      </c>
      <c r="I2">
        <v>100</v>
      </c>
      <c r="J2">
        <v>40</v>
      </c>
      <c r="K2" t="e">
        <f>VLOOKUP(Nodes[[#This Row],[Name]]&amp;"#"&amp;Nodes[[#This Row],[Stage]]-1,Nodes[],COLUMN(Nodes[[#Headers],[Size]]),FALSE)</f>
        <v>#N/A</v>
      </c>
      <c r="L2" t="e">
        <f>VLOOKUP(Nodes[[#This Row],[Name]]&amp;"#"&amp;Nodes[[#This Row],[Stage]]-1,Nodes[],COLUMN(Nodes[[#Headers],[Visibility]]),FALSE)</f>
        <v>#N/A</v>
      </c>
      <c r="M2" t="e">
        <f>VLOOKUP(Nodes[[#This Row],[Name]]&amp;"#"&amp;Nodes[[#This Row],[Stage]]-1,Nodes[],COLUMN(Nodes[[#Headers],[Evolution]]),FALSE)</f>
        <v>#N/A</v>
      </c>
      <c r="N2">
        <f>VLOOKUP(Nodes[[#This Row],[Name]]&amp;"#"&amp;Nodes[[#This Row],[Stage]]+1,Nodes[],COLUMN(Nodes[[#Headers],[Size]]),FALSE)</f>
        <v>10</v>
      </c>
      <c r="O2">
        <f>VLOOKUP(Nodes[[#This Row],[Name]]&amp;"#"&amp;Nodes[[#This Row],[Stage]]+1,Nodes[],COLUMN(Nodes[[#Headers],[Visibility]]),FALSE)</f>
        <v>100</v>
      </c>
      <c r="P2">
        <f>VLOOKUP(Nodes[[#This Row],[Name]]&amp;"#"&amp;Nodes[[#This Row],[Stage]]+1,Nodes[],COLUMN(Nodes[[#Headers],[Evolution]]),FALSE)</f>
        <v>40</v>
      </c>
    </row>
    <row r="3" spans="1:16" ht="16" x14ac:dyDescent="0.2">
      <c r="A3" s="3" t="str">
        <f>Nodes[[#This Row],[Name]]&amp;"#"&amp;Nodes[[#This Row],[Stage]]</f>
        <v>Global Dashboard#0</v>
      </c>
      <c r="B3" s="1" t="s">
        <v>16</v>
      </c>
      <c r="C3" s="1" t="s">
        <v>5</v>
      </c>
      <c r="D3" s="1">
        <v>0</v>
      </c>
      <c r="E3" t="s">
        <v>18</v>
      </c>
      <c r="F3" t="s">
        <v>20</v>
      </c>
      <c r="H3" s="1">
        <v>5</v>
      </c>
      <c r="I3">
        <v>80</v>
      </c>
      <c r="J3">
        <v>20</v>
      </c>
      <c r="K3" t="e">
        <f>VLOOKUP(Nodes[[#This Row],[Name]]&amp;"#"&amp;Nodes[[#This Row],[Stage]]-1,Nodes[],COLUMN(Nodes[[#Headers],[Size]]),FALSE)</f>
        <v>#N/A</v>
      </c>
      <c r="L3" t="e">
        <f>VLOOKUP(Nodes[[#This Row],[Name]]&amp;"#"&amp;Nodes[[#This Row],[Stage]]-1,Nodes[],COLUMN(Nodes[[#Headers],[Visibility]]),FALSE)</f>
        <v>#N/A</v>
      </c>
      <c r="M3" t="e">
        <f>VLOOKUP(Nodes[[#This Row],[Name]]&amp;"#"&amp;Nodes[[#This Row],[Stage]]-1,Nodes[],COLUMN(Nodes[[#Headers],[Evolution]]),FALSE)</f>
        <v>#N/A</v>
      </c>
      <c r="N3">
        <f>VLOOKUP(Nodes[[#This Row],[Name]]&amp;"#"&amp;Nodes[[#This Row],[Stage]]+1,Nodes[],COLUMN(Nodes[[#Headers],[Size]]),FALSE)</f>
        <v>15</v>
      </c>
      <c r="O3">
        <f>VLOOKUP(Nodes[[#This Row],[Name]]&amp;"#"&amp;Nodes[[#This Row],[Stage]]+1,Nodes[],COLUMN(Nodes[[#Headers],[Visibility]]),FALSE)</f>
        <v>80</v>
      </c>
      <c r="P3">
        <f>VLOOKUP(Nodes[[#This Row],[Name]]&amp;"#"&amp;Nodes[[#This Row],[Stage]]+1,Nodes[],COLUMN(Nodes[[#Headers],[Evolution]]),FALSE)</f>
        <v>20</v>
      </c>
    </row>
    <row r="4" spans="1:16" ht="16" x14ac:dyDescent="0.2">
      <c r="A4" s="3" t="str">
        <f>Nodes[[#This Row],[Name]]&amp;"#"&amp;Nodes[[#This Row],[Stage]]</f>
        <v>Cloud Platform#0</v>
      </c>
      <c r="B4" s="1" t="s">
        <v>15</v>
      </c>
      <c r="C4" s="1" t="s">
        <v>5</v>
      </c>
      <c r="D4" s="1">
        <v>0</v>
      </c>
      <c r="E4" t="s">
        <v>18</v>
      </c>
      <c r="F4" t="s">
        <v>20</v>
      </c>
      <c r="H4" s="1">
        <v>50</v>
      </c>
      <c r="I4">
        <v>10</v>
      </c>
      <c r="J4">
        <v>90</v>
      </c>
      <c r="K4" t="e">
        <f>VLOOKUP(Nodes[[#This Row],[Name]]&amp;"#"&amp;Nodes[[#This Row],[Stage]]-1,Nodes[],COLUMN(Nodes[[#Headers],[Size]]),FALSE)</f>
        <v>#N/A</v>
      </c>
      <c r="L4" t="e">
        <f>VLOOKUP(Nodes[[#This Row],[Name]]&amp;"#"&amp;Nodes[[#This Row],[Stage]]-1,Nodes[],COLUMN(Nodes[[#Headers],[Visibility]]),FALSE)</f>
        <v>#N/A</v>
      </c>
      <c r="M4" t="e">
        <f>VLOOKUP(Nodes[[#This Row],[Name]]&amp;"#"&amp;Nodes[[#This Row],[Stage]]-1,Nodes[],COLUMN(Nodes[[#Headers],[Evolution]]),FALSE)</f>
        <v>#N/A</v>
      </c>
      <c r="N4">
        <f>VLOOKUP(Nodes[[#This Row],[Name]]&amp;"#"&amp;Nodes[[#This Row],[Stage]]+1,Nodes[],COLUMN(Nodes[[#Headers],[Size]]),FALSE)</f>
        <v>50</v>
      </c>
      <c r="O4">
        <f>VLOOKUP(Nodes[[#This Row],[Name]]&amp;"#"&amp;Nodes[[#This Row],[Stage]]+1,Nodes[],COLUMN(Nodes[[#Headers],[Visibility]]),FALSE)</f>
        <v>10</v>
      </c>
      <c r="P4">
        <f>VLOOKUP(Nodes[[#This Row],[Name]]&amp;"#"&amp;Nodes[[#This Row],[Stage]]+1,Nodes[],COLUMN(Nodes[[#Headers],[Evolution]]),FALSE)</f>
        <v>90</v>
      </c>
    </row>
    <row r="5" spans="1:16" ht="16" x14ac:dyDescent="0.2">
      <c r="A5" s="3" t="str">
        <f>Nodes[[#This Row],[Name]]&amp;"#"&amp;Nodes[[#This Row],[Stage]]</f>
        <v>BI Service#0</v>
      </c>
      <c r="B5" s="1" t="s">
        <v>26</v>
      </c>
      <c r="C5" s="1" t="s">
        <v>5</v>
      </c>
      <c r="D5" s="1">
        <v>0</v>
      </c>
      <c r="E5" t="s">
        <v>18</v>
      </c>
      <c r="F5" t="s">
        <v>20</v>
      </c>
      <c r="H5" s="1">
        <v>20</v>
      </c>
      <c r="I5">
        <v>60</v>
      </c>
      <c r="J5">
        <v>70</v>
      </c>
      <c r="K5" t="e">
        <f>VLOOKUP(Nodes[[#This Row],[Name]]&amp;"#"&amp;Nodes[[#This Row],[Stage]]-1,Nodes[],COLUMN(Nodes[[#Headers],[Size]]),FALSE)</f>
        <v>#N/A</v>
      </c>
      <c r="L5" t="e">
        <f>VLOOKUP(Nodes[[#This Row],[Name]]&amp;"#"&amp;Nodes[[#This Row],[Stage]]-1,Nodes[],COLUMN(Nodes[[#Headers],[Visibility]]),FALSE)</f>
        <v>#N/A</v>
      </c>
      <c r="M5" t="e">
        <f>VLOOKUP(Nodes[[#This Row],[Name]]&amp;"#"&amp;Nodes[[#This Row],[Stage]]-1,Nodes[],COLUMN(Nodes[[#Headers],[Evolution]]),FALSE)</f>
        <v>#N/A</v>
      </c>
      <c r="N5">
        <f>VLOOKUP(Nodes[[#This Row],[Name]]&amp;"#"&amp;Nodes[[#This Row],[Stage]]+1,Nodes[],COLUMN(Nodes[[#Headers],[Size]]),FALSE)</f>
        <v>20</v>
      </c>
      <c r="O5">
        <f>VLOOKUP(Nodes[[#This Row],[Name]]&amp;"#"&amp;Nodes[[#This Row],[Stage]]+1,Nodes[],COLUMN(Nodes[[#Headers],[Visibility]]),FALSE)</f>
        <v>60</v>
      </c>
      <c r="P5">
        <f>VLOOKUP(Nodes[[#This Row],[Name]]&amp;"#"&amp;Nodes[[#This Row],[Stage]]+1,Nodes[],COLUMN(Nodes[[#Headers],[Evolution]]),FALSE)</f>
        <v>70</v>
      </c>
    </row>
    <row r="6" spans="1:16" ht="16" x14ac:dyDescent="0.2">
      <c r="A6" s="3" t="str">
        <f>Nodes[[#This Row],[Name]]&amp;"#"&amp;Nodes[[#This Row],[Stage]]</f>
        <v>Customers#1</v>
      </c>
      <c r="B6" s="1" t="s">
        <v>25</v>
      </c>
      <c r="C6" s="1" t="s">
        <v>5</v>
      </c>
      <c r="D6" s="1">
        <v>1</v>
      </c>
      <c r="E6" t="s">
        <v>18</v>
      </c>
      <c r="F6" t="s">
        <v>20</v>
      </c>
      <c r="H6" s="1">
        <v>10</v>
      </c>
      <c r="I6">
        <v>100</v>
      </c>
      <c r="J6">
        <v>40</v>
      </c>
      <c r="K6">
        <f>VLOOKUP(Nodes[[#This Row],[Name]]&amp;"#"&amp;Nodes[[#This Row],[Stage]]-1,Nodes[],COLUMN(Nodes[[#Headers],[Size]]),FALSE)</f>
        <v>5</v>
      </c>
      <c r="L6">
        <f>VLOOKUP(Nodes[[#This Row],[Name]]&amp;"#"&amp;Nodes[[#This Row],[Stage]]-1,Nodes[],COLUMN(Nodes[[#Headers],[Visibility]]),FALSE)</f>
        <v>100</v>
      </c>
      <c r="M6">
        <f>VLOOKUP(Nodes[[#This Row],[Name]]&amp;"#"&amp;Nodes[[#This Row],[Stage]]-1,Nodes[],COLUMN(Nodes[[#Headers],[Evolution]]),FALSE)</f>
        <v>40</v>
      </c>
      <c r="N6">
        <f>VLOOKUP(Nodes[[#This Row],[Name]]&amp;"#"&amp;Nodes[[#This Row],[Stage]]+1,Nodes[],COLUMN(Nodes[[#Headers],[Size]]),FALSE)</f>
        <v>10</v>
      </c>
      <c r="O6">
        <f>VLOOKUP(Nodes[[#This Row],[Name]]&amp;"#"&amp;Nodes[[#This Row],[Stage]]+1,Nodes[],COLUMN(Nodes[[#Headers],[Visibility]]),FALSE)</f>
        <v>100</v>
      </c>
      <c r="P6">
        <f>VLOOKUP(Nodes[[#This Row],[Name]]&amp;"#"&amp;Nodes[[#This Row],[Stage]]+1,Nodes[],COLUMN(Nodes[[#Headers],[Evolution]]),FALSE)</f>
        <v>40</v>
      </c>
    </row>
    <row r="7" spans="1:16" ht="16" x14ac:dyDescent="0.2">
      <c r="A7" s="3" t="str">
        <f>Nodes[[#This Row],[Name]]&amp;"#"&amp;Nodes[[#This Row],[Stage]]</f>
        <v>Global Dashboard#1</v>
      </c>
      <c r="B7" s="1" t="s">
        <v>16</v>
      </c>
      <c r="C7" s="1" t="s">
        <v>5</v>
      </c>
      <c r="D7" s="1">
        <v>1</v>
      </c>
      <c r="E7" t="s">
        <v>18</v>
      </c>
      <c r="F7" t="s">
        <v>20</v>
      </c>
      <c r="H7" s="1">
        <v>15</v>
      </c>
      <c r="I7">
        <v>80</v>
      </c>
      <c r="J7">
        <v>20</v>
      </c>
      <c r="K7">
        <f>VLOOKUP(Nodes[[#This Row],[Name]]&amp;"#"&amp;Nodes[[#This Row],[Stage]]-1,Nodes[],COLUMN(Nodes[[#Headers],[Size]]),FALSE)</f>
        <v>5</v>
      </c>
      <c r="L7">
        <f>VLOOKUP(Nodes[[#This Row],[Name]]&amp;"#"&amp;Nodes[[#This Row],[Stage]]-1,Nodes[],COLUMN(Nodes[[#Headers],[Visibility]]),FALSE)</f>
        <v>80</v>
      </c>
      <c r="M7">
        <f>VLOOKUP(Nodes[[#This Row],[Name]]&amp;"#"&amp;Nodes[[#This Row],[Stage]]-1,Nodes[],COLUMN(Nodes[[#Headers],[Evolution]]),FALSE)</f>
        <v>20</v>
      </c>
      <c r="N7">
        <f>VLOOKUP(Nodes[[#This Row],[Name]]&amp;"#"&amp;Nodes[[#This Row],[Stage]]+1,Nodes[],COLUMN(Nodes[[#Headers],[Size]]),FALSE)</f>
        <v>15</v>
      </c>
      <c r="O7">
        <f>VLOOKUP(Nodes[[#This Row],[Name]]&amp;"#"&amp;Nodes[[#This Row],[Stage]]+1,Nodes[],COLUMN(Nodes[[#Headers],[Visibility]]),FALSE)</f>
        <v>80</v>
      </c>
      <c r="P7">
        <f>VLOOKUP(Nodes[[#This Row],[Name]]&amp;"#"&amp;Nodes[[#This Row],[Stage]]+1,Nodes[],COLUMN(Nodes[[#Headers],[Evolution]]),FALSE)</f>
        <v>20</v>
      </c>
    </row>
    <row r="8" spans="1:16" ht="16" x14ac:dyDescent="0.2">
      <c r="A8" s="3" t="str">
        <f>Nodes[[#This Row],[Name]]&amp;"#"&amp;Nodes[[#This Row],[Stage]]</f>
        <v>BI Service#1</v>
      </c>
      <c r="B8" s="1" t="s">
        <v>26</v>
      </c>
      <c r="C8" s="1" t="s">
        <v>5</v>
      </c>
      <c r="D8" s="1">
        <v>1</v>
      </c>
      <c r="E8" t="s">
        <v>18</v>
      </c>
      <c r="F8" t="s">
        <v>20</v>
      </c>
      <c r="H8" s="1">
        <v>20</v>
      </c>
      <c r="I8">
        <v>60</v>
      </c>
      <c r="J8">
        <v>70</v>
      </c>
      <c r="K8">
        <f>VLOOKUP(Nodes[[#This Row],[Name]]&amp;"#"&amp;Nodes[[#This Row],[Stage]]-1,Nodes[],COLUMN(Nodes[[#Headers],[Size]]),FALSE)</f>
        <v>20</v>
      </c>
      <c r="L8">
        <f>VLOOKUP(Nodes[[#This Row],[Name]]&amp;"#"&amp;Nodes[[#This Row],[Stage]]-1,Nodes[],COLUMN(Nodes[[#Headers],[Visibility]]),FALSE)</f>
        <v>60</v>
      </c>
      <c r="M8">
        <f>VLOOKUP(Nodes[[#This Row],[Name]]&amp;"#"&amp;Nodes[[#This Row],[Stage]]-1,Nodes[],COLUMN(Nodes[[#Headers],[Evolution]]),FALSE)</f>
        <v>70</v>
      </c>
      <c r="N8">
        <f>VLOOKUP(Nodes[[#This Row],[Name]]&amp;"#"&amp;Nodes[[#This Row],[Stage]]+1,Nodes[],COLUMN(Nodes[[#Headers],[Size]]),FALSE)</f>
        <v>20</v>
      </c>
      <c r="O8">
        <f>VLOOKUP(Nodes[[#This Row],[Name]]&amp;"#"&amp;Nodes[[#This Row],[Stage]]+1,Nodes[],COLUMN(Nodes[[#Headers],[Visibility]]),FALSE)</f>
        <v>60</v>
      </c>
      <c r="P8">
        <f>VLOOKUP(Nodes[[#This Row],[Name]]&amp;"#"&amp;Nodes[[#This Row],[Stage]]+1,Nodes[],COLUMN(Nodes[[#Headers],[Evolution]]),FALSE)</f>
        <v>70</v>
      </c>
    </row>
    <row r="9" spans="1:16" ht="16" x14ac:dyDescent="0.2">
      <c r="A9" s="3" t="str">
        <f>Nodes[[#This Row],[Name]]&amp;"#"&amp;Nodes[[#This Row],[Stage]]</f>
        <v>Cloud Platform#1</v>
      </c>
      <c r="B9" s="1" t="s">
        <v>15</v>
      </c>
      <c r="C9" s="1" t="s">
        <v>5</v>
      </c>
      <c r="D9" s="1">
        <v>1</v>
      </c>
      <c r="E9" t="s">
        <v>18</v>
      </c>
      <c r="F9" t="s">
        <v>20</v>
      </c>
      <c r="H9" s="1">
        <v>50</v>
      </c>
      <c r="I9">
        <v>10</v>
      </c>
      <c r="J9">
        <v>90</v>
      </c>
      <c r="K9">
        <f>VLOOKUP(Nodes[[#This Row],[Name]]&amp;"#"&amp;Nodes[[#This Row],[Stage]]-1,Nodes[],COLUMN(Nodes[[#Headers],[Size]]),FALSE)</f>
        <v>50</v>
      </c>
      <c r="L9">
        <f>VLOOKUP(Nodes[[#This Row],[Name]]&amp;"#"&amp;Nodes[[#This Row],[Stage]]-1,Nodes[],COLUMN(Nodes[[#Headers],[Visibility]]),FALSE)</f>
        <v>10</v>
      </c>
      <c r="M9">
        <f>VLOOKUP(Nodes[[#This Row],[Name]]&amp;"#"&amp;Nodes[[#This Row],[Stage]]-1,Nodes[],COLUMN(Nodes[[#Headers],[Evolution]]),FALSE)</f>
        <v>90</v>
      </c>
      <c r="N9">
        <f>VLOOKUP(Nodes[[#This Row],[Name]]&amp;"#"&amp;Nodes[[#This Row],[Stage]]+1,Nodes[],COLUMN(Nodes[[#Headers],[Size]]),FALSE)</f>
        <v>50</v>
      </c>
      <c r="O9">
        <f>VLOOKUP(Nodes[[#This Row],[Name]]&amp;"#"&amp;Nodes[[#This Row],[Stage]]+1,Nodes[],COLUMN(Nodes[[#Headers],[Visibility]]),FALSE)</f>
        <v>10</v>
      </c>
      <c r="P9">
        <f>VLOOKUP(Nodes[[#This Row],[Name]]&amp;"#"&amp;Nodes[[#This Row],[Stage]]+1,Nodes[],COLUMN(Nodes[[#Headers],[Evolution]]),FALSE)</f>
        <v>90</v>
      </c>
    </row>
    <row r="10" spans="1:16" ht="16" x14ac:dyDescent="0.2">
      <c r="A10" s="3" t="str">
        <f>Nodes[[#This Row],[Name]]&amp;"#"&amp;Nodes[[#This Row],[Stage]]</f>
        <v>Customers#2</v>
      </c>
      <c r="B10" s="1" t="s">
        <v>25</v>
      </c>
      <c r="C10" s="1" t="s">
        <v>5</v>
      </c>
      <c r="D10" s="1">
        <v>2</v>
      </c>
      <c r="E10" t="s">
        <v>18</v>
      </c>
      <c r="F10" t="s">
        <v>20</v>
      </c>
      <c r="H10" s="1">
        <v>10</v>
      </c>
      <c r="I10">
        <v>100</v>
      </c>
      <c r="J10">
        <v>40</v>
      </c>
      <c r="K10">
        <f>VLOOKUP(Nodes[[#This Row],[Name]]&amp;"#"&amp;Nodes[[#This Row],[Stage]]-1,Nodes[],COLUMN(Nodes[[#Headers],[Size]]),FALSE)</f>
        <v>10</v>
      </c>
      <c r="L10">
        <f>VLOOKUP(Nodes[[#This Row],[Name]]&amp;"#"&amp;Nodes[[#This Row],[Stage]]-1,Nodes[],COLUMN(Nodes[[#Headers],[Visibility]]),FALSE)</f>
        <v>100</v>
      </c>
      <c r="M10">
        <f>VLOOKUP(Nodes[[#This Row],[Name]]&amp;"#"&amp;Nodes[[#This Row],[Stage]]-1,Nodes[],COLUMN(Nodes[[#Headers],[Evolution]]),FALSE)</f>
        <v>40</v>
      </c>
      <c r="N10" t="e">
        <f>VLOOKUP(Nodes[[#This Row],[Name]]&amp;"#"&amp;Nodes[[#This Row],[Stage]]+1,Nodes[],COLUMN(Nodes[[#Headers],[Size]]),FALSE)</f>
        <v>#N/A</v>
      </c>
      <c r="O10" t="e">
        <f>VLOOKUP(Nodes[[#This Row],[Name]]&amp;"#"&amp;Nodes[[#This Row],[Stage]]+1,Nodes[],COLUMN(Nodes[[#Headers],[Visibility]]),FALSE)</f>
        <v>#N/A</v>
      </c>
      <c r="P10" t="e">
        <f>VLOOKUP(Nodes[[#This Row],[Name]]&amp;"#"&amp;Nodes[[#This Row],[Stage]]+1,Nodes[],COLUMN(Nodes[[#Headers],[Evolution]]),FALSE)</f>
        <v>#N/A</v>
      </c>
    </row>
    <row r="11" spans="1:16" ht="16" x14ac:dyDescent="0.2">
      <c r="A11" s="3" t="str">
        <f>Nodes[[#This Row],[Name]]&amp;"#"&amp;Nodes[[#This Row],[Stage]]</f>
        <v>Global Dashboard#2</v>
      </c>
      <c r="B11" s="1" t="s">
        <v>16</v>
      </c>
      <c r="C11" s="1" t="s">
        <v>5</v>
      </c>
      <c r="D11" s="1">
        <v>2</v>
      </c>
      <c r="E11" t="s">
        <v>18</v>
      </c>
      <c r="F11" t="s">
        <v>20</v>
      </c>
      <c r="H11" s="1">
        <v>15</v>
      </c>
      <c r="I11">
        <v>80</v>
      </c>
      <c r="J11">
        <v>20</v>
      </c>
      <c r="K11">
        <f>VLOOKUP(Nodes[[#This Row],[Name]]&amp;"#"&amp;Nodes[[#This Row],[Stage]]-1,Nodes[],COLUMN(Nodes[[#Headers],[Size]]),FALSE)</f>
        <v>15</v>
      </c>
      <c r="L11">
        <f>VLOOKUP(Nodes[[#This Row],[Name]]&amp;"#"&amp;Nodes[[#This Row],[Stage]]-1,Nodes[],COLUMN(Nodes[[#Headers],[Visibility]]),FALSE)</f>
        <v>80</v>
      </c>
      <c r="M11">
        <f>VLOOKUP(Nodes[[#This Row],[Name]]&amp;"#"&amp;Nodes[[#This Row],[Stage]]-1,Nodes[],COLUMN(Nodes[[#Headers],[Evolution]]),FALSE)</f>
        <v>20</v>
      </c>
      <c r="N11" t="e">
        <f>VLOOKUP(Nodes[[#This Row],[Name]]&amp;"#"&amp;Nodes[[#This Row],[Stage]]+1,Nodes[],COLUMN(Nodes[[#Headers],[Size]]),FALSE)</f>
        <v>#N/A</v>
      </c>
      <c r="O11" t="e">
        <f>VLOOKUP(Nodes[[#This Row],[Name]]&amp;"#"&amp;Nodes[[#This Row],[Stage]]+1,Nodes[],COLUMN(Nodes[[#Headers],[Visibility]]),FALSE)</f>
        <v>#N/A</v>
      </c>
      <c r="P11" t="e">
        <f>VLOOKUP(Nodes[[#This Row],[Name]]&amp;"#"&amp;Nodes[[#This Row],[Stage]]+1,Nodes[],COLUMN(Nodes[[#Headers],[Evolution]]),FALSE)</f>
        <v>#N/A</v>
      </c>
    </row>
    <row r="12" spans="1:16" ht="16" x14ac:dyDescent="0.2">
      <c r="A12" s="3" t="str">
        <f>Nodes[[#This Row],[Name]]&amp;"#"&amp;Nodes[[#This Row],[Stage]]</f>
        <v>BI Service#2</v>
      </c>
      <c r="B12" s="1" t="s">
        <v>26</v>
      </c>
      <c r="C12" s="1" t="s">
        <v>5</v>
      </c>
      <c r="D12" s="1">
        <v>2</v>
      </c>
      <c r="E12" t="s">
        <v>18</v>
      </c>
      <c r="F12" t="s">
        <v>20</v>
      </c>
      <c r="H12" s="1">
        <v>20</v>
      </c>
      <c r="I12">
        <v>60</v>
      </c>
      <c r="J12">
        <v>70</v>
      </c>
      <c r="K12">
        <f>VLOOKUP(Nodes[[#This Row],[Name]]&amp;"#"&amp;Nodes[[#This Row],[Stage]]-1,Nodes[],COLUMN(Nodes[[#Headers],[Size]]),FALSE)</f>
        <v>20</v>
      </c>
      <c r="L12">
        <f>VLOOKUP(Nodes[[#This Row],[Name]]&amp;"#"&amp;Nodes[[#This Row],[Stage]]-1,Nodes[],COLUMN(Nodes[[#Headers],[Visibility]]),FALSE)</f>
        <v>60</v>
      </c>
      <c r="M12">
        <f>VLOOKUP(Nodes[[#This Row],[Name]]&amp;"#"&amp;Nodes[[#This Row],[Stage]]-1,Nodes[],COLUMN(Nodes[[#Headers],[Evolution]]),FALSE)</f>
        <v>70</v>
      </c>
      <c r="N12" t="e">
        <f>VLOOKUP(Nodes[[#This Row],[Name]]&amp;"#"&amp;Nodes[[#This Row],[Stage]]+1,Nodes[],COLUMN(Nodes[[#Headers],[Size]]),FALSE)</f>
        <v>#N/A</v>
      </c>
      <c r="O12" t="e">
        <f>VLOOKUP(Nodes[[#This Row],[Name]]&amp;"#"&amp;Nodes[[#This Row],[Stage]]+1,Nodes[],COLUMN(Nodes[[#Headers],[Visibility]]),FALSE)</f>
        <v>#N/A</v>
      </c>
      <c r="P12" t="e">
        <f>VLOOKUP(Nodes[[#This Row],[Name]]&amp;"#"&amp;Nodes[[#This Row],[Stage]]+1,Nodes[],COLUMN(Nodes[[#Headers],[Evolution]]),FALSE)</f>
        <v>#N/A</v>
      </c>
    </row>
    <row r="13" spans="1:16" ht="16" x14ac:dyDescent="0.2">
      <c r="A13" s="3" t="str">
        <f>Nodes[[#This Row],[Name]]&amp;"#"&amp;Nodes[[#This Row],[Stage]]</f>
        <v>Cloud Platform#2</v>
      </c>
      <c r="B13" s="1" t="s">
        <v>15</v>
      </c>
      <c r="C13" s="1" t="s">
        <v>5</v>
      </c>
      <c r="D13" s="1">
        <v>2</v>
      </c>
      <c r="E13" t="s">
        <v>18</v>
      </c>
      <c r="F13" t="s">
        <v>20</v>
      </c>
      <c r="H13" s="1">
        <v>50</v>
      </c>
      <c r="I13">
        <v>10</v>
      </c>
      <c r="J13">
        <v>90</v>
      </c>
      <c r="K13">
        <f>VLOOKUP(Nodes[[#This Row],[Name]]&amp;"#"&amp;Nodes[[#This Row],[Stage]]-1,Nodes[],COLUMN(Nodes[[#Headers],[Size]]),FALSE)</f>
        <v>50</v>
      </c>
      <c r="L13">
        <f>VLOOKUP(Nodes[[#This Row],[Name]]&amp;"#"&amp;Nodes[[#This Row],[Stage]]-1,Nodes[],COLUMN(Nodes[[#Headers],[Visibility]]),FALSE)</f>
        <v>10</v>
      </c>
      <c r="M13">
        <f>VLOOKUP(Nodes[[#This Row],[Name]]&amp;"#"&amp;Nodes[[#This Row],[Stage]]-1,Nodes[],COLUMN(Nodes[[#Headers],[Evolution]]),FALSE)</f>
        <v>90</v>
      </c>
      <c r="N13" t="e">
        <f>VLOOKUP(Nodes[[#This Row],[Name]]&amp;"#"&amp;Nodes[[#This Row],[Stage]]+1,Nodes[],COLUMN(Nodes[[#Headers],[Size]]),FALSE)</f>
        <v>#N/A</v>
      </c>
      <c r="O13" t="e">
        <f>VLOOKUP(Nodes[[#This Row],[Name]]&amp;"#"&amp;Nodes[[#This Row],[Stage]]+1,Nodes[],COLUMN(Nodes[[#Headers],[Visibility]]),FALSE)</f>
        <v>#N/A</v>
      </c>
      <c r="P13" t="e">
        <f>VLOOKUP(Nodes[[#This Row],[Name]]&amp;"#"&amp;Nodes[[#This Row],[Stage]]+1,Nodes[],COLUMN(Nodes[[#Headers],[Evolution]]),FALSE)</f>
        <v>#N/A</v>
      </c>
    </row>
    <row r="14" spans="1:16" ht="16" x14ac:dyDescent="0.2">
      <c r="A14" s="3" t="str">
        <f>Nodes[[#This Row],[Name]]&amp;"#"&amp;Nodes[[#This Row],[Stage]]</f>
        <v>Data Platform Service#0</v>
      </c>
      <c r="B14" s="1" t="s">
        <v>21</v>
      </c>
      <c r="C14" s="1" t="s">
        <v>5</v>
      </c>
      <c r="D14" s="1">
        <v>0</v>
      </c>
      <c r="E14" t="s">
        <v>18</v>
      </c>
      <c r="F14" t="s">
        <v>20</v>
      </c>
      <c r="H14" s="1">
        <v>30</v>
      </c>
      <c r="I14">
        <v>30</v>
      </c>
      <c r="J14">
        <v>70</v>
      </c>
      <c r="K14" t="e">
        <f>VLOOKUP(Nodes[[#This Row],[Name]]&amp;"#"&amp;Nodes[[#This Row],[Stage]]-1,Nodes[],COLUMN(Nodes[[#Headers],[Size]]),FALSE)</f>
        <v>#N/A</v>
      </c>
      <c r="L14" t="e">
        <f>VLOOKUP(Nodes[[#This Row],[Name]]&amp;"#"&amp;Nodes[[#This Row],[Stage]]-1,Nodes[],COLUMN(Nodes[[#Headers],[Visibility]]),FALSE)</f>
        <v>#N/A</v>
      </c>
      <c r="M14" t="e">
        <f>VLOOKUP(Nodes[[#This Row],[Name]]&amp;"#"&amp;Nodes[[#This Row],[Stage]]-1,Nodes[],COLUMN(Nodes[[#Headers],[Evolution]]),FALSE)</f>
        <v>#N/A</v>
      </c>
      <c r="N14">
        <f>VLOOKUP(Nodes[[#This Row],[Name]]&amp;"#"&amp;Nodes[[#This Row],[Stage]]+1,Nodes[],COLUMN(Nodes[[#Headers],[Size]]),FALSE)</f>
        <v>30</v>
      </c>
      <c r="O14">
        <f>VLOOKUP(Nodes[[#This Row],[Name]]&amp;"#"&amp;Nodes[[#This Row],[Stage]]+1,Nodes[],COLUMN(Nodes[[#Headers],[Visibility]]),FALSE)</f>
        <v>30</v>
      </c>
      <c r="P14">
        <f>VLOOKUP(Nodes[[#This Row],[Name]]&amp;"#"&amp;Nodes[[#This Row],[Stage]]+1,Nodes[],COLUMN(Nodes[[#Headers],[Evolution]]),FALSE)</f>
        <v>70</v>
      </c>
    </row>
    <row r="15" spans="1:16" ht="16" x14ac:dyDescent="0.2">
      <c r="A15" s="3" t="str">
        <f>Nodes[[#This Row],[Name]]&amp;"#"&amp;Nodes[[#This Row],[Stage]]</f>
        <v>Data Platform Service#1</v>
      </c>
      <c r="B15" s="1" t="s">
        <v>21</v>
      </c>
      <c r="C15" s="1" t="s">
        <v>5</v>
      </c>
      <c r="D15" s="1">
        <v>1</v>
      </c>
      <c r="E15" t="s">
        <v>18</v>
      </c>
      <c r="F15" t="s">
        <v>20</v>
      </c>
      <c r="H15" s="1">
        <v>30</v>
      </c>
      <c r="I15">
        <v>30</v>
      </c>
      <c r="J15">
        <v>70</v>
      </c>
      <c r="K15">
        <f>VLOOKUP(Nodes[[#This Row],[Name]]&amp;"#"&amp;Nodes[[#This Row],[Stage]]-1,Nodes[],COLUMN(Nodes[[#Headers],[Size]]),FALSE)</f>
        <v>30</v>
      </c>
      <c r="L15">
        <f>VLOOKUP(Nodes[[#This Row],[Name]]&amp;"#"&amp;Nodes[[#This Row],[Stage]]-1,Nodes[],COLUMN(Nodes[[#Headers],[Visibility]]),FALSE)</f>
        <v>30</v>
      </c>
      <c r="M15">
        <f>VLOOKUP(Nodes[[#This Row],[Name]]&amp;"#"&amp;Nodes[[#This Row],[Stage]]-1,Nodes[],COLUMN(Nodes[[#Headers],[Evolution]]),FALSE)</f>
        <v>70</v>
      </c>
      <c r="N15">
        <f>VLOOKUP(Nodes[[#This Row],[Name]]&amp;"#"&amp;Nodes[[#This Row],[Stage]]+1,Nodes[],COLUMN(Nodes[[#Headers],[Size]]),FALSE)</f>
        <v>30</v>
      </c>
      <c r="O15">
        <f>VLOOKUP(Nodes[[#This Row],[Name]]&amp;"#"&amp;Nodes[[#This Row],[Stage]]+1,Nodes[],COLUMN(Nodes[[#Headers],[Visibility]]),FALSE)</f>
        <v>30</v>
      </c>
      <c r="P15">
        <f>VLOOKUP(Nodes[[#This Row],[Name]]&amp;"#"&amp;Nodes[[#This Row],[Stage]]+1,Nodes[],COLUMN(Nodes[[#Headers],[Evolution]]),FALSE)</f>
        <v>70</v>
      </c>
    </row>
    <row r="16" spans="1:16" ht="16" x14ac:dyDescent="0.2">
      <c r="A16" s="3" t="str">
        <f>Nodes[[#This Row],[Name]]&amp;"#"&amp;Nodes[[#This Row],[Stage]]</f>
        <v>Data Platform Service#2</v>
      </c>
      <c r="B16" s="1" t="s">
        <v>21</v>
      </c>
      <c r="C16" s="1" t="s">
        <v>5</v>
      </c>
      <c r="D16" s="1">
        <v>2</v>
      </c>
      <c r="E16" t="s">
        <v>18</v>
      </c>
      <c r="F16" t="s">
        <v>20</v>
      </c>
      <c r="H16" s="1">
        <v>30</v>
      </c>
      <c r="I16">
        <v>30</v>
      </c>
      <c r="J16">
        <v>70</v>
      </c>
      <c r="K16">
        <f>VLOOKUP(Nodes[[#This Row],[Name]]&amp;"#"&amp;Nodes[[#This Row],[Stage]]-1,Nodes[],COLUMN(Nodes[[#Headers],[Size]]),FALSE)</f>
        <v>30</v>
      </c>
      <c r="L16">
        <f>VLOOKUP(Nodes[[#This Row],[Name]]&amp;"#"&amp;Nodes[[#This Row],[Stage]]-1,Nodes[],COLUMN(Nodes[[#Headers],[Visibility]]),FALSE)</f>
        <v>30</v>
      </c>
      <c r="M16">
        <f>VLOOKUP(Nodes[[#This Row],[Name]]&amp;"#"&amp;Nodes[[#This Row],[Stage]]-1,Nodes[],COLUMN(Nodes[[#Headers],[Evolution]]),FALSE)</f>
        <v>70</v>
      </c>
      <c r="N16" t="e">
        <f>VLOOKUP(Nodes[[#This Row],[Name]]&amp;"#"&amp;Nodes[[#This Row],[Stage]]+1,Nodes[],COLUMN(Nodes[[#Headers],[Size]]),FALSE)</f>
        <v>#N/A</v>
      </c>
      <c r="O16" t="e">
        <f>VLOOKUP(Nodes[[#This Row],[Name]]&amp;"#"&amp;Nodes[[#This Row],[Stage]]+1,Nodes[],COLUMN(Nodes[[#Headers],[Visibility]]),FALSE)</f>
        <v>#N/A</v>
      </c>
      <c r="P16" t="e">
        <f>VLOOKUP(Nodes[[#This Row],[Name]]&amp;"#"&amp;Nodes[[#This Row],[Stage]]+1,Nodes[],COLUMN(Nodes[[#Headers],[Evolution]]),FALSE)</f>
        <v>#N/A</v>
      </c>
    </row>
    <row r="17" spans="1:16" ht="16" x14ac:dyDescent="0.2">
      <c r="A17" s="3" t="str">
        <f>Nodes[[#This Row],[Name]]&amp;"#"&amp;Nodes[[#This Row],[Stage]]</f>
        <v>Data Platform#2</v>
      </c>
      <c r="B17" s="1" t="s">
        <v>17</v>
      </c>
      <c r="C17" s="1" t="s">
        <v>5</v>
      </c>
      <c r="D17" s="1">
        <v>2</v>
      </c>
      <c r="E17" t="s">
        <v>18</v>
      </c>
      <c r="F17" t="s">
        <v>20</v>
      </c>
      <c r="H17" s="1">
        <v>30</v>
      </c>
      <c r="I17">
        <v>30</v>
      </c>
      <c r="J17">
        <v>20</v>
      </c>
      <c r="K17" t="e">
        <f>VLOOKUP(Nodes[[#This Row],[Name]]&amp;"#"&amp;Nodes[[#This Row],[Stage]]-1,Nodes[],COLUMN(Nodes[[#Headers],[Size]]),FALSE)</f>
        <v>#N/A</v>
      </c>
      <c r="L17" t="e">
        <f>VLOOKUP(Nodes[[#This Row],[Name]]&amp;"#"&amp;Nodes[[#This Row],[Stage]]-1,Nodes[],COLUMN(Nodes[[#Headers],[Visibility]]),FALSE)</f>
        <v>#N/A</v>
      </c>
      <c r="M17" t="e">
        <f>VLOOKUP(Nodes[[#This Row],[Name]]&amp;"#"&amp;Nodes[[#This Row],[Stage]]-1,Nodes[],COLUMN(Nodes[[#Headers],[Evolution]]),FALSE)</f>
        <v>#N/A</v>
      </c>
      <c r="N17" t="e">
        <f>VLOOKUP(Nodes[[#This Row],[Name]]&amp;"#"&amp;Nodes[[#This Row],[Stage]]+1,Nodes[],COLUMN(Nodes[[#Headers],[Size]]),FALSE)</f>
        <v>#N/A</v>
      </c>
      <c r="O17" t="e">
        <f>VLOOKUP(Nodes[[#This Row],[Name]]&amp;"#"&amp;Nodes[[#This Row],[Stage]]+1,Nodes[],COLUMN(Nodes[[#Headers],[Visibility]]),FALSE)</f>
        <v>#N/A</v>
      </c>
      <c r="P17" t="e">
        <f>VLOOKUP(Nodes[[#This Row],[Name]]&amp;"#"&amp;Nodes[[#This Row],[Stage]]+1,Nodes[],COLUMN(Nodes[[#Headers],[Evolution]]),FALSE)</f>
        <v>#N/A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14"/>
  <sheetViews>
    <sheetView tabSelected="1" topLeftCell="F1" zoomScale="210" zoomScaleNormal="210" workbookViewId="0">
      <pane ySplit="1" topLeftCell="A2" activePane="bottomLeft" state="frozen"/>
      <selection pane="bottomLeft" activeCell="O1" sqref="O1"/>
    </sheetView>
  </sheetViews>
  <sheetFormatPr baseColWidth="10" defaultColWidth="8.83203125" defaultRowHeight="15" x14ac:dyDescent="0.2"/>
  <cols>
    <col min="1" max="1" width="23.83203125" bestFit="1" customWidth="1"/>
    <col min="2" max="2" width="16.33203125" bestFit="1" customWidth="1"/>
    <col min="3" max="3" width="20" bestFit="1" customWidth="1"/>
    <col min="4" max="4" width="7.83203125" bestFit="1" customWidth="1"/>
    <col min="5" max="5" width="7" customWidth="1"/>
    <col min="6" max="6" width="15.83203125" bestFit="1" customWidth="1"/>
    <col min="7" max="20" width="7.6640625" customWidth="1"/>
  </cols>
  <sheetData>
    <row r="1" spans="1:19" ht="109" customHeight="1" x14ac:dyDescent="0.2">
      <c r="A1" s="5" t="s">
        <v>23</v>
      </c>
      <c r="B1" s="5" t="s">
        <v>2</v>
      </c>
      <c r="C1" s="5" t="s">
        <v>3</v>
      </c>
      <c r="D1" s="5" t="s">
        <v>8</v>
      </c>
      <c r="E1" s="5" t="s">
        <v>14</v>
      </c>
      <c r="F1" s="5" t="s">
        <v>1</v>
      </c>
      <c r="G1" s="5" t="s">
        <v>22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27</v>
      </c>
      <c r="M1" s="5" t="s">
        <v>29</v>
      </c>
      <c r="N1" s="5" t="s">
        <v>30</v>
      </c>
      <c r="O1" s="5" t="s">
        <v>31</v>
      </c>
      <c r="P1" s="5" t="s">
        <v>33</v>
      </c>
      <c r="Q1" s="5" t="s">
        <v>34</v>
      </c>
      <c r="R1" s="5" t="s">
        <v>35</v>
      </c>
      <c r="S1" s="5" t="s">
        <v>36</v>
      </c>
    </row>
    <row r="2" spans="1:19" x14ac:dyDescent="0.2">
      <c r="A2" t="str">
        <f>Table2[[#This Row],[Source]]&amp;"#"&amp;Table2[[#This Row],[Target]]</f>
        <v>Customers#Global Dashboard</v>
      </c>
      <c r="B2" t="s">
        <v>25</v>
      </c>
      <c r="C2" t="s">
        <v>16</v>
      </c>
      <c r="D2" t="s">
        <v>5</v>
      </c>
      <c r="E2">
        <v>0</v>
      </c>
      <c r="G2">
        <f>VLOOKUP(Table2[[#This Row],[Source]]&amp;"#"&amp;Table2[[#This Row],[Stage]],Nodes[],COLUMN(Nodes[[#Headers],[Size]]),FALSE)</f>
        <v>5</v>
      </c>
      <c r="H2">
        <f>VLOOKUP(Table2[[#This Row],[Source]]&amp;"#"&amp;Table2[[#This Row],[Stage]],Nodes[],COLUMN(Nodes[[#Headers],[Visibility]]),FALSE)</f>
        <v>100</v>
      </c>
      <c r="I2">
        <f>VLOOKUP(Table2[[#This Row],[Source]]&amp;"#"&amp;Table2[[#This Row],[Stage]],Nodes[],COLUMN(Nodes[[#Headers],[Evolution]]),FALSE)</f>
        <v>40</v>
      </c>
      <c r="J2">
        <f>VLOOKUP(Table2[[#This Row],[Target]]&amp;"#"&amp;Table2[[#This Row],[Stage]],Nodes[],COLUMN(Nodes[[#Headers],[Visibility]]),FALSE)</f>
        <v>80</v>
      </c>
      <c r="K2">
        <f>VLOOKUP(Table2[[#This Row],[Target]]&amp;"#"&amp;Table2[[#This Row],[Stage]],Nodes[],COLUMN(Nodes[[#Headers],[Evolution]]),FALSE)</f>
        <v>20</v>
      </c>
      <c r="L2" s="4" t="e">
        <f>VLOOKUP(Table2[[#This Row],[Source]]&amp;"#"&amp;Table2[[#This Row],[Stage]]-1,Nodes[],COLUMN(Nodes[[#Headers],[Visibility]]),FALSE)</f>
        <v>#N/A</v>
      </c>
      <c r="M2" s="4" t="e">
        <f>VLOOKUP(Table2[[#This Row],[Source]]&amp;"#"&amp;Table2[[#This Row],[Stage]]-1,Nodes[],COLUMN(Nodes[[#Headers],[Evolution]]),FALSE)</f>
        <v>#N/A</v>
      </c>
      <c r="N2" s="4" t="e">
        <f>VLOOKUP(Table2[[#This Row],[Target]]&amp;"#"&amp;Table2[[#This Row],[Stage]]-1,Nodes[],COLUMN(Nodes[[#Headers],[Visibility]]),FALSE)</f>
        <v>#N/A</v>
      </c>
      <c r="O2" s="4" t="e">
        <f>VLOOKUP(Table2[[#This Row],[Target]]&amp;"#"&amp;Table2[[#This Row],[Stage]]-1,Nodes[],COLUMN(Nodes[[#Headers],[Evolution]]),FALSE)</f>
        <v>#N/A</v>
      </c>
      <c r="P2" s="4">
        <f>VLOOKUP(Table2[[#This Row],[Source]]&amp;"#"&amp;Table2[[#This Row],[Stage]]+1,Nodes[],COLUMN(Nodes[[#Headers],[Visibility]]),FALSE)</f>
        <v>100</v>
      </c>
      <c r="Q2" s="4">
        <f>VLOOKUP(Table2[[#This Row],[Source]]&amp;"#"&amp;Table2[[#This Row],[Stage]]+1,Nodes[],COLUMN(Nodes[[#Headers],[Evolution]]),FALSE)</f>
        <v>40</v>
      </c>
      <c r="R2" s="4">
        <f>VLOOKUP(Table2[[#This Row],[Target]]&amp;"#"&amp;Table2[[#This Row],[Stage]]+1,Nodes[],COLUMN(Nodes[[#Headers],[Visibility]]),FALSE)</f>
        <v>80</v>
      </c>
      <c r="S2" s="4">
        <f>VLOOKUP(Table2[[#This Row],[Target]]&amp;"#"&amp;Table2[[#This Row],[Stage]]+1,Nodes[],COLUMN(Nodes[[#Headers],[Evolution]]),FALSE)</f>
        <v>20</v>
      </c>
    </row>
    <row r="3" spans="1:19" x14ac:dyDescent="0.2">
      <c r="A3" s="4" t="str">
        <f>Table2[[#This Row],[Source]]&amp;"#"&amp;Table2[[#This Row],[Target]]</f>
        <v>Global Dashboard#BI Service</v>
      </c>
      <c r="B3" t="s">
        <v>16</v>
      </c>
      <c r="C3" t="s">
        <v>26</v>
      </c>
      <c r="D3" t="s">
        <v>5</v>
      </c>
      <c r="E3">
        <v>0</v>
      </c>
      <c r="G3" s="4">
        <f>VLOOKUP(Table2[[#This Row],[Source]]&amp;"#"&amp;Table2[[#This Row],[Stage]],Nodes[],COLUMN(Nodes[[#Headers],[Size]]),FALSE)</f>
        <v>5</v>
      </c>
      <c r="H3" s="4">
        <f>VLOOKUP(Table2[[#This Row],[Source]]&amp;"#"&amp;Table2[[#This Row],[Stage]],Nodes[],COLUMN(Nodes[[#Headers],[Visibility]]),FALSE)</f>
        <v>80</v>
      </c>
      <c r="I3" s="4">
        <f>VLOOKUP(Table2[[#This Row],[Source]]&amp;"#"&amp;Table2[[#This Row],[Stage]],Nodes[],COLUMN(Nodes[[#Headers],[Evolution]]),FALSE)</f>
        <v>20</v>
      </c>
      <c r="J3" s="4">
        <f>VLOOKUP(Table2[[#This Row],[Target]]&amp;"#"&amp;Table2[[#This Row],[Stage]],Nodes[],COLUMN(Nodes[[#Headers],[Visibility]]),FALSE)</f>
        <v>60</v>
      </c>
      <c r="K3" s="4">
        <f>VLOOKUP(Table2[[#This Row],[Target]]&amp;"#"&amp;Table2[[#This Row],[Stage]],Nodes[],COLUMN(Nodes[[#Headers],[Evolution]]),FALSE)</f>
        <v>70</v>
      </c>
      <c r="L3" s="4" t="e">
        <f>VLOOKUP(Table2[[#This Row],[Source]]&amp;"#"&amp;Table2[[#This Row],[Stage]]-1,Nodes[],COLUMN(Nodes[[#Headers],[Visibility]]),FALSE)</f>
        <v>#N/A</v>
      </c>
      <c r="M3" s="4" t="e">
        <f>VLOOKUP(Table2[[#This Row],[Source]]&amp;"#"&amp;Table2[[#This Row],[Stage]]-1,Nodes[],COLUMN(Nodes[[#Headers],[Evolution]]),FALSE)</f>
        <v>#N/A</v>
      </c>
      <c r="N3" s="4" t="e">
        <f>VLOOKUP(Table2[[#This Row],[Target]]&amp;"#"&amp;Table2[[#This Row],[Stage]]-1,Nodes[],COLUMN(Nodes[[#Headers],[Visibility]]),FALSE)</f>
        <v>#N/A</v>
      </c>
      <c r="O3" s="4" t="e">
        <f>VLOOKUP(Table2[[#This Row],[Target]]&amp;"#"&amp;Table2[[#This Row],[Stage]]-1,Nodes[],COLUMN(Nodes[[#Headers],[Evolution]]),FALSE)</f>
        <v>#N/A</v>
      </c>
      <c r="P3" s="4">
        <f>VLOOKUP(Table2[[#This Row],[Source]]&amp;"#"&amp;Table2[[#This Row],[Stage]]+1,Nodes[],COLUMN(Nodes[[#Headers],[Visibility]]),FALSE)</f>
        <v>80</v>
      </c>
      <c r="Q3" s="4">
        <f>VLOOKUP(Table2[[#This Row],[Source]]&amp;"#"&amp;Table2[[#This Row],[Stage]]+1,Nodes[],COLUMN(Nodes[[#Headers],[Evolution]]),FALSE)</f>
        <v>20</v>
      </c>
      <c r="R3" s="4">
        <f>VLOOKUP(Table2[[#This Row],[Target]]&amp;"#"&amp;Table2[[#This Row],[Stage]]+1,Nodes[],COLUMN(Nodes[[#Headers],[Visibility]]),FALSE)</f>
        <v>60</v>
      </c>
      <c r="S3" s="4">
        <f>VLOOKUP(Table2[[#This Row],[Target]]&amp;"#"&amp;Table2[[#This Row],[Stage]]+1,Nodes[],COLUMN(Nodes[[#Headers],[Evolution]]),FALSE)</f>
        <v>70</v>
      </c>
    </row>
    <row r="4" spans="1:19" x14ac:dyDescent="0.2">
      <c r="A4" s="4" t="str">
        <f>Table2[[#This Row],[Source]]&amp;"#"&amp;Table2[[#This Row],[Target]]</f>
        <v>BI Service#Cloud Platform</v>
      </c>
      <c r="B4" t="s">
        <v>26</v>
      </c>
      <c r="C4" t="s">
        <v>15</v>
      </c>
      <c r="D4" t="s">
        <v>5</v>
      </c>
      <c r="E4">
        <v>0</v>
      </c>
      <c r="G4" s="4">
        <f>VLOOKUP(Table2[[#This Row],[Source]]&amp;"#"&amp;Table2[[#This Row],[Stage]],Nodes[],COLUMN(Nodes[[#Headers],[Size]]),FALSE)</f>
        <v>20</v>
      </c>
      <c r="H4" s="4">
        <f>VLOOKUP(Table2[[#This Row],[Source]]&amp;"#"&amp;Table2[[#This Row],[Stage]],Nodes[],COLUMN(Nodes[[#Headers],[Visibility]]),FALSE)</f>
        <v>60</v>
      </c>
      <c r="I4" s="4">
        <f>VLOOKUP(Table2[[#This Row],[Source]]&amp;"#"&amp;Table2[[#This Row],[Stage]],Nodes[],COLUMN(Nodes[[#Headers],[Evolution]]),FALSE)</f>
        <v>70</v>
      </c>
      <c r="J4" s="4">
        <f>VLOOKUP(Table2[[#This Row],[Target]]&amp;"#"&amp;Table2[[#This Row],[Stage]],Nodes[],COLUMN(Nodes[[#Headers],[Visibility]]),FALSE)</f>
        <v>10</v>
      </c>
      <c r="K4" s="4">
        <f>VLOOKUP(Table2[[#This Row],[Target]]&amp;"#"&amp;Table2[[#This Row],[Stage]],Nodes[],COLUMN(Nodes[[#Headers],[Evolution]]),FALSE)</f>
        <v>90</v>
      </c>
      <c r="L4" s="4" t="e">
        <f>VLOOKUP(Table2[[#This Row],[Source]]&amp;"#"&amp;Table2[[#This Row],[Stage]]-1,Nodes[],COLUMN(Nodes[[#Headers],[Visibility]]),FALSE)</f>
        <v>#N/A</v>
      </c>
      <c r="M4" s="4" t="e">
        <f>VLOOKUP(Table2[[#This Row],[Source]]&amp;"#"&amp;Table2[[#This Row],[Stage]]-1,Nodes[],COLUMN(Nodes[[#Headers],[Evolution]]),FALSE)</f>
        <v>#N/A</v>
      </c>
      <c r="N4" s="4" t="e">
        <f>VLOOKUP(Table2[[#This Row],[Target]]&amp;"#"&amp;Table2[[#This Row],[Stage]]-1,Nodes[],COLUMN(Nodes[[#Headers],[Visibility]]),FALSE)</f>
        <v>#N/A</v>
      </c>
      <c r="O4" s="4" t="e">
        <f>VLOOKUP(Table2[[#This Row],[Target]]&amp;"#"&amp;Table2[[#This Row],[Stage]]-1,Nodes[],COLUMN(Nodes[[#Headers],[Evolution]]),FALSE)</f>
        <v>#N/A</v>
      </c>
      <c r="P4" s="4">
        <f>VLOOKUP(Table2[[#This Row],[Source]]&amp;"#"&amp;Table2[[#This Row],[Stage]]+1,Nodes[],COLUMN(Nodes[[#Headers],[Visibility]]),FALSE)</f>
        <v>60</v>
      </c>
      <c r="Q4" s="4">
        <f>VLOOKUP(Table2[[#This Row],[Source]]&amp;"#"&amp;Table2[[#This Row],[Stage]]+1,Nodes[],COLUMN(Nodes[[#Headers],[Evolution]]),FALSE)</f>
        <v>70</v>
      </c>
      <c r="R4" s="4">
        <f>VLOOKUP(Table2[[#This Row],[Target]]&amp;"#"&amp;Table2[[#This Row],[Stage]]+1,Nodes[],COLUMN(Nodes[[#Headers],[Visibility]]),FALSE)</f>
        <v>10</v>
      </c>
      <c r="S4" s="4">
        <f>VLOOKUP(Table2[[#This Row],[Target]]&amp;"#"&amp;Table2[[#This Row],[Stage]]+1,Nodes[],COLUMN(Nodes[[#Headers],[Evolution]]),FALSE)</f>
        <v>90</v>
      </c>
    </row>
    <row r="5" spans="1:19" x14ac:dyDescent="0.2">
      <c r="A5" s="4" t="str">
        <f>Table2[[#This Row],[Source]]&amp;"#"&amp;Table2[[#This Row],[Target]]</f>
        <v>Cloud Platform#Data Platform Service</v>
      </c>
      <c r="B5" t="s">
        <v>15</v>
      </c>
      <c r="C5" t="s">
        <v>21</v>
      </c>
      <c r="D5" t="s">
        <v>5</v>
      </c>
      <c r="E5">
        <v>0</v>
      </c>
      <c r="G5" s="4">
        <f>VLOOKUP(Table2[[#This Row],[Source]]&amp;"#"&amp;Table2[[#This Row],[Stage]],Nodes[],COLUMN(Nodes[[#Headers],[Size]]),FALSE)</f>
        <v>50</v>
      </c>
      <c r="H5" s="4">
        <f>VLOOKUP(Table2[[#This Row],[Source]]&amp;"#"&amp;Table2[[#This Row],[Stage]],Nodes[],COLUMN(Nodes[[#Headers],[Visibility]]),FALSE)</f>
        <v>10</v>
      </c>
      <c r="I5" s="4">
        <f>VLOOKUP(Table2[[#This Row],[Source]]&amp;"#"&amp;Table2[[#This Row],[Stage]],Nodes[],COLUMN(Nodes[[#Headers],[Evolution]]),FALSE)</f>
        <v>90</v>
      </c>
      <c r="J5" s="4">
        <f>VLOOKUP(Table2[[#This Row],[Target]]&amp;"#"&amp;Table2[[#This Row],[Stage]],Nodes[],COLUMN(Nodes[[#Headers],[Visibility]]),FALSE)</f>
        <v>30</v>
      </c>
      <c r="K5" s="4">
        <f>VLOOKUP(Table2[[#This Row],[Target]]&amp;"#"&amp;Table2[[#This Row],[Stage]],Nodes[],COLUMN(Nodes[[#Headers],[Evolution]]),FALSE)</f>
        <v>70</v>
      </c>
      <c r="L5" s="4" t="e">
        <f>VLOOKUP(Table2[[#This Row],[Source]]&amp;"#"&amp;Table2[[#This Row],[Stage]]-1,Nodes[],COLUMN(Nodes[[#Headers],[Visibility]]),FALSE)</f>
        <v>#N/A</v>
      </c>
      <c r="M5" s="4" t="e">
        <f>VLOOKUP(Table2[[#This Row],[Source]]&amp;"#"&amp;Table2[[#This Row],[Stage]]-1,Nodes[],COLUMN(Nodes[[#Headers],[Evolution]]),FALSE)</f>
        <v>#N/A</v>
      </c>
      <c r="N5" s="4" t="e">
        <f>VLOOKUP(Table2[[#This Row],[Target]]&amp;"#"&amp;Table2[[#This Row],[Stage]]-1,Nodes[],COLUMN(Nodes[[#Headers],[Visibility]]),FALSE)</f>
        <v>#N/A</v>
      </c>
      <c r="O5" s="4" t="e">
        <f>VLOOKUP(Table2[[#This Row],[Target]]&amp;"#"&amp;Table2[[#This Row],[Stage]]-1,Nodes[],COLUMN(Nodes[[#Headers],[Evolution]]),FALSE)</f>
        <v>#N/A</v>
      </c>
      <c r="P5" s="4">
        <f>VLOOKUP(Table2[[#This Row],[Source]]&amp;"#"&amp;Table2[[#This Row],[Stage]]+1,Nodes[],COLUMN(Nodes[[#Headers],[Visibility]]),FALSE)</f>
        <v>10</v>
      </c>
      <c r="Q5" s="4">
        <f>VLOOKUP(Table2[[#This Row],[Source]]&amp;"#"&amp;Table2[[#This Row],[Stage]]+1,Nodes[],COLUMN(Nodes[[#Headers],[Evolution]]),FALSE)</f>
        <v>90</v>
      </c>
      <c r="R5" s="4">
        <f>VLOOKUP(Table2[[#This Row],[Target]]&amp;"#"&amp;Table2[[#This Row],[Stage]]+1,Nodes[],COLUMN(Nodes[[#Headers],[Visibility]]),FALSE)</f>
        <v>30</v>
      </c>
      <c r="S5" s="4">
        <f>VLOOKUP(Table2[[#This Row],[Target]]&amp;"#"&amp;Table2[[#This Row],[Stage]]+1,Nodes[],COLUMN(Nodes[[#Headers],[Evolution]]),FALSE)</f>
        <v>70</v>
      </c>
    </row>
    <row r="6" spans="1:19" x14ac:dyDescent="0.2">
      <c r="A6" s="4" t="str">
        <f>Table2[[#This Row],[Source]]&amp;"#"&amp;Table2[[#This Row],[Target]]</f>
        <v>Customers#Global Dashboard</v>
      </c>
      <c r="B6" t="s">
        <v>25</v>
      </c>
      <c r="C6" t="s">
        <v>16</v>
      </c>
      <c r="D6" t="s">
        <v>5</v>
      </c>
      <c r="E6">
        <v>1</v>
      </c>
      <c r="G6" s="4">
        <f>VLOOKUP(Table2[[#This Row],[Source]]&amp;"#"&amp;Table2[[#This Row],[Stage]],Nodes[],COLUMN(Nodes[[#Headers],[Size]]),FALSE)</f>
        <v>10</v>
      </c>
      <c r="H6" s="4">
        <f>VLOOKUP(Table2[[#This Row],[Source]]&amp;"#"&amp;Table2[[#This Row],[Stage]],Nodes[],COLUMN(Nodes[[#Headers],[Visibility]]),FALSE)</f>
        <v>100</v>
      </c>
      <c r="I6" s="4">
        <f>VLOOKUP(Table2[[#This Row],[Source]]&amp;"#"&amp;Table2[[#This Row],[Stage]],Nodes[],COLUMN(Nodes[[#Headers],[Evolution]]),FALSE)</f>
        <v>40</v>
      </c>
      <c r="J6" s="4">
        <f>VLOOKUP(Table2[[#This Row],[Target]]&amp;"#"&amp;Table2[[#This Row],[Stage]],Nodes[],COLUMN(Nodes[[#Headers],[Visibility]]),FALSE)</f>
        <v>80</v>
      </c>
      <c r="K6" s="4">
        <f>VLOOKUP(Table2[[#This Row],[Target]]&amp;"#"&amp;Table2[[#This Row],[Stage]],Nodes[],COLUMN(Nodes[[#Headers],[Evolution]]),FALSE)</f>
        <v>20</v>
      </c>
      <c r="L6" s="4">
        <f>VLOOKUP(Table2[[#This Row],[Source]]&amp;"#"&amp;Table2[[#This Row],[Stage]]-1,Nodes[],COLUMN(Nodes[[#Headers],[Visibility]]),FALSE)</f>
        <v>100</v>
      </c>
      <c r="M6" s="4">
        <f>VLOOKUP(Table2[[#This Row],[Source]]&amp;"#"&amp;Table2[[#This Row],[Stage]]-1,Nodes[],COLUMN(Nodes[[#Headers],[Evolution]]),FALSE)</f>
        <v>40</v>
      </c>
      <c r="N6" s="4">
        <f>VLOOKUP(Table2[[#This Row],[Target]]&amp;"#"&amp;Table2[[#This Row],[Stage]]-1,Nodes[],COLUMN(Nodes[[#Headers],[Visibility]]),FALSE)</f>
        <v>80</v>
      </c>
      <c r="O6" s="4">
        <f>VLOOKUP(Table2[[#This Row],[Target]]&amp;"#"&amp;Table2[[#This Row],[Stage]]-1,Nodes[],COLUMN(Nodes[[#Headers],[Evolution]]),FALSE)</f>
        <v>20</v>
      </c>
      <c r="P6" s="4">
        <f>VLOOKUP(Table2[[#This Row],[Source]]&amp;"#"&amp;Table2[[#This Row],[Stage]]+1,Nodes[],COLUMN(Nodes[[#Headers],[Visibility]]),FALSE)</f>
        <v>100</v>
      </c>
      <c r="Q6" s="4">
        <f>VLOOKUP(Table2[[#This Row],[Source]]&amp;"#"&amp;Table2[[#This Row],[Stage]]+1,Nodes[],COLUMN(Nodes[[#Headers],[Evolution]]),FALSE)</f>
        <v>40</v>
      </c>
      <c r="R6" s="4">
        <f>VLOOKUP(Table2[[#This Row],[Target]]&amp;"#"&amp;Table2[[#This Row],[Stage]]+1,Nodes[],COLUMN(Nodes[[#Headers],[Visibility]]),FALSE)</f>
        <v>80</v>
      </c>
      <c r="S6" s="4">
        <f>VLOOKUP(Table2[[#This Row],[Target]]&amp;"#"&amp;Table2[[#This Row],[Stage]]+1,Nodes[],COLUMN(Nodes[[#Headers],[Evolution]]),FALSE)</f>
        <v>20</v>
      </c>
    </row>
    <row r="7" spans="1:19" x14ac:dyDescent="0.2">
      <c r="A7" s="4" t="str">
        <f>Table2[[#This Row],[Source]]&amp;"#"&amp;Table2[[#This Row],[Target]]</f>
        <v>Global Dashboard#BI Service</v>
      </c>
      <c r="B7" t="s">
        <v>16</v>
      </c>
      <c r="C7" t="s">
        <v>26</v>
      </c>
      <c r="D7" t="s">
        <v>5</v>
      </c>
      <c r="E7">
        <v>1</v>
      </c>
      <c r="G7" s="4">
        <f>VLOOKUP(Table2[[#This Row],[Source]]&amp;"#"&amp;Table2[[#This Row],[Stage]],Nodes[],COLUMN(Nodes[[#Headers],[Size]]),FALSE)</f>
        <v>15</v>
      </c>
      <c r="H7" s="4">
        <f>VLOOKUP(Table2[[#This Row],[Source]]&amp;"#"&amp;Table2[[#This Row],[Stage]],Nodes[],COLUMN(Nodes[[#Headers],[Visibility]]),FALSE)</f>
        <v>80</v>
      </c>
      <c r="I7" s="4">
        <f>VLOOKUP(Table2[[#This Row],[Source]]&amp;"#"&amp;Table2[[#This Row],[Stage]],Nodes[],COLUMN(Nodes[[#Headers],[Evolution]]),FALSE)</f>
        <v>20</v>
      </c>
      <c r="J7" s="4">
        <f>VLOOKUP(Table2[[#This Row],[Target]]&amp;"#"&amp;Table2[[#This Row],[Stage]],Nodes[],COLUMN(Nodes[[#Headers],[Visibility]]),FALSE)</f>
        <v>60</v>
      </c>
      <c r="K7" s="4">
        <f>VLOOKUP(Table2[[#This Row],[Target]]&amp;"#"&amp;Table2[[#This Row],[Stage]],Nodes[],COLUMN(Nodes[[#Headers],[Evolution]]),FALSE)</f>
        <v>70</v>
      </c>
      <c r="L7" s="4">
        <f>VLOOKUP(Table2[[#This Row],[Source]]&amp;"#"&amp;Table2[[#This Row],[Stage]]-1,Nodes[],COLUMN(Nodes[[#Headers],[Visibility]]),FALSE)</f>
        <v>80</v>
      </c>
      <c r="M7" s="4">
        <f>VLOOKUP(Table2[[#This Row],[Source]]&amp;"#"&amp;Table2[[#This Row],[Stage]]-1,Nodes[],COLUMN(Nodes[[#Headers],[Evolution]]),FALSE)</f>
        <v>20</v>
      </c>
      <c r="N7" s="4">
        <f>VLOOKUP(Table2[[#This Row],[Target]]&amp;"#"&amp;Table2[[#This Row],[Stage]]-1,Nodes[],COLUMN(Nodes[[#Headers],[Visibility]]),FALSE)</f>
        <v>60</v>
      </c>
      <c r="O7" s="4">
        <f>VLOOKUP(Table2[[#This Row],[Target]]&amp;"#"&amp;Table2[[#This Row],[Stage]]-1,Nodes[],COLUMN(Nodes[[#Headers],[Evolution]]),FALSE)</f>
        <v>70</v>
      </c>
      <c r="P7" s="4">
        <f>VLOOKUP(Table2[[#This Row],[Source]]&amp;"#"&amp;Table2[[#This Row],[Stage]]+1,Nodes[],COLUMN(Nodes[[#Headers],[Visibility]]),FALSE)</f>
        <v>80</v>
      </c>
      <c r="Q7" s="4">
        <f>VLOOKUP(Table2[[#This Row],[Source]]&amp;"#"&amp;Table2[[#This Row],[Stage]]+1,Nodes[],COLUMN(Nodes[[#Headers],[Evolution]]),FALSE)</f>
        <v>20</v>
      </c>
      <c r="R7" s="4">
        <f>VLOOKUP(Table2[[#This Row],[Target]]&amp;"#"&amp;Table2[[#This Row],[Stage]]+1,Nodes[],COLUMN(Nodes[[#Headers],[Visibility]]),FALSE)</f>
        <v>60</v>
      </c>
      <c r="S7" s="4">
        <f>VLOOKUP(Table2[[#This Row],[Target]]&amp;"#"&amp;Table2[[#This Row],[Stage]]+1,Nodes[],COLUMN(Nodes[[#Headers],[Evolution]]),FALSE)</f>
        <v>70</v>
      </c>
    </row>
    <row r="8" spans="1:19" x14ac:dyDescent="0.2">
      <c r="A8" s="4" t="str">
        <f>Table2[[#This Row],[Source]]&amp;"#"&amp;Table2[[#This Row],[Target]]</f>
        <v>BI Service#Cloud Platform</v>
      </c>
      <c r="B8" t="s">
        <v>26</v>
      </c>
      <c r="C8" t="s">
        <v>15</v>
      </c>
      <c r="D8" t="s">
        <v>5</v>
      </c>
      <c r="E8">
        <v>1</v>
      </c>
      <c r="G8" s="4">
        <f>VLOOKUP(Table2[[#This Row],[Source]]&amp;"#"&amp;Table2[[#This Row],[Stage]],Nodes[],COLUMN(Nodes[[#Headers],[Size]]),FALSE)</f>
        <v>20</v>
      </c>
      <c r="H8" s="4">
        <f>VLOOKUP(Table2[[#This Row],[Source]]&amp;"#"&amp;Table2[[#This Row],[Stage]],Nodes[],COLUMN(Nodes[[#Headers],[Visibility]]),FALSE)</f>
        <v>60</v>
      </c>
      <c r="I8" s="4">
        <f>VLOOKUP(Table2[[#This Row],[Source]]&amp;"#"&amp;Table2[[#This Row],[Stage]],Nodes[],COLUMN(Nodes[[#Headers],[Evolution]]),FALSE)</f>
        <v>70</v>
      </c>
      <c r="J8" s="4">
        <f>VLOOKUP(Table2[[#This Row],[Target]]&amp;"#"&amp;Table2[[#This Row],[Stage]],Nodes[],COLUMN(Nodes[[#Headers],[Visibility]]),FALSE)</f>
        <v>10</v>
      </c>
      <c r="K8" s="4">
        <f>VLOOKUP(Table2[[#This Row],[Target]]&amp;"#"&amp;Table2[[#This Row],[Stage]],Nodes[],COLUMN(Nodes[[#Headers],[Evolution]]),FALSE)</f>
        <v>90</v>
      </c>
      <c r="L8" s="4">
        <f>VLOOKUP(Table2[[#This Row],[Source]]&amp;"#"&amp;Table2[[#This Row],[Stage]]-1,Nodes[],COLUMN(Nodes[[#Headers],[Visibility]]),FALSE)</f>
        <v>60</v>
      </c>
      <c r="M8" s="4">
        <f>VLOOKUP(Table2[[#This Row],[Source]]&amp;"#"&amp;Table2[[#This Row],[Stage]]-1,Nodes[],COLUMN(Nodes[[#Headers],[Evolution]]),FALSE)</f>
        <v>70</v>
      </c>
      <c r="N8" s="4">
        <f>VLOOKUP(Table2[[#This Row],[Target]]&amp;"#"&amp;Table2[[#This Row],[Stage]]-1,Nodes[],COLUMN(Nodes[[#Headers],[Visibility]]),FALSE)</f>
        <v>10</v>
      </c>
      <c r="O8" s="4">
        <f>VLOOKUP(Table2[[#This Row],[Target]]&amp;"#"&amp;Table2[[#This Row],[Stage]]-1,Nodes[],COLUMN(Nodes[[#Headers],[Evolution]]),FALSE)</f>
        <v>90</v>
      </c>
      <c r="P8" s="4">
        <f>VLOOKUP(Table2[[#This Row],[Source]]&amp;"#"&amp;Table2[[#This Row],[Stage]]+1,Nodes[],COLUMN(Nodes[[#Headers],[Visibility]]),FALSE)</f>
        <v>60</v>
      </c>
      <c r="Q8" s="4">
        <f>VLOOKUP(Table2[[#This Row],[Source]]&amp;"#"&amp;Table2[[#This Row],[Stage]]+1,Nodes[],COLUMN(Nodes[[#Headers],[Evolution]]),FALSE)</f>
        <v>70</v>
      </c>
      <c r="R8" s="4">
        <f>VLOOKUP(Table2[[#This Row],[Target]]&amp;"#"&amp;Table2[[#This Row],[Stage]]+1,Nodes[],COLUMN(Nodes[[#Headers],[Visibility]]),FALSE)</f>
        <v>10</v>
      </c>
      <c r="S8" s="4">
        <f>VLOOKUP(Table2[[#This Row],[Target]]&amp;"#"&amp;Table2[[#This Row],[Stage]]+1,Nodes[],COLUMN(Nodes[[#Headers],[Evolution]]),FALSE)</f>
        <v>90</v>
      </c>
    </row>
    <row r="9" spans="1:19" x14ac:dyDescent="0.2">
      <c r="A9" s="4" t="str">
        <f>Table2[[#This Row],[Source]]&amp;"#"&amp;Table2[[#This Row],[Target]]</f>
        <v>Cloud Platform#Data Platform Service</v>
      </c>
      <c r="B9" t="s">
        <v>15</v>
      </c>
      <c r="C9" t="s">
        <v>21</v>
      </c>
      <c r="D9" t="s">
        <v>5</v>
      </c>
      <c r="E9">
        <v>1</v>
      </c>
      <c r="G9" s="4">
        <f>VLOOKUP(Table2[[#This Row],[Source]]&amp;"#"&amp;Table2[[#This Row],[Stage]],Nodes[],COLUMN(Nodes[[#Headers],[Size]]),FALSE)</f>
        <v>50</v>
      </c>
      <c r="H9" s="4">
        <f>VLOOKUP(Table2[[#This Row],[Source]]&amp;"#"&amp;Table2[[#This Row],[Stage]],Nodes[],COLUMN(Nodes[[#Headers],[Visibility]]),FALSE)</f>
        <v>10</v>
      </c>
      <c r="I9" s="4">
        <f>VLOOKUP(Table2[[#This Row],[Source]]&amp;"#"&amp;Table2[[#This Row],[Stage]],Nodes[],COLUMN(Nodes[[#Headers],[Evolution]]),FALSE)</f>
        <v>90</v>
      </c>
      <c r="J9" s="4">
        <f>VLOOKUP(Table2[[#This Row],[Target]]&amp;"#"&amp;Table2[[#This Row],[Stage]],Nodes[],COLUMN(Nodes[[#Headers],[Visibility]]),FALSE)</f>
        <v>30</v>
      </c>
      <c r="K9" s="4">
        <f>VLOOKUP(Table2[[#This Row],[Target]]&amp;"#"&amp;Table2[[#This Row],[Stage]],Nodes[],COLUMN(Nodes[[#Headers],[Evolution]]),FALSE)</f>
        <v>70</v>
      </c>
      <c r="L9" s="4">
        <f>VLOOKUP(Table2[[#This Row],[Source]]&amp;"#"&amp;Table2[[#This Row],[Stage]]-1,Nodes[],COLUMN(Nodes[[#Headers],[Visibility]]),FALSE)</f>
        <v>10</v>
      </c>
      <c r="M9" s="4">
        <f>VLOOKUP(Table2[[#This Row],[Source]]&amp;"#"&amp;Table2[[#This Row],[Stage]]-1,Nodes[],COLUMN(Nodes[[#Headers],[Evolution]]),FALSE)</f>
        <v>90</v>
      </c>
      <c r="N9" s="4">
        <f>VLOOKUP(Table2[[#This Row],[Target]]&amp;"#"&amp;Table2[[#This Row],[Stage]]-1,Nodes[],COLUMN(Nodes[[#Headers],[Visibility]]),FALSE)</f>
        <v>30</v>
      </c>
      <c r="O9" s="4">
        <f>VLOOKUP(Table2[[#This Row],[Target]]&amp;"#"&amp;Table2[[#This Row],[Stage]]-1,Nodes[],COLUMN(Nodes[[#Headers],[Evolution]]),FALSE)</f>
        <v>70</v>
      </c>
      <c r="P9" s="4">
        <f>VLOOKUP(Table2[[#This Row],[Source]]&amp;"#"&amp;Table2[[#This Row],[Stage]]+1,Nodes[],COLUMN(Nodes[[#Headers],[Visibility]]),FALSE)</f>
        <v>10</v>
      </c>
      <c r="Q9" s="4">
        <f>VLOOKUP(Table2[[#This Row],[Source]]&amp;"#"&amp;Table2[[#This Row],[Stage]]+1,Nodes[],COLUMN(Nodes[[#Headers],[Evolution]]),FALSE)</f>
        <v>90</v>
      </c>
      <c r="R9" s="4">
        <f>VLOOKUP(Table2[[#This Row],[Target]]&amp;"#"&amp;Table2[[#This Row],[Stage]]+1,Nodes[],COLUMN(Nodes[[#Headers],[Visibility]]),FALSE)</f>
        <v>30</v>
      </c>
      <c r="S9" s="4">
        <f>VLOOKUP(Table2[[#This Row],[Target]]&amp;"#"&amp;Table2[[#This Row],[Stage]]+1,Nodes[],COLUMN(Nodes[[#Headers],[Evolution]]),FALSE)</f>
        <v>70</v>
      </c>
    </row>
    <row r="10" spans="1:19" x14ac:dyDescent="0.2">
      <c r="A10" s="4" t="str">
        <f>Table2[[#This Row],[Source]]&amp;"#"&amp;Table2[[#This Row],[Target]]</f>
        <v>Customers#Global Dashboard</v>
      </c>
      <c r="B10" t="s">
        <v>25</v>
      </c>
      <c r="C10" t="s">
        <v>16</v>
      </c>
      <c r="D10" t="s">
        <v>5</v>
      </c>
      <c r="E10">
        <v>2</v>
      </c>
      <c r="G10" s="4">
        <f>VLOOKUP(Table2[[#This Row],[Source]]&amp;"#"&amp;Table2[[#This Row],[Stage]],Nodes[],COLUMN(Nodes[[#Headers],[Size]]),FALSE)</f>
        <v>10</v>
      </c>
      <c r="H10" s="4">
        <f>VLOOKUP(Table2[[#This Row],[Source]]&amp;"#"&amp;Table2[[#This Row],[Stage]],Nodes[],COLUMN(Nodes[[#Headers],[Visibility]]),FALSE)</f>
        <v>100</v>
      </c>
      <c r="I10" s="4">
        <f>VLOOKUP(Table2[[#This Row],[Source]]&amp;"#"&amp;Table2[[#This Row],[Stage]],Nodes[],COLUMN(Nodes[[#Headers],[Evolution]]),FALSE)</f>
        <v>40</v>
      </c>
      <c r="J10" s="4">
        <f>VLOOKUP(Table2[[#This Row],[Target]]&amp;"#"&amp;Table2[[#This Row],[Stage]],Nodes[],COLUMN(Nodes[[#Headers],[Visibility]]),FALSE)</f>
        <v>80</v>
      </c>
      <c r="K10" s="4">
        <f>VLOOKUP(Table2[[#This Row],[Target]]&amp;"#"&amp;Table2[[#This Row],[Stage]],Nodes[],COLUMN(Nodes[[#Headers],[Evolution]]),FALSE)</f>
        <v>20</v>
      </c>
      <c r="L10" s="4">
        <f>VLOOKUP(Table2[[#This Row],[Source]]&amp;"#"&amp;Table2[[#This Row],[Stage]]-1,Nodes[],COLUMN(Nodes[[#Headers],[Visibility]]),FALSE)</f>
        <v>100</v>
      </c>
      <c r="M10" s="4">
        <f>VLOOKUP(Table2[[#This Row],[Source]]&amp;"#"&amp;Table2[[#This Row],[Stage]]-1,Nodes[],COLUMN(Nodes[[#Headers],[Evolution]]),FALSE)</f>
        <v>40</v>
      </c>
      <c r="N10" s="4">
        <f>VLOOKUP(Table2[[#This Row],[Target]]&amp;"#"&amp;Table2[[#This Row],[Stage]]-1,Nodes[],COLUMN(Nodes[[#Headers],[Visibility]]),FALSE)</f>
        <v>80</v>
      </c>
      <c r="O10" s="4">
        <f>VLOOKUP(Table2[[#This Row],[Target]]&amp;"#"&amp;Table2[[#This Row],[Stage]]-1,Nodes[],COLUMN(Nodes[[#Headers],[Evolution]]),FALSE)</f>
        <v>20</v>
      </c>
      <c r="P10" s="4" t="e">
        <f>VLOOKUP(Table2[[#This Row],[Source]]&amp;"#"&amp;Table2[[#This Row],[Stage]]+1,Nodes[],COLUMN(Nodes[[#Headers],[Visibility]]),FALSE)</f>
        <v>#N/A</v>
      </c>
      <c r="Q10" s="4" t="e">
        <f>VLOOKUP(Table2[[#This Row],[Source]]&amp;"#"&amp;Table2[[#This Row],[Stage]]+1,Nodes[],COLUMN(Nodes[[#Headers],[Evolution]]),FALSE)</f>
        <v>#N/A</v>
      </c>
      <c r="R10" s="4" t="e">
        <f>VLOOKUP(Table2[[#This Row],[Target]]&amp;"#"&amp;Table2[[#This Row],[Stage]]+1,Nodes[],COLUMN(Nodes[[#Headers],[Visibility]]),FALSE)</f>
        <v>#N/A</v>
      </c>
      <c r="S10" s="4" t="e">
        <f>VLOOKUP(Table2[[#This Row],[Target]]&amp;"#"&amp;Table2[[#This Row],[Stage]]+1,Nodes[],COLUMN(Nodes[[#Headers],[Evolution]]),FALSE)</f>
        <v>#N/A</v>
      </c>
    </row>
    <row r="11" spans="1:19" x14ac:dyDescent="0.2">
      <c r="A11" s="4" t="str">
        <f>Table2[[#This Row],[Source]]&amp;"#"&amp;Table2[[#This Row],[Target]]</f>
        <v>Global Dashboard#BI Service</v>
      </c>
      <c r="B11" t="s">
        <v>16</v>
      </c>
      <c r="C11" t="s">
        <v>26</v>
      </c>
      <c r="D11" t="s">
        <v>5</v>
      </c>
      <c r="E11">
        <v>2</v>
      </c>
      <c r="G11" s="4">
        <f>VLOOKUP(Table2[[#This Row],[Source]]&amp;"#"&amp;Table2[[#This Row],[Stage]],Nodes[],COLUMN(Nodes[[#Headers],[Size]]),FALSE)</f>
        <v>15</v>
      </c>
      <c r="H11" s="4">
        <f>VLOOKUP(Table2[[#This Row],[Source]]&amp;"#"&amp;Table2[[#This Row],[Stage]],Nodes[],COLUMN(Nodes[[#Headers],[Visibility]]),FALSE)</f>
        <v>80</v>
      </c>
      <c r="I11" s="4">
        <f>VLOOKUP(Table2[[#This Row],[Source]]&amp;"#"&amp;Table2[[#This Row],[Stage]],Nodes[],COLUMN(Nodes[[#Headers],[Evolution]]),FALSE)</f>
        <v>20</v>
      </c>
      <c r="J11" s="4">
        <f>VLOOKUP(Table2[[#This Row],[Target]]&amp;"#"&amp;Table2[[#This Row],[Stage]],Nodes[],COLUMN(Nodes[[#Headers],[Visibility]]),FALSE)</f>
        <v>60</v>
      </c>
      <c r="K11" s="4">
        <f>VLOOKUP(Table2[[#This Row],[Target]]&amp;"#"&amp;Table2[[#This Row],[Stage]],Nodes[],COLUMN(Nodes[[#Headers],[Evolution]]),FALSE)</f>
        <v>70</v>
      </c>
      <c r="L11" s="4">
        <f>VLOOKUP(Table2[[#This Row],[Source]]&amp;"#"&amp;Table2[[#This Row],[Stage]]-1,Nodes[],COLUMN(Nodes[[#Headers],[Visibility]]),FALSE)</f>
        <v>80</v>
      </c>
      <c r="M11" s="4">
        <f>VLOOKUP(Table2[[#This Row],[Source]]&amp;"#"&amp;Table2[[#This Row],[Stage]]-1,Nodes[],COLUMN(Nodes[[#Headers],[Evolution]]),FALSE)</f>
        <v>20</v>
      </c>
      <c r="N11" s="4">
        <f>VLOOKUP(Table2[[#This Row],[Target]]&amp;"#"&amp;Table2[[#This Row],[Stage]]-1,Nodes[],COLUMN(Nodes[[#Headers],[Visibility]]),FALSE)</f>
        <v>60</v>
      </c>
      <c r="O11" s="4">
        <f>VLOOKUP(Table2[[#This Row],[Target]]&amp;"#"&amp;Table2[[#This Row],[Stage]]-1,Nodes[],COLUMN(Nodes[[#Headers],[Evolution]]),FALSE)</f>
        <v>70</v>
      </c>
      <c r="P11" s="4" t="e">
        <f>VLOOKUP(Table2[[#This Row],[Source]]&amp;"#"&amp;Table2[[#This Row],[Stage]]+1,Nodes[],COLUMN(Nodes[[#Headers],[Visibility]]),FALSE)</f>
        <v>#N/A</v>
      </c>
      <c r="Q11" s="4" t="e">
        <f>VLOOKUP(Table2[[#This Row],[Source]]&amp;"#"&amp;Table2[[#This Row],[Stage]]+1,Nodes[],COLUMN(Nodes[[#Headers],[Evolution]]),FALSE)</f>
        <v>#N/A</v>
      </c>
      <c r="R11" s="4" t="e">
        <f>VLOOKUP(Table2[[#This Row],[Target]]&amp;"#"&amp;Table2[[#This Row],[Stage]]+1,Nodes[],COLUMN(Nodes[[#Headers],[Visibility]]),FALSE)</f>
        <v>#N/A</v>
      </c>
      <c r="S11" s="4" t="e">
        <f>VLOOKUP(Table2[[#This Row],[Target]]&amp;"#"&amp;Table2[[#This Row],[Stage]]+1,Nodes[],COLUMN(Nodes[[#Headers],[Evolution]]),FALSE)</f>
        <v>#N/A</v>
      </c>
    </row>
    <row r="12" spans="1:19" x14ac:dyDescent="0.2">
      <c r="A12" s="4" t="str">
        <f>Table2[[#This Row],[Source]]&amp;"#"&amp;Table2[[#This Row],[Target]]</f>
        <v>BI Service#Cloud Platform</v>
      </c>
      <c r="B12" t="s">
        <v>26</v>
      </c>
      <c r="C12" t="s">
        <v>15</v>
      </c>
      <c r="D12" t="s">
        <v>5</v>
      </c>
      <c r="E12">
        <v>2</v>
      </c>
      <c r="G12" s="4">
        <f>VLOOKUP(Table2[[#This Row],[Source]]&amp;"#"&amp;Table2[[#This Row],[Stage]],Nodes[],COLUMN(Nodes[[#Headers],[Size]]),FALSE)</f>
        <v>20</v>
      </c>
      <c r="H12" s="4">
        <f>VLOOKUP(Table2[[#This Row],[Source]]&amp;"#"&amp;Table2[[#This Row],[Stage]],Nodes[],COLUMN(Nodes[[#Headers],[Visibility]]),FALSE)</f>
        <v>60</v>
      </c>
      <c r="I12" s="4">
        <f>VLOOKUP(Table2[[#This Row],[Source]]&amp;"#"&amp;Table2[[#This Row],[Stage]],Nodes[],COLUMN(Nodes[[#Headers],[Evolution]]),FALSE)</f>
        <v>70</v>
      </c>
      <c r="J12" s="4">
        <f>VLOOKUP(Table2[[#This Row],[Target]]&amp;"#"&amp;Table2[[#This Row],[Stage]],Nodes[],COLUMN(Nodes[[#Headers],[Visibility]]),FALSE)</f>
        <v>10</v>
      </c>
      <c r="K12" s="4">
        <f>VLOOKUP(Table2[[#This Row],[Target]]&amp;"#"&amp;Table2[[#This Row],[Stage]],Nodes[],COLUMN(Nodes[[#Headers],[Evolution]]),FALSE)</f>
        <v>90</v>
      </c>
      <c r="L12" s="4">
        <f>VLOOKUP(Table2[[#This Row],[Source]]&amp;"#"&amp;Table2[[#This Row],[Stage]]-1,Nodes[],COLUMN(Nodes[[#Headers],[Visibility]]),FALSE)</f>
        <v>60</v>
      </c>
      <c r="M12" s="4">
        <f>VLOOKUP(Table2[[#This Row],[Source]]&amp;"#"&amp;Table2[[#This Row],[Stage]]-1,Nodes[],COLUMN(Nodes[[#Headers],[Evolution]]),FALSE)</f>
        <v>70</v>
      </c>
      <c r="N12" s="4">
        <f>VLOOKUP(Table2[[#This Row],[Target]]&amp;"#"&amp;Table2[[#This Row],[Stage]]-1,Nodes[],COLUMN(Nodes[[#Headers],[Visibility]]),FALSE)</f>
        <v>10</v>
      </c>
      <c r="O12" s="4">
        <f>VLOOKUP(Table2[[#This Row],[Target]]&amp;"#"&amp;Table2[[#This Row],[Stage]]-1,Nodes[],COLUMN(Nodes[[#Headers],[Evolution]]),FALSE)</f>
        <v>90</v>
      </c>
      <c r="P12" s="4" t="e">
        <f>VLOOKUP(Table2[[#This Row],[Source]]&amp;"#"&amp;Table2[[#This Row],[Stage]]+1,Nodes[],COLUMN(Nodes[[#Headers],[Visibility]]),FALSE)</f>
        <v>#N/A</v>
      </c>
      <c r="Q12" s="4" t="e">
        <f>VLOOKUP(Table2[[#This Row],[Source]]&amp;"#"&amp;Table2[[#This Row],[Stage]]+1,Nodes[],COLUMN(Nodes[[#Headers],[Evolution]]),FALSE)</f>
        <v>#N/A</v>
      </c>
      <c r="R12" s="4" t="e">
        <f>VLOOKUP(Table2[[#This Row],[Target]]&amp;"#"&amp;Table2[[#This Row],[Stage]]+1,Nodes[],COLUMN(Nodes[[#Headers],[Visibility]]),FALSE)</f>
        <v>#N/A</v>
      </c>
      <c r="S12" s="4" t="e">
        <f>VLOOKUP(Table2[[#This Row],[Target]]&amp;"#"&amp;Table2[[#This Row],[Stage]]+1,Nodes[],COLUMN(Nodes[[#Headers],[Evolution]]),FALSE)</f>
        <v>#N/A</v>
      </c>
    </row>
    <row r="13" spans="1:19" x14ac:dyDescent="0.2">
      <c r="A13" s="4" t="str">
        <f>Table2[[#This Row],[Source]]&amp;"#"&amp;Table2[[#This Row],[Target]]</f>
        <v>Cloud Platform#Data Platform Service</v>
      </c>
      <c r="B13" t="s">
        <v>15</v>
      </c>
      <c r="C13" t="s">
        <v>21</v>
      </c>
      <c r="D13" t="s">
        <v>5</v>
      </c>
      <c r="E13">
        <v>2</v>
      </c>
      <c r="G13" s="4">
        <f>VLOOKUP(Table2[[#This Row],[Source]]&amp;"#"&amp;Table2[[#This Row],[Stage]],Nodes[],COLUMN(Nodes[[#Headers],[Size]]),FALSE)</f>
        <v>50</v>
      </c>
      <c r="H13" s="4">
        <f>VLOOKUP(Table2[[#This Row],[Source]]&amp;"#"&amp;Table2[[#This Row],[Stage]],Nodes[],COLUMN(Nodes[[#Headers],[Visibility]]),FALSE)</f>
        <v>10</v>
      </c>
      <c r="I13" s="4">
        <f>VLOOKUP(Table2[[#This Row],[Source]]&amp;"#"&amp;Table2[[#This Row],[Stage]],Nodes[],COLUMN(Nodes[[#Headers],[Evolution]]),FALSE)</f>
        <v>90</v>
      </c>
      <c r="J13" s="4">
        <f>VLOOKUP(Table2[[#This Row],[Target]]&amp;"#"&amp;Table2[[#This Row],[Stage]],Nodes[],COLUMN(Nodes[[#Headers],[Visibility]]),FALSE)</f>
        <v>30</v>
      </c>
      <c r="K13" s="4">
        <f>VLOOKUP(Table2[[#This Row],[Target]]&amp;"#"&amp;Table2[[#This Row],[Stage]],Nodes[],COLUMN(Nodes[[#Headers],[Evolution]]),FALSE)</f>
        <v>70</v>
      </c>
      <c r="L13" s="4">
        <f>VLOOKUP(Table2[[#This Row],[Source]]&amp;"#"&amp;Table2[[#This Row],[Stage]]-1,Nodes[],COLUMN(Nodes[[#Headers],[Visibility]]),FALSE)</f>
        <v>10</v>
      </c>
      <c r="M13" s="4">
        <f>VLOOKUP(Table2[[#This Row],[Source]]&amp;"#"&amp;Table2[[#This Row],[Stage]]-1,Nodes[],COLUMN(Nodes[[#Headers],[Evolution]]),FALSE)</f>
        <v>90</v>
      </c>
      <c r="N13" s="4">
        <f>VLOOKUP(Table2[[#This Row],[Target]]&amp;"#"&amp;Table2[[#This Row],[Stage]]-1,Nodes[],COLUMN(Nodes[[#Headers],[Visibility]]),FALSE)</f>
        <v>30</v>
      </c>
      <c r="O13" s="4">
        <f>VLOOKUP(Table2[[#This Row],[Target]]&amp;"#"&amp;Table2[[#This Row],[Stage]]-1,Nodes[],COLUMN(Nodes[[#Headers],[Evolution]]),FALSE)</f>
        <v>70</v>
      </c>
      <c r="P13" s="4" t="e">
        <f>VLOOKUP(Table2[[#This Row],[Source]]&amp;"#"&amp;Table2[[#This Row],[Stage]]+1,Nodes[],COLUMN(Nodes[[#Headers],[Visibility]]),FALSE)</f>
        <v>#N/A</v>
      </c>
      <c r="Q13" s="4" t="e">
        <f>VLOOKUP(Table2[[#This Row],[Source]]&amp;"#"&amp;Table2[[#This Row],[Stage]]+1,Nodes[],COLUMN(Nodes[[#Headers],[Evolution]]),FALSE)</f>
        <v>#N/A</v>
      </c>
      <c r="R13" s="4" t="e">
        <f>VLOOKUP(Table2[[#This Row],[Target]]&amp;"#"&amp;Table2[[#This Row],[Stage]]+1,Nodes[],COLUMN(Nodes[[#Headers],[Visibility]]),FALSE)</f>
        <v>#N/A</v>
      </c>
      <c r="S13" s="4" t="e">
        <f>VLOOKUP(Table2[[#This Row],[Target]]&amp;"#"&amp;Table2[[#This Row],[Stage]]+1,Nodes[],COLUMN(Nodes[[#Headers],[Evolution]]),FALSE)</f>
        <v>#N/A</v>
      </c>
    </row>
    <row r="14" spans="1:19" x14ac:dyDescent="0.2">
      <c r="A14" s="4" t="str">
        <f>Table2[[#This Row],[Source]]&amp;"#"&amp;Table2[[#This Row],[Target]]</f>
        <v>Data Platform Service#Data Platform</v>
      </c>
      <c r="B14" t="s">
        <v>21</v>
      </c>
      <c r="C14" t="s">
        <v>17</v>
      </c>
      <c r="D14" t="s">
        <v>5</v>
      </c>
      <c r="E14">
        <v>2</v>
      </c>
      <c r="G14" s="4">
        <f>VLOOKUP(Table2[[#This Row],[Source]]&amp;"#"&amp;Table2[[#This Row],[Stage]],Nodes[],COLUMN(Nodes[[#Headers],[Size]]),FALSE)</f>
        <v>30</v>
      </c>
      <c r="H14" s="4">
        <f>VLOOKUP(Table2[[#This Row],[Source]]&amp;"#"&amp;Table2[[#This Row],[Stage]],Nodes[],COLUMN(Nodes[[#Headers],[Visibility]]),FALSE)</f>
        <v>30</v>
      </c>
      <c r="I14" s="4">
        <f>VLOOKUP(Table2[[#This Row],[Source]]&amp;"#"&amp;Table2[[#This Row],[Stage]],Nodes[],COLUMN(Nodes[[#Headers],[Evolution]]),FALSE)</f>
        <v>70</v>
      </c>
      <c r="J14" s="4">
        <f>VLOOKUP(Table2[[#This Row],[Target]]&amp;"#"&amp;Table2[[#This Row],[Stage]],Nodes[],COLUMN(Nodes[[#Headers],[Visibility]]),FALSE)</f>
        <v>30</v>
      </c>
      <c r="K14" s="4">
        <f>VLOOKUP(Table2[[#This Row],[Target]]&amp;"#"&amp;Table2[[#This Row],[Stage]],Nodes[],COLUMN(Nodes[[#Headers],[Evolution]]),FALSE)</f>
        <v>20</v>
      </c>
      <c r="L14" s="4">
        <f>VLOOKUP(Table2[[#This Row],[Source]]&amp;"#"&amp;Table2[[#This Row],[Stage]]-1,Nodes[],COLUMN(Nodes[[#Headers],[Visibility]]),FALSE)</f>
        <v>30</v>
      </c>
      <c r="M14" s="4">
        <f>VLOOKUP(Table2[[#This Row],[Source]]&amp;"#"&amp;Table2[[#This Row],[Stage]]-1,Nodes[],COLUMN(Nodes[[#Headers],[Evolution]]),FALSE)</f>
        <v>70</v>
      </c>
      <c r="N14" s="4" t="e">
        <f>VLOOKUP(Table2[[#This Row],[Target]]&amp;"#"&amp;Table2[[#This Row],[Stage]]-1,Nodes[],COLUMN(Nodes[[#Headers],[Visibility]]),FALSE)</f>
        <v>#N/A</v>
      </c>
      <c r="O14" s="4" t="e">
        <f>VLOOKUP(Table2[[#This Row],[Target]]&amp;"#"&amp;Table2[[#This Row],[Stage]]-1,Nodes[],COLUMN(Nodes[[#Headers],[Evolution]]),FALSE)</f>
        <v>#N/A</v>
      </c>
      <c r="P14" s="4" t="e">
        <f>VLOOKUP(Table2[[#This Row],[Source]]&amp;"#"&amp;Table2[[#This Row],[Stage]]+1,Nodes[],COLUMN(Nodes[[#Headers],[Visibility]]),FALSE)</f>
        <v>#N/A</v>
      </c>
      <c r="Q14" s="4" t="e">
        <f>VLOOKUP(Table2[[#This Row],[Source]]&amp;"#"&amp;Table2[[#This Row],[Stage]]+1,Nodes[],COLUMN(Nodes[[#Headers],[Evolution]]),FALSE)</f>
        <v>#N/A</v>
      </c>
      <c r="R14" s="4" t="e">
        <f>VLOOKUP(Table2[[#This Row],[Target]]&amp;"#"&amp;Table2[[#This Row],[Stage]]+1,Nodes[],COLUMN(Nodes[[#Headers],[Visibility]]),FALSE)</f>
        <v>#N/A</v>
      </c>
      <c r="S14" s="4" t="e">
        <f>VLOOKUP(Table2[[#This Row],[Target]]&amp;"#"&amp;Table2[[#This Row],[Stage]]+1,Nodes[],COLUMN(Nodes[[#Headers],[Evolution]]),FALSE)</f>
        <v>#N/A</v>
      </c>
    </row>
  </sheetData>
  <phoneticPr fontId="2" type="noConversion"/>
  <dataValidations count="1">
    <dataValidation type="list" allowBlank="1" showInputMessage="1" showErrorMessage="1" sqref="B2:C14" xr:uid="{EF66D66C-EED8-E541-BA2C-3B90524E766D}">
      <formula1>Lov_Name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801-CBB5-BD40-9D70-F75AAABC4BEA}">
  <dimension ref="A1:A7"/>
  <sheetViews>
    <sheetView zoomScale="210" zoomScaleNormal="210" workbookViewId="0">
      <selection activeCell="G19" sqref="G19"/>
    </sheetView>
  </sheetViews>
  <sheetFormatPr baseColWidth="10" defaultRowHeight="15" x14ac:dyDescent="0.2"/>
  <sheetData>
    <row r="1" spans="1:1" x14ac:dyDescent="0.2">
      <c r="A1" s="2" t="s">
        <v>24</v>
      </c>
    </row>
    <row r="2" spans="1:1" x14ac:dyDescent="0.2">
      <c r="A2" t="str" cm="1">
        <f t="array" ref="A2:A7">_xlfn.UNIQUE(Nodes[Name],FALSE,FALSE)</f>
        <v>Customers</v>
      </c>
    </row>
    <row r="3" spans="1:1" x14ac:dyDescent="0.2">
      <c r="A3" t="str">
        <v>Global Dashboard</v>
      </c>
    </row>
    <row r="4" spans="1:1" x14ac:dyDescent="0.2">
      <c r="A4" t="str">
        <v>Cloud Platform</v>
      </c>
    </row>
    <row r="5" spans="1:1" x14ac:dyDescent="0.2">
      <c r="A5" t="str">
        <v>BI Service</v>
      </c>
    </row>
    <row r="6" spans="1:1" x14ac:dyDescent="0.2">
      <c r="A6" t="str">
        <v>Data Platform Service</v>
      </c>
    </row>
    <row r="7" spans="1:1" x14ac:dyDescent="0.2">
      <c r="A7" t="str">
        <v>Data Platform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Nodes</vt:lpstr>
      <vt:lpstr>Links</vt:lpstr>
      <vt:lpstr>LOV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2024-09-21T18:50:50Z</dcterms:modified>
  <cp:category/>
</cp:coreProperties>
</file>