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/>
  <mc:AlternateContent xmlns:mc="http://schemas.openxmlformats.org/markup-compatibility/2006">
    <mc:Choice Requires="x15">
      <x15ac:absPath xmlns:x15ac="http://schemas.microsoft.com/office/spreadsheetml/2010/11/ac" url="/Users/rnadorp/Documents/Prive/D3/wardley/data/"/>
    </mc:Choice>
  </mc:AlternateContent>
  <xr:revisionPtr revIDLastSave="0" documentId="13_ncr:1_{03FC52E2-81AE-AF41-A94B-814B3BB96A8F}" xr6:coauthVersionLast="47" xr6:coauthVersionMax="47" xr10:uidLastSave="{00000000-0000-0000-0000-000000000000}"/>
  <bookViews>
    <workbookView xWindow="0" yWindow="760" windowWidth="34560" windowHeight="21580" activeTab="2" xr2:uid="{00000000-000D-0000-FFFF-FFFF00000000}"/>
  </bookViews>
  <sheets>
    <sheet name="Nodes" sheetId="1" r:id="rId1"/>
    <sheet name="Links" sheetId="2" r:id="rId2"/>
    <sheet name="SizeStoryLine" sheetId="4" r:id="rId3"/>
    <sheet name="LOV" sheetId="3" r:id="rId4"/>
  </sheets>
  <definedNames>
    <definedName name="Lov_Name" localSheetId="2">SizeStoryLine!#REF!</definedName>
    <definedName name="Lov_Name">LOV!$A$1:$A$20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9" i="2" l="1"/>
  <c r="A50" i="2"/>
  <c r="A51" i="2"/>
  <c r="A52" i="2"/>
  <c r="A53" i="2"/>
  <c r="A54" i="2"/>
  <c r="A55" i="2"/>
  <c r="A56" i="2"/>
  <c r="A57" i="2"/>
  <c r="A58" i="2"/>
  <c r="A59" i="2"/>
  <c r="A60" i="2"/>
  <c r="S60" i="2"/>
  <c r="R60" i="2"/>
  <c r="Q60" i="2"/>
  <c r="P60" i="2"/>
  <c r="O60" i="2"/>
  <c r="N60" i="2"/>
  <c r="M60" i="2"/>
  <c r="L60" i="2"/>
  <c r="K60" i="2"/>
  <c r="J60" i="2"/>
  <c r="I60" i="2"/>
  <c r="H60" i="2"/>
  <c r="G60" i="2"/>
  <c r="S59" i="2"/>
  <c r="R59" i="2"/>
  <c r="Q59" i="2"/>
  <c r="P59" i="2"/>
  <c r="O59" i="2"/>
  <c r="N59" i="2"/>
  <c r="M59" i="2"/>
  <c r="L59" i="2"/>
  <c r="K59" i="2"/>
  <c r="J59" i="2"/>
  <c r="I59" i="2"/>
  <c r="H59" i="2"/>
  <c r="G59" i="2"/>
  <c r="S58" i="2"/>
  <c r="R58" i="2"/>
  <c r="Q58" i="2"/>
  <c r="P58" i="2"/>
  <c r="O58" i="2"/>
  <c r="N58" i="2"/>
  <c r="M58" i="2"/>
  <c r="L58" i="2"/>
  <c r="K58" i="2"/>
  <c r="J58" i="2"/>
  <c r="I58" i="2"/>
  <c r="H58" i="2"/>
  <c r="G58" i="2"/>
  <c r="S57" i="2"/>
  <c r="R57" i="2"/>
  <c r="Q57" i="2"/>
  <c r="P57" i="2"/>
  <c r="O57" i="2"/>
  <c r="N57" i="2"/>
  <c r="M57" i="2"/>
  <c r="L57" i="2"/>
  <c r="K57" i="2"/>
  <c r="J57" i="2"/>
  <c r="I57" i="2"/>
  <c r="H57" i="2"/>
  <c r="G57" i="2"/>
  <c r="S56" i="2"/>
  <c r="R56" i="2"/>
  <c r="Q56" i="2"/>
  <c r="P56" i="2"/>
  <c r="O56" i="2"/>
  <c r="N56" i="2"/>
  <c r="M56" i="2"/>
  <c r="L56" i="2"/>
  <c r="K56" i="2"/>
  <c r="J56" i="2"/>
  <c r="I56" i="2"/>
  <c r="H56" i="2"/>
  <c r="G56" i="2"/>
  <c r="S55" i="2"/>
  <c r="R55" i="2"/>
  <c r="Q55" i="2"/>
  <c r="P55" i="2"/>
  <c r="O55" i="2"/>
  <c r="N55" i="2"/>
  <c r="M55" i="2"/>
  <c r="L55" i="2"/>
  <c r="K55" i="2"/>
  <c r="J55" i="2"/>
  <c r="I55" i="2"/>
  <c r="H55" i="2"/>
  <c r="G55" i="2"/>
  <c r="S54" i="2"/>
  <c r="R54" i="2"/>
  <c r="Q54" i="2"/>
  <c r="P54" i="2"/>
  <c r="O54" i="2"/>
  <c r="N54" i="2"/>
  <c r="M54" i="2"/>
  <c r="L54" i="2"/>
  <c r="K54" i="2"/>
  <c r="J54" i="2"/>
  <c r="I54" i="2"/>
  <c r="H54" i="2"/>
  <c r="G54" i="2"/>
  <c r="S53" i="2"/>
  <c r="R53" i="2"/>
  <c r="Q53" i="2"/>
  <c r="P53" i="2"/>
  <c r="O53" i="2"/>
  <c r="N53" i="2"/>
  <c r="M53" i="2"/>
  <c r="L53" i="2"/>
  <c r="K53" i="2"/>
  <c r="J53" i="2"/>
  <c r="I53" i="2"/>
  <c r="H53" i="2"/>
  <c r="G53" i="2"/>
  <c r="S52" i="2"/>
  <c r="R52" i="2"/>
  <c r="Q52" i="2"/>
  <c r="P52" i="2"/>
  <c r="O52" i="2"/>
  <c r="N52" i="2"/>
  <c r="M52" i="2"/>
  <c r="L52" i="2"/>
  <c r="K52" i="2"/>
  <c r="J52" i="2"/>
  <c r="I52" i="2"/>
  <c r="H52" i="2"/>
  <c r="G52" i="2"/>
  <c r="S51" i="2"/>
  <c r="R51" i="2"/>
  <c r="Q51" i="2"/>
  <c r="P51" i="2"/>
  <c r="O51" i="2"/>
  <c r="N51" i="2"/>
  <c r="M51" i="2"/>
  <c r="L51" i="2"/>
  <c r="K51" i="2"/>
  <c r="J51" i="2"/>
  <c r="I51" i="2"/>
  <c r="H51" i="2"/>
  <c r="G51" i="2"/>
  <c r="S50" i="2"/>
  <c r="R50" i="2"/>
  <c r="Q50" i="2"/>
  <c r="P50" i="2"/>
  <c r="O50" i="2"/>
  <c r="N50" i="2"/>
  <c r="M50" i="2"/>
  <c r="L50" i="2"/>
  <c r="K50" i="2"/>
  <c r="J50" i="2"/>
  <c r="I50" i="2"/>
  <c r="H50" i="2"/>
  <c r="G50" i="2"/>
  <c r="S49" i="2"/>
  <c r="R49" i="2"/>
  <c r="Q49" i="2"/>
  <c r="P49" i="2"/>
  <c r="O49" i="2"/>
  <c r="N49" i="2"/>
  <c r="M49" i="2"/>
  <c r="L49" i="2"/>
  <c r="K49" i="2"/>
  <c r="J49" i="2"/>
  <c r="I49" i="2"/>
  <c r="H49" i="2"/>
  <c r="G49" i="2"/>
  <c r="A50" i="1"/>
  <c r="A49" i="1"/>
  <c r="A48" i="1"/>
  <c r="A47" i="1"/>
  <c r="A46" i="1"/>
  <c r="A45" i="1"/>
  <c r="A44" i="1"/>
  <c r="A43" i="1"/>
  <c r="A42" i="1"/>
  <c r="A48" i="2"/>
  <c r="J48" i="2"/>
  <c r="A47" i="2"/>
  <c r="A46" i="2"/>
  <c r="H46" i="2"/>
  <c r="A45" i="2"/>
  <c r="A41" i="1"/>
  <c r="A40" i="1"/>
  <c r="A37" i="2"/>
  <c r="A38" i="2"/>
  <c r="A39" i="2"/>
  <c r="A40" i="2"/>
  <c r="A41" i="2"/>
  <c r="A42" i="2"/>
  <c r="A43" i="2"/>
  <c r="A44" i="2"/>
  <c r="A39" i="1"/>
  <c r="A38" i="1"/>
  <c r="A37" i="1"/>
  <c r="A36" i="1"/>
  <c r="A35" i="1"/>
  <c r="A34" i="1"/>
  <c r="A33" i="1"/>
  <c r="A36" i="2"/>
  <c r="A29" i="2"/>
  <c r="A30" i="2"/>
  <c r="A31" i="2"/>
  <c r="A32" i="2"/>
  <c r="A33" i="2"/>
  <c r="A34" i="2"/>
  <c r="A35" i="2"/>
  <c r="A32" i="1"/>
  <c r="A31" i="1"/>
  <c r="K48" i="1" s="1"/>
  <c r="A30" i="1"/>
  <c r="A29" i="1"/>
  <c r="A28" i="1"/>
  <c r="A27" i="1"/>
  <c r="A26" i="1"/>
  <c r="A22" i="2"/>
  <c r="A23" i="2"/>
  <c r="A24" i="2"/>
  <c r="A25" i="2"/>
  <c r="A26" i="2"/>
  <c r="A27" i="2"/>
  <c r="A28" i="2"/>
  <c r="A25" i="1"/>
  <c r="A24" i="1"/>
  <c r="A23" i="1"/>
  <c r="A22" i="1"/>
  <c r="A21" i="1"/>
  <c r="A20" i="1"/>
  <c r="A21" i="2"/>
  <c r="A15" i="2"/>
  <c r="A16" i="2"/>
  <c r="A17" i="2"/>
  <c r="A18" i="2"/>
  <c r="A19" i="2"/>
  <c r="A20" i="2"/>
  <c r="A19" i="1"/>
  <c r="A18" i="1"/>
  <c r="A17" i="1"/>
  <c r="A16" i="1"/>
  <c r="A14" i="2"/>
  <c r="A13" i="2"/>
  <c r="A12" i="2"/>
  <c r="A11" i="2"/>
  <c r="A10" i="2"/>
  <c r="A9" i="2"/>
  <c r="A8" i="2"/>
  <c r="A7" i="2"/>
  <c r="A6" i="2"/>
  <c r="A5" i="2"/>
  <c r="A15" i="1"/>
  <c r="A14" i="1"/>
  <c r="A11" i="1"/>
  <c r="A10" i="1"/>
  <c r="A13" i="1"/>
  <c r="A12" i="1"/>
  <c r="A4" i="2"/>
  <c r="A3" i="2"/>
  <c r="A2" i="2"/>
  <c r="A7" i="1"/>
  <c r="A6" i="1"/>
  <c r="K44" i="1" s="1"/>
  <c r="A2" i="1"/>
  <c r="A9" i="1"/>
  <c r="A8" i="1"/>
  <c r="A3" i="1"/>
  <c r="A5" i="1"/>
  <c r="A2" i="3" a="1"/>
  <c r="A2" i="3" s="1"/>
  <c r="A4" i="1"/>
  <c r="H48" i="2" s="1"/>
  <c r="K50" i="1" l="1"/>
  <c r="N49" i="1"/>
  <c r="O50" i="1"/>
  <c r="P41" i="1"/>
  <c r="P49" i="1"/>
  <c r="J45" i="2"/>
  <c r="L48" i="2"/>
  <c r="L45" i="1"/>
  <c r="Q47" i="2"/>
  <c r="N42" i="1"/>
  <c r="L48" i="1"/>
  <c r="O49" i="1"/>
  <c r="N46" i="2"/>
  <c r="H47" i="2"/>
  <c r="P43" i="1"/>
  <c r="S45" i="2"/>
  <c r="G47" i="2"/>
  <c r="M45" i="1"/>
  <c r="L46" i="2"/>
  <c r="O42" i="1"/>
  <c r="M48" i="1"/>
  <c r="G45" i="2"/>
  <c r="S48" i="2"/>
  <c r="O45" i="1"/>
  <c r="N47" i="2"/>
  <c r="P45" i="1"/>
  <c r="L47" i="1"/>
  <c r="O48" i="1"/>
  <c r="O45" i="2"/>
  <c r="S46" i="2"/>
  <c r="I46" i="2"/>
  <c r="M47" i="2"/>
  <c r="Q48" i="2"/>
  <c r="G48" i="2"/>
  <c r="K43" i="1"/>
  <c r="N44" i="1"/>
  <c r="M47" i="1"/>
  <c r="P48" i="1"/>
  <c r="L50" i="1"/>
  <c r="N45" i="1"/>
  <c r="Q45" i="2"/>
  <c r="O47" i="2"/>
  <c r="L44" i="1"/>
  <c r="J46" i="2"/>
  <c r="M44" i="1"/>
  <c r="N45" i="2"/>
  <c r="L47" i="2"/>
  <c r="L43" i="1"/>
  <c r="K46" i="1"/>
  <c r="M50" i="1"/>
  <c r="O41" i="1"/>
  <c r="M45" i="2"/>
  <c r="Q46" i="2"/>
  <c r="G46" i="2"/>
  <c r="K47" i="2"/>
  <c r="O48" i="2"/>
  <c r="M43" i="1"/>
  <c r="P44" i="1"/>
  <c r="L46" i="1"/>
  <c r="O47" i="1"/>
  <c r="K49" i="1"/>
  <c r="N50" i="1"/>
  <c r="R47" i="2"/>
  <c r="M42" i="1"/>
  <c r="O46" i="1"/>
  <c r="M46" i="2"/>
  <c r="K48" i="2"/>
  <c r="P46" i="1"/>
  <c r="R45" i="2"/>
  <c r="H45" i="2"/>
  <c r="R48" i="2"/>
  <c r="R46" i="2"/>
  <c r="P48" i="2"/>
  <c r="O44" i="1"/>
  <c r="N47" i="1"/>
  <c r="N41" i="1"/>
  <c r="L45" i="2"/>
  <c r="P46" i="2"/>
  <c r="J47" i="2"/>
  <c r="N48" i="2"/>
  <c r="K42" i="1"/>
  <c r="N43" i="1"/>
  <c r="M46" i="1"/>
  <c r="P47" i="1"/>
  <c r="L49" i="1"/>
  <c r="I45" i="2"/>
  <c r="P47" i="2"/>
  <c r="K46" i="2"/>
  <c r="I48" i="2"/>
  <c r="P42" i="1"/>
  <c r="K47" i="1"/>
  <c r="N48" i="1"/>
  <c r="P45" i="2"/>
  <c r="K40" i="1"/>
  <c r="M41" i="1"/>
  <c r="K45" i="2"/>
  <c r="O46" i="2"/>
  <c r="S47" i="2"/>
  <c r="I47" i="2"/>
  <c r="M48" i="2"/>
  <c r="L42" i="1"/>
  <c r="O43" i="1"/>
  <c r="K45" i="1"/>
  <c r="N46" i="1"/>
  <c r="M49" i="1"/>
  <c r="P50" i="1"/>
  <c r="N40" i="1"/>
  <c r="M40" i="1"/>
  <c r="L41" i="1"/>
  <c r="L44" i="2"/>
  <c r="P40" i="1"/>
  <c r="K41" i="1"/>
  <c r="O40" i="1"/>
  <c r="P43" i="2"/>
  <c r="L40" i="1"/>
  <c r="R44" i="2"/>
  <c r="S44" i="2"/>
  <c r="I37" i="2"/>
  <c r="S37" i="2"/>
  <c r="P38" i="2"/>
  <c r="M39" i="2"/>
  <c r="J40" i="2"/>
  <c r="G41" i="2"/>
  <c r="Q41" i="2"/>
  <c r="N42" i="2"/>
  <c r="K43" i="2"/>
  <c r="H44" i="2"/>
  <c r="J37" i="2"/>
  <c r="G38" i="2"/>
  <c r="Q38" i="2"/>
  <c r="N39" i="2"/>
  <c r="K40" i="2"/>
  <c r="H41" i="2"/>
  <c r="R41" i="2"/>
  <c r="O42" i="2"/>
  <c r="L43" i="2"/>
  <c r="I44" i="2"/>
  <c r="N37" i="2"/>
  <c r="K38" i="2"/>
  <c r="H39" i="2"/>
  <c r="R39" i="2"/>
  <c r="O40" i="2"/>
  <c r="L41" i="2"/>
  <c r="I42" i="2"/>
  <c r="S42" i="2"/>
  <c r="N39" i="1"/>
  <c r="K37" i="2"/>
  <c r="H38" i="2"/>
  <c r="R38" i="2"/>
  <c r="O39" i="2"/>
  <c r="L40" i="2"/>
  <c r="I41" i="2"/>
  <c r="S41" i="2"/>
  <c r="P42" i="2"/>
  <c r="M43" i="2"/>
  <c r="J44" i="2"/>
  <c r="S38" i="2"/>
  <c r="Q42" i="2"/>
  <c r="K44" i="2"/>
  <c r="I38" i="2"/>
  <c r="M40" i="2"/>
  <c r="J41" i="2"/>
  <c r="G42" i="2"/>
  <c r="N43" i="2"/>
  <c r="M37" i="2"/>
  <c r="J38" i="2"/>
  <c r="G39" i="2"/>
  <c r="Q39" i="2"/>
  <c r="N40" i="2"/>
  <c r="K41" i="2"/>
  <c r="H42" i="2"/>
  <c r="R42" i="2"/>
  <c r="O43" i="2"/>
  <c r="M44" i="2"/>
  <c r="N44" i="2"/>
  <c r="P37" i="2"/>
  <c r="M38" i="2"/>
  <c r="J39" i="2"/>
  <c r="G40" i="2"/>
  <c r="Q40" i="2"/>
  <c r="N41" i="2"/>
  <c r="K42" i="2"/>
  <c r="H43" i="2"/>
  <c r="R43" i="2"/>
  <c r="O44" i="2"/>
  <c r="L37" i="2"/>
  <c r="P39" i="2"/>
  <c r="O37" i="2"/>
  <c r="L38" i="2"/>
  <c r="I39" i="2"/>
  <c r="S39" i="2"/>
  <c r="P40" i="2"/>
  <c r="M41" i="2"/>
  <c r="J42" i="2"/>
  <c r="G43" i="2"/>
  <c r="Q43" i="2"/>
  <c r="G37" i="2"/>
  <c r="Q37" i="2"/>
  <c r="N38" i="2"/>
  <c r="K39" i="2"/>
  <c r="H40" i="2"/>
  <c r="R40" i="2"/>
  <c r="O41" i="2"/>
  <c r="L42" i="2"/>
  <c r="I43" i="2"/>
  <c r="S43" i="2"/>
  <c r="P44" i="2"/>
  <c r="I36" i="2"/>
  <c r="H37" i="2"/>
  <c r="R37" i="2"/>
  <c r="O38" i="2"/>
  <c r="L39" i="2"/>
  <c r="I40" i="2"/>
  <c r="S40" i="2"/>
  <c r="P41" i="2"/>
  <c r="M42" i="2"/>
  <c r="J43" i="2"/>
  <c r="G44" i="2"/>
  <c r="Q44" i="2"/>
  <c r="R34" i="2"/>
  <c r="S31" i="2"/>
  <c r="H29" i="2"/>
  <c r="R29" i="2"/>
  <c r="O30" i="2"/>
  <c r="L31" i="2"/>
  <c r="I32" i="2"/>
  <c r="S32" i="2"/>
  <c r="P33" i="2"/>
  <c r="M34" i="2"/>
  <c r="J35" i="2"/>
  <c r="P36" i="2"/>
  <c r="L34" i="1"/>
  <c r="O35" i="1"/>
  <c r="K37" i="1"/>
  <c r="N38" i="1"/>
  <c r="S29" i="2"/>
  <c r="P30" i="2"/>
  <c r="M31" i="2"/>
  <c r="J32" i="2"/>
  <c r="G33" i="2"/>
  <c r="Q33" i="2"/>
  <c r="N34" i="2"/>
  <c r="K35" i="2"/>
  <c r="O36" i="2"/>
  <c r="M34" i="1"/>
  <c r="P35" i="1"/>
  <c r="L37" i="1"/>
  <c r="O38" i="1"/>
  <c r="G31" i="2"/>
  <c r="N32" i="2"/>
  <c r="O35" i="2"/>
  <c r="I29" i="2"/>
  <c r="J29" i="2"/>
  <c r="G30" i="2"/>
  <c r="Q30" i="2"/>
  <c r="N31" i="2"/>
  <c r="K32" i="2"/>
  <c r="H33" i="2"/>
  <c r="R33" i="2"/>
  <c r="O34" i="2"/>
  <c r="L35" i="2"/>
  <c r="N36" i="2"/>
  <c r="K33" i="1"/>
  <c r="N34" i="1"/>
  <c r="M37" i="1"/>
  <c r="P38" i="1"/>
  <c r="K29" i="2"/>
  <c r="R30" i="2"/>
  <c r="O31" i="2"/>
  <c r="L32" i="2"/>
  <c r="I33" i="2"/>
  <c r="S33" i="2"/>
  <c r="P34" i="2"/>
  <c r="M35" i="2"/>
  <c r="M36" i="2"/>
  <c r="L33" i="1"/>
  <c r="O34" i="1"/>
  <c r="K36" i="1"/>
  <c r="N37" i="1"/>
  <c r="H30" i="2"/>
  <c r="L29" i="2"/>
  <c r="I30" i="2"/>
  <c r="S30" i="2"/>
  <c r="P31" i="2"/>
  <c r="M32" i="2"/>
  <c r="J33" i="2"/>
  <c r="G34" i="2"/>
  <c r="Q34" i="2"/>
  <c r="N35" i="2"/>
  <c r="L36" i="2"/>
  <c r="M33" i="1"/>
  <c r="P34" i="1"/>
  <c r="L36" i="1"/>
  <c r="O37" i="1"/>
  <c r="K39" i="1"/>
  <c r="Q31" i="2"/>
  <c r="K33" i="2"/>
  <c r="K36" i="2"/>
  <c r="N33" i="1"/>
  <c r="M36" i="1"/>
  <c r="P37" i="1"/>
  <c r="L39" i="1"/>
  <c r="M29" i="2"/>
  <c r="H34" i="2"/>
  <c r="N29" i="2"/>
  <c r="K30" i="2"/>
  <c r="H31" i="2"/>
  <c r="R31" i="2"/>
  <c r="O32" i="2"/>
  <c r="L33" i="2"/>
  <c r="I34" i="2"/>
  <c r="S34" i="2"/>
  <c r="P35" i="2"/>
  <c r="J36" i="2"/>
  <c r="O33" i="1"/>
  <c r="K35" i="1"/>
  <c r="N36" i="1"/>
  <c r="M39" i="1"/>
  <c r="J30" i="2"/>
  <c r="P33" i="1"/>
  <c r="L35" i="1"/>
  <c r="O36" i="1"/>
  <c r="K38" i="1"/>
  <c r="G27" i="2"/>
  <c r="O29" i="2"/>
  <c r="L30" i="2"/>
  <c r="I31" i="2"/>
  <c r="P32" i="2"/>
  <c r="M33" i="2"/>
  <c r="J34" i="2"/>
  <c r="G35" i="2"/>
  <c r="Q35" i="2"/>
  <c r="S36" i="2"/>
  <c r="P29" i="2"/>
  <c r="M30" i="2"/>
  <c r="J31" i="2"/>
  <c r="G32" i="2"/>
  <c r="Q32" i="2"/>
  <c r="N33" i="2"/>
  <c r="K34" i="2"/>
  <c r="H35" i="2"/>
  <c r="R35" i="2"/>
  <c r="R36" i="2"/>
  <c r="H36" i="2"/>
  <c r="M35" i="1"/>
  <c r="P36" i="1"/>
  <c r="L38" i="1"/>
  <c r="O39" i="1"/>
  <c r="G29" i="2"/>
  <c r="Q29" i="2"/>
  <c r="N30" i="2"/>
  <c r="K31" i="2"/>
  <c r="H32" i="2"/>
  <c r="R32" i="2"/>
  <c r="O33" i="2"/>
  <c r="L34" i="2"/>
  <c r="I35" i="2"/>
  <c r="S35" i="2"/>
  <c r="Q36" i="2"/>
  <c r="G36" i="2"/>
  <c r="K34" i="1"/>
  <c r="N35" i="1"/>
  <c r="M38" i="1"/>
  <c r="P39" i="1"/>
  <c r="M32" i="1"/>
  <c r="P32" i="1"/>
  <c r="O32" i="1"/>
  <c r="J22" i="2"/>
  <c r="P27" i="2"/>
  <c r="L32" i="1"/>
  <c r="L28" i="1"/>
  <c r="N32" i="1"/>
  <c r="N24" i="2"/>
  <c r="K32" i="1"/>
  <c r="O25" i="2"/>
  <c r="R23" i="2"/>
  <c r="P31" i="1"/>
  <c r="N30" i="1"/>
  <c r="O29" i="1"/>
  <c r="K23" i="2"/>
  <c r="L26" i="2"/>
  <c r="P22" i="2"/>
  <c r="G25" i="2"/>
  <c r="K27" i="2"/>
  <c r="Q22" i="2"/>
  <c r="K24" i="2"/>
  <c r="R25" i="2"/>
  <c r="I28" i="2"/>
  <c r="L26" i="1"/>
  <c r="H22" i="2"/>
  <c r="R22" i="2"/>
  <c r="O23" i="2"/>
  <c r="L24" i="2"/>
  <c r="I25" i="2"/>
  <c r="S25" i="2"/>
  <c r="P26" i="2"/>
  <c r="M27" i="2"/>
  <c r="J28" i="2"/>
  <c r="M26" i="1"/>
  <c r="P27" i="1"/>
  <c r="L29" i="1"/>
  <c r="O30" i="1"/>
  <c r="N24" i="1"/>
  <c r="G23" i="2"/>
  <c r="K25" i="2"/>
  <c r="S26" i="2"/>
  <c r="P26" i="1"/>
  <c r="M22" i="1"/>
  <c r="Q27" i="2"/>
  <c r="M28" i="1"/>
  <c r="H24" i="2"/>
  <c r="I27" i="2"/>
  <c r="M23" i="2"/>
  <c r="N26" i="2"/>
  <c r="G22" i="2"/>
  <c r="N23" i="2"/>
  <c r="H25" i="2"/>
  <c r="O26" i="2"/>
  <c r="L27" i="2"/>
  <c r="S28" i="2"/>
  <c r="O27" i="1"/>
  <c r="K29" i="1"/>
  <c r="L20" i="1"/>
  <c r="I22" i="2"/>
  <c r="S22" i="2"/>
  <c r="P23" i="2"/>
  <c r="M24" i="2"/>
  <c r="J25" i="2"/>
  <c r="G26" i="2"/>
  <c r="Q26" i="2"/>
  <c r="N27" i="2"/>
  <c r="K28" i="2"/>
  <c r="N26" i="1"/>
  <c r="M29" i="1"/>
  <c r="P30" i="1"/>
  <c r="Q23" i="2"/>
  <c r="H26" i="2"/>
  <c r="R26" i="2"/>
  <c r="O27" i="2"/>
  <c r="L28" i="2"/>
  <c r="O26" i="1"/>
  <c r="K28" i="1"/>
  <c r="N29" i="1"/>
  <c r="K31" i="1"/>
  <c r="L31" i="1"/>
  <c r="M31" i="1"/>
  <c r="P28" i="2"/>
  <c r="L27" i="1"/>
  <c r="O28" i="1"/>
  <c r="K30" i="1"/>
  <c r="N31" i="1"/>
  <c r="K22" i="2"/>
  <c r="H23" i="2"/>
  <c r="O24" i="2"/>
  <c r="L25" i="2"/>
  <c r="I26" i="2"/>
  <c r="M28" i="2"/>
  <c r="L22" i="2"/>
  <c r="I23" i="2"/>
  <c r="S23" i="2"/>
  <c r="P24" i="2"/>
  <c r="M25" i="2"/>
  <c r="J26" i="2"/>
  <c r="N28" i="2"/>
  <c r="M22" i="2"/>
  <c r="J23" i="2"/>
  <c r="Q24" i="2"/>
  <c r="K26" i="2"/>
  <c r="R27" i="2"/>
  <c r="K27" i="1"/>
  <c r="N22" i="2"/>
  <c r="R24" i="2"/>
  <c r="S27" i="2"/>
  <c r="O22" i="2"/>
  <c r="L23" i="2"/>
  <c r="I24" i="2"/>
  <c r="S24" i="2"/>
  <c r="P25" i="2"/>
  <c r="M26" i="2"/>
  <c r="J27" i="2"/>
  <c r="G28" i="2"/>
  <c r="Q28" i="2"/>
  <c r="M27" i="1"/>
  <c r="P28" i="1"/>
  <c r="L30" i="1"/>
  <c r="O31" i="1"/>
  <c r="P29" i="1"/>
  <c r="G24" i="2"/>
  <c r="N25" i="2"/>
  <c r="H27" i="2"/>
  <c r="O28" i="2"/>
  <c r="N28" i="1"/>
  <c r="K23" i="1"/>
  <c r="J24" i="2"/>
  <c r="Q25" i="2"/>
  <c r="H28" i="2"/>
  <c r="R28" i="2"/>
  <c r="K26" i="1"/>
  <c r="N27" i="1"/>
  <c r="M30" i="1"/>
  <c r="P21" i="1"/>
  <c r="O23" i="1"/>
  <c r="P25" i="1"/>
  <c r="O24" i="1"/>
  <c r="N25" i="1"/>
  <c r="O21" i="1"/>
  <c r="M20" i="1"/>
  <c r="L23" i="1"/>
  <c r="P24" i="1"/>
  <c r="K22" i="1"/>
  <c r="P20" i="1"/>
  <c r="K25" i="1"/>
  <c r="P23" i="1"/>
  <c r="K21" i="1"/>
  <c r="M25" i="1"/>
  <c r="L21" i="1"/>
  <c r="O25" i="1"/>
  <c r="N20" i="1"/>
  <c r="M23" i="1"/>
  <c r="O20" i="1"/>
  <c r="N23" i="1"/>
  <c r="L22" i="1"/>
  <c r="L25" i="1"/>
  <c r="N22" i="1"/>
  <c r="O22" i="1"/>
  <c r="K24" i="1"/>
  <c r="M21" i="1"/>
  <c r="P22" i="1"/>
  <c r="L24" i="1"/>
  <c r="K20" i="1"/>
  <c r="N21" i="1"/>
  <c r="M24" i="1"/>
  <c r="K21" i="2"/>
  <c r="L21" i="2"/>
  <c r="J21" i="2"/>
  <c r="P15" i="2"/>
  <c r="I21" i="2"/>
  <c r="O21" i="2"/>
  <c r="N21" i="2"/>
  <c r="H21" i="2"/>
  <c r="O20" i="2"/>
  <c r="M21" i="2"/>
  <c r="S21" i="2"/>
  <c r="R21" i="2"/>
  <c r="G21" i="2"/>
  <c r="Q21" i="2"/>
  <c r="P21" i="2"/>
  <c r="L16" i="2"/>
  <c r="G15" i="2"/>
  <c r="Q15" i="2"/>
  <c r="K17" i="2"/>
  <c r="H18" i="2"/>
  <c r="R18" i="2"/>
  <c r="O19" i="2"/>
  <c r="K15" i="2"/>
  <c r="H16" i="2"/>
  <c r="R16" i="2"/>
  <c r="O17" i="2"/>
  <c r="L18" i="2"/>
  <c r="I19" i="2"/>
  <c r="S19" i="2"/>
  <c r="P20" i="2"/>
  <c r="L15" i="2"/>
  <c r="I16" i="2"/>
  <c r="S16" i="2"/>
  <c r="P17" i="2"/>
  <c r="M18" i="2"/>
  <c r="J19" i="2"/>
  <c r="G20" i="2"/>
  <c r="Q20" i="2"/>
  <c r="M15" i="2"/>
  <c r="J16" i="2"/>
  <c r="G17" i="2"/>
  <c r="Q17" i="2"/>
  <c r="N18" i="2"/>
  <c r="K19" i="2"/>
  <c r="H20" i="2"/>
  <c r="R20" i="2"/>
  <c r="N15" i="2"/>
  <c r="K16" i="2"/>
  <c r="H17" i="2"/>
  <c r="R17" i="2"/>
  <c r="O18" i="2"/>
  <c r="L19" i="2"/>
  <c r="I20" i="2"/>
  <c r="S20" i="2"/>
  <c r="J20" i="2"/>
  <c r="K20" i="2"/>
  <c r="L20" i="2"/>
  <c r="P18" i="2"/>
  <c r="M16" i="2"/>
  <c r="Q18" i="2"/>
  <c r="N16" i="2"/>
  <c r="M20" i="2"/>
  <c r="I17" i="2"/>
  <c r="M19" i="2"/>
  <c r="H15" i="2"/>
  <c r="I15" i="2"/>
  <c r="S15" i="2"/>
  <c r="P16" i="2"/>
  <c r="M17" i="2"/>
  <c r="J18" i="2"/>
  <c r="G19" i="2"/>
  <c r="Q19" i="2"/>
  <c r="N20" i="2"/>
  <c r="O15" i="2"/>
  <c r="S17" i="2"/>
  <c r="J17" i="2"/>
  <c r="G18" i="2"/>
  <c r="N19" i="2"/>
  <c r="R15" i="2"/>
  <c r="O16" i="2"/>
  <c r="L17" i="2"/>
  <c r="I18" i="2"/>
  <c r="S18" i="2"/>
  <c r="P19" i="2"/>
  <c r="J15" i="2"/>
  <c r="G16" i="2"/>
  <c r="Q16" i="2"/>
  <c r="N17" i="2"/>
  <c r="K18" i="2"/>
  <c r="H19" i="2"/>
  <c r="R19" i="2"/>
  <c r="L16" i="1"/>
  <c r="M16" i="1"/>
  <c r="L19" i="1"/>
  <c r="R14" i="2"/>
  <c r="K14" i="2"/>
  <c r="N16" i="1"/>
  <c r="M19" i="1"/>
  <c r="M14" i="2"/>
  <c r="O17" i="1"/>
  <c r="J14" i="2"/>
  <c r="L17" i="1"/>
  <c r="O18" i="1"/>
  <c r="K19" i="1"/>
  <c r="L14" i="2"/>
  <c r="P17" i="1"/>
  <c r="O16" i="1"/>
  <c r="K18" i="1"/>
  <c r="N19" i="1"/>
  <c r="S14" i="2"/>
  <c r="I14" i="2"/>
  <c r="P16" i="1"/>
  <c r="L18" i="1"/>
  <c r="O19" i="1"/>
  <c r="H14" i="2"/>
  <c r="P19" i="1"/>
  <c r="Q14" i="2"/>
  <c r="K17" i="1"/>
  <c r="P14" i="2"/>
  <c r="O14" i="2"/>
  <c r="M17" i="1"/>
  <c r="P18" i="1"/>
  <c r="M18" i="1"/>
  <c r="G14" i="2"/>
  <c r="N18" i="1"/>
  <c r="N14" i="2"/>
  <c r="K16" i="1"/>
  <c r="N17" i="1"/>
  <c r="M5" i="2"/>
  <c r="P13" i="1"/>
  <c r="K13" i="1"/>
  <c r="P4" i="1"/>
  <c r="L8" i="1"/>
  <c r="M8" i="1"/>
  <c r="K8" i="1"/>
  <c r="P9" i="1"/>
  <c r="P10" i="1"/>
  <c r="P12" i="1"/>
  <c r="P6" i="1"/>
  <c r="K14" i="1"/>
  <c r="K3" i="1"/>
  <c r="L7" i="1"/>
  <c r="M14" i="1"/>
  <c r="M5" i="1"/>
  <c r="N6" i="1"/>
  <c r="O10" i="1"/>
  <c r="K5" i="1"/>
  <c r="L6" i="1"/>
  <c r="M11" i="1"/>
  <c r="M4" i="1"/>
  <c r="N9" i="1"/>
  <c r="O13" i="1"/>
  <c r="P14" i="1"/>
  <c r="K11" i="1"/>
  <c r="L15" i="1"/>
  <c r="L9" i="1"/>
  <c r="M10" i="1"/>
  <c r="N15" i="1"/>
  <c r="N8" i="1"/>
  <c r="O12" i="1"/>
  <c r="O7" i="1"/>
  <c r="L14" i="1"/>
  <c r="M12" i="1"/>
  <c r="N3" i="1"/>
  <c r="K7" i="1"/>
  <c r="M7" i="1"/>
  <c r="N5" i="1"/>
  <c r="O2" i="1"/>
  <c r="L11" i="1"/>
  <c r="L5" i="1"/>
  <c r="M6" i="1"/>
  <c r="N11" i="1"/>
  <c r="N4" i="1"/>
  <c r="O3" i="1"/>
  <c r="K9" i="1"/>
  <c r="L10" i="1"/>
  <c r="L4" i="1"/>
  <c r="M9" i="1"/>
  <c r="N10" i="1"/>
  <c r="O14" i="1"/>
  <c r="O5" i="1"/>
  <c r="P8" i="1"/>
  <c r="M13" i="1"/>
  <c r="N2" i="1"/>
  <c r="K12" i="1"/>
  <c r="L2" i="1"/>
  <c r="N14" i="1"/>
  <c r="O6" i="1"/>
  <c r="L3" i="1"/>
  <c r="K6" i="1"/>
  <c r="K15" i="1"/>
  <c r="L13" i="1"/>
  <c r="M15" i="1"/>
  <c r="N13" i="1"/>
  <c r="O4" i="1"/>
  <c r="P2" i="1"/>
  <c r="K2" i="1"/>
  <c r="L12" i="1"/>
  <c r="M2" i="1"/>
  <c r="N7" i="1"/>
  <c r="O11" i="1"/>
  <c r="P15" i="1"/>
  <c r="P7" i="1"/>
  <c r="P3" i="1"/>
  <c r="O15" i="1"/>
  <c r="O9" i="1"/>
  <c r="P11" i="1"/>
  <c r="P5" i="1"/>
  <c r="K10" i="1"/>
  <c r="K4" i="1"/>
  <c r="M3" i="1"/>
  <c r="N12" i="1"/>
  <c r="O8" i="1"/>
  <c r="S3" i="2"/>
  <c r="L5" i="2"/>
  <c r="K10" i="2"/>
  <c r="S7" i="2"/>
  <c r="S2" i="2"/>
  <c r="L8" i="2"/>
  <c r="N10" i="2"/>
  <c r="Q12" i="2"/>
  <c r="J6" i="2"/>
  <c r="L7" i="2"/>
  <c r="M10" i="2"/>
  <c r="N9" i="2"/>
  <c r="O12" i="2"/>
  <c r="O3" i="2"/>
  <c r="P8" i="2"/>
  <c r="Q11" i="2"/>
  <c r="Q2" i="2"/>
  <c r="R7" i="2"/>
  <c r="S10" i="2"/>
  <c r="G5" i="2"/>
  <c r="K6" i="2"/>
  <c r="I8" i="2"/>
  <c r="G10" i="2"/>
  <c r="K11" i="2"/>
  <c r="H13" i="2"/>
  <c r="L6" i="2"/>
  <c r="M9" i="2"/>
  <c r="N8" i="2"/>
  <c r="O11" i="2"/>
  <c r="O2" i="2"/>
  <c r="P7" i="2"/>
  <c r="Q10" i="2"/>
  <c r="R6" i="2"/>
  <c r="S9" i="2"/>
  <c r="J13" i="2"/>
  <c r="R8" i="2"/>
  <c r="H5" i="2"/>
  <c r="J8" i="2"/>
  <c r="H10" i="2"/>
  <c r="G13" i="2"/>
  <c r="M8" i="2"/>
  <c r="N7" i="2"/>
  <c r="O10" i="2"/>
  <c r="P6" i="2"/>
  <c r="Q9" i="2"/>
  <c r="R5" i="2"/>
  <c r="S8" i="2"/>
  <c r="I6" i="2"/>
  <c r="M11" i="2"/>
  <c r="Q3" i="2"/>
  <c r="G7" i="2"/>
  <c r="G12" i="2"/>
  <c r="N6" i="2"/>
  <c r="Q8" i="2"/>
  <c r="J5" i="2"/>
  <c r="H12" i="2"/>
  <c r="L13" i="2"/>
  <c r="L4" i="2"/>
  <c r="M6" i="2"/>
  <c r="N5" i="2"/>
  <c r="O8" i="2"/>
  <c r="Q7" i="2"/>
  <c r="R13" i="2"/>
  <c r="R4" i="2"/>
  <c r="S6" i="2"/>
  <c r="G8" i="2"/>
  <c r="M2" i="2"/>
  <c r="O13" i="2"/>
  <c r="H8" i="2"/>
  <c r="I10" i="2"/>
  <c r="O9" i="2"/>
  <c r="P5" i="2"/>
  <c r="G9" i="2"/>
  <c r="L3" i="2"/>
  <c r="P4" i="2"/>
  <c r="R3" i="2"/>
  <c r="S5" i="2"/>
  <c r="I11" i="2"/>
  <c r="O4" i="2"/>
  <c r="P9" i="2"/>
  <c r="S11" i="2"/>
  <c r="J11" i="2"/>
  <c r="K8" i="2"/>
  <c r="M7" i="2"/>
  <c r="H7" i="2"/>
  <c r="I7" i="2"/>
  <c r="I12" i="2"/>
  <c r="L12" i="2"/>
  <c r="O7" i="2"/>
  <c r="P13" i="2"/>
  <c r="Q6" i="2"/>
  <c r="R12" i="2"/>
  <c r="J7" i="2"/>
  <c r="H9" i="2"/>
  <c r="J12" i="2"/>
  <c r="L11" i="2"/>
  <c r="L2" i="2"/>
  <c r="N13" i="2"/>
  <c r="N4" i="2"/>
  <c r="O6" i="2"/>
  <c r="P12" i="2"/>
  <c r="P3" i="2"/>
  <c r="Q5" i="2"/>
  <c r="R11" i="2"/>
  <c r="R2" i="2"/>
  <c r="K9" i="2"/>
  <c r="I13" i="2"/>
  <c r="I5" i="2"/>
  <c r="J10" i="2"/>
  <c r="K5" i="2"/>
  <c r="G6" i="2"/>
  <c r="K7" i="2"/>
  <c r="I9" i="2"/>
  <c r="G11" i="2"/>
  <c r="K12" i="2"/>
  <c r="L10" i="2"/>
  <c r="M13" i="2"/>
  <c r="M4" i="2"/>
  <c r="N12" i="2"/>
  <c r="N3" i="2"/>
  <c r="O5" i="2"/>
  <c r="P11" i="2"/>
  <c r="P2" i="2"/>
  <c r="R10" i="2"/>
  <c r="S13" i="2"/>
  <c r="S4" i="2"/>
  <c r="H6" i="2"/>
  <c r="J9" i="2"/>
  <c r="H11" i="2"/>
  <c r="K13" i="2"/>
  <c r="L9" i="2"/>
  <c r="M12" i="2"/>
  <c r="M3" i="2"/>
  <c r="N11" i="2"/>
  <c r="N2" i="2"/>
  <c r="P10" i="2"/>
  <c r="Q13" i="2"/>
  <c r="Q4" i="2"/>
  <c r="R9" i="2"/>
  <c r="S12" i="2"/>
  <c r="J3" i="2"/>
  <c r="I3" i="2"/>
  <c r="K4" i="2"/>
  <c r="J4" i="2"/>
  <c r="I4" i="2"/>
  <c r="H3" i="2"/>
  <c r="K2" i="2"/>
  <c r="G3" i="2"/>
  <c r="J2" i="2"/>
  <c r="H2" i="2"/>
  <c r="H4" i="2"/>
  <c r="G2" i="2"/>
  <c r="G4" i="2"/>
  <c r="I2" i="2"/>
  <c r="K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<sst xmlns="http://schemas.openxmlformats.org/spreadsheetml/2006/main" count="507" uniqueCount="122">
  <si>
    <t>Description</t>
  </si>
  <si>
    <t>Descr</t>
  </si>
  <si>
    <t>Source</t>
  </si>
  <si>
    <t>Target</t>
  </si>
  <si>
    <t>NodeType</t>
  </si>
  <si>
    <t>Ilionx</t>
  </si>
  <si>
    <t>Visibility</t>
  </si>
  <si>
    <t>Evolution</t>
  </si>
  <si>
    <t>Map</t>
  </si>
  <si>
    <t>Id</t>
  </si>
  <si>
    <t>SourceVisibility</t>
  </si>
  <si>
    <t>SourceEvolution</t>
  </si>
  <si>
    <t>TargetVisibility</t>
  </si>
  <si>
    <t>TargetEvolution</t>
  </si>
  <si>
    <t>Stage</t>
  </si>
  <si>
    <t>Cloud Platform</t>
  </si>
  <si>
    <t>Data Platform</t>
  </si>
  <si>
    <t>DQ Engine</t>
  </si>
  <si>
    <t>Existing</t>
  </si>
  <si>
    <t>Yes</t>
  </si>
  <si>
    <t>Data Platform Service</t>
  </si>
  <si>
    <t>Size</t>
  </si>
  <si>
    <t>Name</t>
  </si>
  <si>
    <t>UNIQUE_NAMES</t>
  </si>
  <si>
    <t>Customers</t>
  </si>
  <si>
    <t>BI Service</t>
  </si>
  <si>
    <t>SourceVisibilityPrev</t>
  </si>
  <si>
    <t>SizePrev</t>
  </si>
  <si>
    <t>SourceEvolutionPrev</t>
  </si>
  <si>
    <t>TargetVisibilityPrev</t>
  </si>
  <si>
    <t>TargetEvolutionPrev</t>
  </si>
  <si>
    <t>SizeNext</t>
  </si>
  <si>
    <t>SourceVisibilityNext</t>
  </si>
  <si>
    <t>SourceEvolutionNext</t>
  </si>
  <si>
    <t>TargetVisibilityNext</t>
  </si>
  <si>
    <t>TargetEvolutionNext</t>
  </si>
  <si>
    <t>VisibilityPrev</t>
  </si>
  <si>
    <t>EvolutionPrev</t>
  </si>
  <si>
    <t>VisibilityNext</t>
  </si>
  <si>
    <t>EvolutionNext</t>
  </si>
  <si>
    <t>Dashboard</t>
  </si>
  <si>
    <t>StoryLine</t>
  </si>
  <si>
    <t>Sort</t>
  </si>
  <si>
    <t>Success!</t>
  </si>
  <si>
    <t>First problems</t>
  </si>
  <si>
    <t xml:space="preserve">Demand is becoming too big for Company X to handle. </t>
  </si>
  <si>
    <t>Resources are limited, dashboards need to be built from scratch every time.</t>
  </si>
  <si>
    <t>Company X realises it needs to take action.</t>
  </si>
  <si>
    <t>At the same time it makes first steps in delivering data platforms to customers, using cloud services.</t>
  </si>
  <si>
    <t>The business starts to grow. More customers want dashboards.</t>
  </si>
  <si>
    <t>The business continues to grow, but problems arise.</t>
  </si>
  <si>
    <t xml:space="preserve">The result of this action is that the dashboards become more like a standard product. </t>
  </si>
  <si>
    <t xml:space="preserve">You can see the dashboard component moving more to the right on the evolution axis. </t>
  </si>
  <si>
    <t>Action!</t>
  </si>
  <si>
    <t xml:space="preserve">X decides to standardize the dashboards as much as possible, and to standardize the creation process. </t>
  </si>
  <si>
    <t>Company X starts a business delivering dashboards to customers.</t>
  </si>
  <si>
    <t>X uses a BI service from a cloud platform (Azure) for this.</t>
  </si>
  <si>
    <t>Different types of dashboards are delivered to customers.</t>
  </si>
  <si>
    <t>Another success!</t>
  </si>
  <si>
    <t>The data platform is another success for X. Many customers want to move to the cloud.</t>
  </si>
  <si>
    <t>Some customers only ask for a data platform.</t>
  </si>
  <si>
    <t xml:space="preserve">Having the experience with dashboards, </t>
  </si>
  <si>
    <t>X decides to standardize components of the data platform from the beginning.</t>
  </si>
  <si>
    <t>More action!</t>
  </si>
  <si>
    <t>A Wardley Map has 2 dimensions: Value Chain on the y-axis, and Evolution on the x-axis.</t>
  </si>
  <si>
    <t>LineType</t>
  </si>
  <si>
    <t>Header</t>
  </si>
  <si>
    <t>Line</t>
  </si>
  <si>
    <t>Paragraph</t>
  </si>
  <si>
    <t xml:space="preserve">The value chain dimension indicates the visibility of components on the map. </t>
  </si>
  <si>
    <t>The more visible to the customer, the more value the component has for the customer.</t>
  </si>
  <si>
    <t xml:space="preserve">Usually components depend on other components that are less visible. </t>
  </si>
  <si>
    <t>Example Map: A Company is born</t>
  </si>
  <si>
    <t>Evolution is a dimension that indicates the level of standardization of the component.</t>
  </si>
  <si>
    <t>The more standardised the more a component becomes a commodity.</t>
  </si>
  <si>
    <t>Wardley Mapping</t>
  </si>
  <si>
    <t xml:space="preserve">Y-Axis: Value Chain </t>
  </si>
  <si>
    <t>X-Axis: Evolution</t>
  </si>
  <si>
    <t xml:space="preserve">On the left you see stage 0 of an example Wardley Map for Company X. </t>
  </si>
  <si>
    <t>The dashboards are visible to the customer, and therefore are high on the Value Chain dimension.</t>
  </si>
  <si>
    <t>Please use the buttons on the top of the screen to navigate between stages of development of Company X.</t>
  </si>
  <si>
    <t>Dashboards are on the left on the Evolution dimension, because they are custom built every time.</t>
  </si>
  <si>
    <t>As a result, the Data Platform component moves more to the right on the Evolution dimension.</t>
  </si>
  <si>
    <t>Data Quality</t>
  </si>
  <si>
    <t>One customer is happy with dashboards created by X, but the quality of the data is poor.</t>
  </si>
  <si>
    <t>It is agreed to deliver a data quality engine, which validates data.</t>
  </si>
  <si>
    <t xml:space="preserve">An additional dashboard is created where the data validation results are presented. </t>
  </si>
  <si>
    <t>Results are stored on the data platform.</t>
  </si>
  <si>
    <t>Data Management</t>
  </si>
  <si>
    <t>Multiple things happen in this stage.</t>
  </si>
  <si>
    <t xml:space="preserve">There is an increased demand for data quality. </t>
  </si>
  <si>
    <t>Again, standardization is the action taken.</t>
  </si>
  <si>
    <t>Additionally, customer demand for other data management services starts to emerge.</t>
  </si>
  <si>
    <t>Customers are asking for a Business Glossary solution, to provide context and meaning to end users.</t>
  </si>
  <si>
    <t>Business Glossary</t>
  </si>
  <si>
    <t xml:space="preserve">This is something new for Company X,  </t>
  </si>
  <si>
    <t>but looking at the market it decides to add Business Glossary services to its portfolio.</t>
  </si>
  <si>
    <t>Master Data</t>
  </si>
  <si>
    <t xml:space="preserve">Another addition to the portfolio: Master Data management. </t>
  </si>
  <si>
    <t>Master Data Management</t>
  </si>
  <si>
    <t>The End</t>
  </si>
  <si>
    <t>Company X has evolved from a Dashboarding company into a Data Company.</t>
  </si>
  <si>
    <t>At this stage business is booming. The additional services also have positive impact on Dashboarding.</t>
  </si>
  <si>
    <t>What if?</t>
  </si>
  <si>
    <t>Final Words</t>
  </si>
  <si>
    <t>So what if X had not reflected itself from the perspective of the customer?</t>
  </si>
  <si>
    <t>What if it had not decided to add other data services to its portfolio?</t>
  </si>
  <si>
    <t>What if it had not monitored and evaluated market trends?</t>
  </si>
  <si>
    <t>Would Company X still exist?</t>
  </si>
  <si>
    <t>Wardley Mapping could be a valuable tool, as we've seen in this example.</t>
  </si>
  <si>
    <t xml:space="preserve">Looking at the final map of stage 7 we also see its limitations: the diagram becomes unreadable. </t>
  </si>
  <si>
    <t xml:space="preserve">I hope this site has given you some insight in Wardley Mapping. </t>
  </si>
  <si>
    <t>Until next time!</t>
  </si>
  <si>
    <t>René Nadorp</t>
  </si>
  <si>
    <t>What if it had not applied Wardley Mapping to gain valuable insights?</t>
  </si>
  <si>
    <t>The purpose of this page is to describe Wardley Mapping and present an example case.</t>
  </si>
  <si>
    <t xml:space="preserve">Wardley mapping is a management tool to support </t>
  </si>
  <si>
    <t>strategic decision making for a company at a point in time.</t>
  </si>
  <si>
    <t>Bubbles</t>
  </si>
  <si>
    <t>The bubbles on the map represent components.</t>
  </si>
  <si>
    <t>These components can be anything, but usually these are services, products and systems.</t>
  </si>
  <si>
    <t>Bubble size represents volume, usage or amount from the perspective of the supplier.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</si>
</sst>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3">
    <border>
      <left/>
      <right/>
      <top/>
      <bottom/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/>
      <bottom style="thin">
        <color theme="5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  <xf numFmtId="0" fontId="0" fillId="0" borderId="0" xfId="0" applyAlignment="1">
      <alignment textRotation="45"/>
    </xf>
    <xf numFmtId="0" fontId="1" fillId="2" borderId="2" xfId="0" applyFont="1" applyFill="1" applyBorder="1"/>
    <xf numFmtId="0" fontId="1" fillId="2" borderId="2" xfId="0" applyFont="1" applyFill="1" applyBorder="1" applyAlignment="1">
      <alignment wrapText="1"/>
    </xf>
  </cellXfs>
  <cellStyles count="1">
    <cellStyle name="Normal" xfId="0" builtinId="0"/>
  </cellStyles>
  <dxfs count="30">
    <dxf>
      <alignment horizontal="general" vertical="bottom" textRotation="0" wrapText="1" indent="0" justifyLastLine="0" shrinkToFit="0" readingOrder="0"/>
    </dxf>
    <dxf>
      <border outline="0">
        <top style="thin">
          <color rgb="FFF1A983"/>
        </top>
      </border>
    </dxf>
    <dxf>
      <border outline="0">
        <bottom style="thin">
          <color rgb="FFF1A98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bottom" textRotation="45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Nodes" displayName="Nodes" ref="A1:P50" totalsRowShown="0">
  <autoFilter ref="A1:P50" xr:uid="{00000000-000C-0000-FFFF-FFFF00000000}">
    <filterColumn colId="3">
      <filters>
        <filter val="6"/>
      </filters>
    </filterColumn>
  </autoFilter>
  <sortState xmlns:xlrd2="http://schemas.microsoft.com/office/spreadsheetml/2017/richdata2" ref="A2:P19">
    <sortCondition ref="D1:D19"/>
  </sortState>
  <tableColumns count="16">
    <tableColumn id="1" xr3:uid="{00000000-0010-0000-0000-000001000000}" name="Id" dataDxfId="29">
      <calculatedColumnFormula>Nodes[[#This Row],[Name]]&amp;"#"&amp;Nodes[[#This Row],[Stage]]</calculatedColumnFormula>
    </tableColumn>
    <tableColumn id="10" xr3:uid="{04C99B56-DDC0-AB43-97CF-F5F68763ED3C}" name="Name" dataDxfId="28"/>
    <tableColumn id="5" xr3:uid="{66AC0B69-00DD-3940-91B2-403582E95E7F}" name="Map" dataDxfId="27"/>
    <tableColumn id="6" xr3:uid="{A8F9450A-7335-F64C-B3F9-AEB0D5D02F10}" name="Stage" dataDxfId="26"/>
    <tableColumn id="2" xr3:uid="{00000000-0010-0000-0000-000002000000}" name="NodeType"/>
    <tableColumn id="7" xr3:uid="{E521FED1-16C4-5141-9A00-6B13A78E8E3B}" name="Existing"/>
    <tableColumn id="9" xr3:uid="{963D7E86-27DC-F442-94D4-70E2B264AF27}" name="Description"/>
    <tableColumn id="8" xr3:uid="{A63AF2BC-A48D-DD40-BF34-F4F84DB587ED}" name="Size" dataDxfId="25"/>
    <tableColumn id="3" xr3:uid="{14BBD394-C957-314A-8D27-79C1645F0439}" name="Visibility"/>
    <tableColumn id="4" xr3:uid="{83200B6D-CF9A-4B49-AD01-A930BD21121B}" name="Evolution"/>
    <tableColumn id="11" xr3:uid="{FDC1EA3B-18CD-2C4D-9422-9AD83846BEEE}" name="SizePrev" dataDxfId="24">
      <calculatedColumnFormula>VLOOKUP(Nodes[[#This Row],[Name]]&amp;"#"&amp;Nodes[[#This Row],[Stage]]-1,Nodes[],COLUMN(Nodes[[#Headers],[Size]]),FALSE)</calculatedColumnFormula>
    </tableColumn>
    <tableColumn id="12" xr3:uid="{10F57D20-666F-D849-A9EE-DC43E8A3189A}" name="VisibilityPrev" dataDxfId="23">
      <calculatedColumnFormula>VLOOKUP(Nodes[[#This Row],[Name]]&amp;"#"&amp;Nodes[[#This Row],[Stage]]-1,Nodes[],COLUMN(Nodes[[#Headers],[Visibility]]),FALSE)</calculatedColumnFormula>
    </tableColumn>
    <tableColumn id="13" xr3:uid="{A6E77978-1158-0E49-8F2C-E0F537102CEE}" name="EvolutionPrev" dataDxfId="22">
      <calculatedColumnFormula>VLOOKUP(Nodes[[#This Row],[Name]]&amp;"#"&amp;Nodes[[#This Row],[Stage]]-1,Nodes[],COLUMN(Nodes[[#Headers],[Evolution]]),FALSE)</calculatedColumnFormula>
    </tableColumn>
    <tableColumn id="14" xr3:uid="{45B5FFA1-DF81-FF45-BC66-F4F6E870CC76}" name="SizeNext" dataDxfId="21">
      <calculatedColumnFormula>VLOOKUP(Nodes[[#This Row],[Name]]&amp;"#"&amp;Nodes[[#This Row],[Stage]]+1,Nodes[],COLUMN(Nodes[[#Headers],[Size]]),FALSE)</calculatedColumnFormula>
    </tableColumn>
    <tableColumn id="15" xr3:uid="{B8AEBBA3-A1E7-604D-907A-0006CDEC738C}" name="VisibilityNext" dataDxfId="20">
      <calculatedColumnFormula>VLOOKUP(Nodes[[#This Row],[Name]]&amp;"#"&amp;Nodes[[#This Row],[Stage]]+1,Nodes[],COLUMN(Nodes[[#Headers],[Visibility]]),FALSE)</calculatedColumnFormula>
    </tableColumn>
    <tableColumn id="16" xr3:uid="{4C03C27B-7462-F74F-9A24-5082A79C79F2}" name="EvolutionNext" dataDxfId="19">
      <calculatedColumnFormula>VLOOKUP(Nodes[[#This Row],[Name]]&amp;"#"&amp;Nodes[[#This Row],[Stage]]+1,Nodes[],COLUMN(Nodes[[#Headers],[Evolution]]),FALSE)</calculatedColumnFormula>
    </tableColumn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S60" totalsRowShown="0" headerRowDxfId="18">
  <autoFilter ref="A1:S60" xr:uid="{00000000-0009-0000-0100-000002000000}"/>
  <sortState xmlns:xlrd2="http://schemas.microsoft.com/office/spreadsheetml/2017/richdata2" ref="B2:K2">
    <sortCondition ref="E2"/>
    <sortCondition descending="1" ref="H2"/>
  </sortState>
  <tableColumns count="19">
    <tableColumn id="11" xr3:uid="{0045E26B-1D25-A042-8847-E2F6D81003B7}" name="Name" dataDxfId="17">
      <calculatedColumnFormula>Table2[[#This Row],[Source]]&amp;"#"&amp;Table2[[#This Row],[Target]]</calculatedColumnFormula>
    </tableColumn>
    <tableColumn id="1" xr3:uid="{00000000-0010-0000-0100-000001000000}" name="Source"/>
    <tableColumn id="2" xr3:uid="{00000000-0010-0000-0100-000002000000}" name="Target"/>
    <tableColumn id="8" xr3:uid="{C01FA1C9-E655-4142-980A-73713077BAF3}" name="Map"/>
    <tableColumn id="9" xr3:uid="{96EFDA83-A400-1E41-9977-994CA6BD8AAF}" name="Stage"/>
    <tableColumn id="3" xr3:uid="{00000000-0010-0000-0100-000003000000}" name="Descr"/>
    <tableColumn id="10" xr3:uid="{EA2D0063-DB8B-8F45-988A-665E38F0AB53}" name="Size" dataDxfId="16">
      <calculatedColumnFormula>VLOOKUP(Table2[[#This Row],[Source]]&amp;"#"&amp;Table2[[#This Row],[Stage]],Nodes[],COLUMN(Nodes[[#Headers],[Size]]),FALSE)</calculatedColumnFormula>
    </tableColumn>
    <tableColumn id="4" xr3:uid="{1BE4C523-A5B1-E842-B91F-2811B8747E6A}" name="SourceVisibility" dataDxfId="15">
      <calculatedColumnFormula>VLOOKUP(Table2[[#This Row],[Source]]&amp;"#"&amp;Table2[[#This Row],[Stage]],Nodes[],COLUMN(Nodes[[#Headers],[Visibility]]),FALSE)</calculatedColumnFormula>
    </tableColumn>
    <tableColumn id="5" xr3:uid="{CDDD3A7B-946F-5340-9CB6-F295C0C38468}" name="SourceEvolution" dataDxfId="14">
      <calculatedColumnFormula>VLOOKUP(Table2[[#This Row],[Source]]&amp;"#"&amp;Table2[[#This Row],[Stage]],Nodes[],COLUMN(Nodes[[#Headers],[Evolution]]),FALSE)</calculatedColumnFormula>
    </tableColumn>
    <tableColumn id="6" xr3:uid="{B71B27D4-4CE4-D34B-8A10-7B9E3C21A847}" name="TargetVisibility" dataDxfId="13">
      <calculatedColumnFormula>VLOOKUP(Table2[[#This Row],[Target]]&amp;"#"&amp;Table2[[#This Row],[Stage]],Nodes[],COLUMN(Nodes[[#Headers],[Visibility]]),FALSE)</calculatedColumnFormula>
    </tableColumn>
    <tableColumn id="7" xr3:uid="{B6D332A3-7020-8541-BB26-D50C64C67330}" name="TargetEvolution" dataDxfId="12">
      <calculatedColumnFormula>VLOOKUP(Table2[[#This Row],[Target]]&amp;"#"&amp;Table2[[#This Row],[Stage]],Nodes[],COLUMN(Nodes[[#Headers],[Evolution]]),FALSE)</calculatedColumnFormula>
    </tableColumn>
    <tableColumn id="13" xr3:uid="{069F9D99-C231-3843-99A1-269ADA6F411C}" name="SourceVisibilityPrev" dataDxfId="11">
      <calculatedColumnFormula>VLOOKUP(Table2[[#This Row],[Source]]&amp;"#"&amp;Table2[[#This Row],[Stage]]-1,Nodes[],COLUMN(Nodes[[#Headers],[Visibility]]),FALSE)</calculatedColumnFormula>
    </tableColumn>
    <tableColumn id="14" xr3:uid="{04D7421D-DEA0-C94B-9E9F-288792819D7E}" name="SourceEvolutionPrev" dataDxfId="10">
      <calculatedColumnFormula>VLOOKUP(Table2[[#This Row],[Source]]&amp;"#"&amp;Table2[[#This Row],[Stage]]-1,Nodes[],COLUMN(Nodes[[#Headers],[Evolution]]),FALSE)</calculatedColumnFormula>
    </tableColumn>
    <tableColumn id="16" xr3:uid="{69977B39-CE04-1A49-B0E3-A59616F3ADEB}" name="TargetVisibilityPrev" dataDxfId="9">
      <calculatedColumnFormula>VLOOKUP(Table2[[#This Row],[Target]]&amp;"#"&amp;Table2[[#This Row],[Stage]]-1,Nodes[],COLUMN(Nodes[[#Headers],[Visibility]]),FALSE)</calculatedColumnFormula>
    </tableColumn>
    <tableColumn id="17" xr3:uid="{8717BEDB-2946-5A48-9440-00782967AEEF}" name="TargetEvolutionPrev" dataDxfId="8">
      <calculatedColumnFormula>VLOOKUP(Table2[[#This Row],[Target]]&amp;"#"&amp;Table2[[#This Row],[Stage]]-1,Nodes[],COLUMN(Nodes[[#Headers],[Evolution]]),FALSE)</calculatedColumnFormula>
    </tableColumn>
    <tableColumn id="19" xr3:uid="{DA6E4E6D-B98A-994A-B820-D71746ED5A9A}" name="SourceVisibilityNext" dataDxfId="7">
      <calculatedColumnFormula>VLOOKUP(Table2[[#This Row],[Source]]&amp;"#"&amp;Table2[[#This Row],[Stage]]+1,Nodes[],COLUMN(Nodes[[#Headers],[Visibility]]),FALSE)</calculatedColumnFormula>
    </tableColumn>
    <tableColumn id="20" xr3:uid="{63412AD7-9743-374B-893E-B821EC3E7479}" name="SourceEvolutionNext" dataDxfId="6">
      <calculatedColumnFormula>VLOOKUP(Table2[[#This Row],[Source]]&amp;"#"&amp;Table2[[#This Row],[Stage]]+1,Nodes[],COLUMN(Nodes[[#Headers],[Evolution]]),FALSE)</calculatedColumnFormula>
    </tableColumn>
    <tableColumn id="22" xr3:uid="{024CECAE-B2A8-D944-A7F2-1370765CD52C}" name="TargetVisibilityNext" dataDxfId="5">
      <calculatedColumnFormula>VLOOKUP(Table2[[#This Row],[Target]]&amp;"#"&amp;Table2[[#This Row],[Stage]]+1,Nodes[],COLUMN(Nodes[[#Headers],[Visibility]]),FALSE)</calculatedColumnFormula>
    </tableColumn>
    <tableColumn id="23" xr3:uid="{1C26C160-1158-C84F-8FD4-63A8F8CAE2D2}" name="TargetEvolutionNext" dataDxfId="4">
      <calculatedColumnFormula>VLOOKUP(Table2[[#This Row],[Target]]&amp;"#"&amp;Table2[[#This Row],[Stage]]+1,Nodes[],COLUMN(Nodes[[#Headers],[Evolution]]),FALSE)</calculatedColumnFormula>
    </tableColumn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C155BBD-27DE-8343-9B45-6618B7DA0E2E}" name="SizeStoryLine5" displayName="SizeStoryLine5" ref="A1:E78" totalsRowShown="0" headerRowDxfId="3" headerRowBorderDxfId="2" tableBorderDxfId="1">
  <autoFilter ref="A1:E78" xr:uid="{7DAE4758-E1A9-AF44-A3C3-6A97CD7BF661}"/>
  <sortState xmlns:xlrd2="http://schemas.microsoft.com/office/spreadsheetml/2017/richdata2" ref="A2:E39">
    <sortCondition ref="A1:A39"/>
  </sortState>
  <tableColumns count="5">
    <tableColumn id="1" xr3:uid="{6587A00A-9AC1-B348-A219-DE89A7B736AC}" name="Stage"/>
    <tableColumn id="5" xr3:uid="{53996EBE-3705-5A40-8030-172423F9FEB9}" name="Paragraph"/>
    <tableColumn id="3" xr3:uid="{69CEA615-F0A0-264C-8915-28028F9AB8F4}" name="Sort"/>
    <tableColumn id="4" xr3:uid="{E779D84C-7EFC-ED4B-9D92-986C03897A79}" name="LineType"/>
    <tableColumn id="2" xr3:uid="{A6133168-DFD3-4245-B349-791B08945545}" name="StoryLine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P50"/>
  <sheetViews>
    <sheetView zoomScale="160" zoomScaleNormal="160" workbookViewId="0">
      <pane xSplit="1" ySplit="1" topLeftCell="B33" activePane="bottomRight" state="frozen"/>
      <selection pane="topRight" activeCell="B1" sqref="B1"/>
      <selection pane="bottomLeft" activeCell="A2" sqref="A2"/>
      <selection pane="bottomRight" activeCell="H47" sqref="H47"/>
    </sheetView>
  </sheetViews>
  <sheetFormatPr baseColWidth="10" defaultColWidth="8.83203125" defaultRowHeight="15" x14ac:dyDescent="0.2"/>
  <cols>
    <col min="1" max="2" width="23.6640625" style="1" customWidth="1"/>
    <col min="3" max="3" width="7.1640625" style="1" bestFit="1" customWidth="1"/>
    <col min="4" max="4" width="7.83203125" style="1" bestFit="1" customWidth="1"/>
    <col min="5" max="5" width="6.6640625" style="1" bestFit="1" customWidth="1"/>
    <col min="6" max="7" width="9.5" bestFit="1" customWidth="1"/>
    <col min="8" max="8" width="6.6640625" bestFit="1" customWidth="1"/>
    <col min="9" max="9" width="10.5" bestFit="1" customWidth="1"/>
    <col min="10" max="10" width="11" bestFit="1" customWidth="1"/>
  </cols>
  <sheetData>
    <row r="1" spans="1:16" ht="16" x14ac:dyDescent="0.2">
      <c r="A1" s="1" t="s">
        <v>9</v>
      </c>
      <c r="B1" s="1" t="s">
        <v>22</v>
      </c>
      <c r="C1" s="1" t="s">
        <v>8</v>
      </c>
      <c r="D1" s="1" t="s">
        <v>14</v>
      </c>
      <c r="E1" t="s">
        <v>4</v>
      </c>
      <c r="F1" t="s">
        <v>18</v>
      </c>
      <c r="G1" t="s">
        <v>0</v>
      </c>
      <c r="H1" s="1" t="s">
        <v>21</v>
      </c>
      <c r="I1" t="s">
        <v>6</v>
      </c>
      <c r="J1" t="s">
        <v>7</v>
      </c>
      <c r="K1" t="s">
        <v>27</v>
      </c>
      <c r="L1" t="s">
        <v>36</v>
      </c>
      <c r="M1" t="s">
        <v>37</v>
      </c>
      <c r="N1" t="s">
        <v>31</v>
      </c>
      <c r="O1" t="s">
        <v>38</v>
      </c>
      <c r="P1" t="s">
        <v>39</v>
      </c>
    </row>
    <row r="2" spans="1:16" ht="16" hidden="1" x14ac:dyDescent="0.2">
      <c r="A2" s="1" t="str">
        <f>Nodes[[#This Row],[Name]]&amp;"#"&amp;Nodes[[#This Row],[Stage]]</f>
        <v>BI Service#0</v>
      </c>
      <c r="B2" s="1" t="s">
        <v>25</v>
      </c>
      <c r="C2" s="1" t="s">
        <v>5</v>
      </c>
      <c r="D2" s="1">
        <v>0</v>
      </c>
      <c r="E2"/>
      <c r="F2" t="s">
        <v>19</v>
      </c>
      <c r="H2" s="1">
        <v>20</v>
      </c>
      <c r="I2">
        <v>60</v>
      </c>
      <c r="J2">
        <v>70</v>
      </c>
      <c r="K2" t="e">
        <f>VLOOKUP(Nodes[[#This Row],[Name]]&amp;"#"&amp;Nodes[[#This Row],[Stage]]-1,Nodes[],COLUMN(Nodes[[#Headers],[Size]]),FALSE)</f>
        <v>#N/A</v>
      </c>
      <c r="L2" t="e">
        <f>VLOOKUP(Nodes[[#This Row],[Name]]&amp;"#"&amp;Nodes[[#This Row],[Stage]]-1,Nodes[],COLUMN(Nodes[[#Headers],[Visibility]]),FALSE)</f>
        <v>#N/A</v>
      </c>
      <c r="M2" t="e">
        <f>VLOOKUP(Nodes[[#This Row],[Name]]&amp;"#"&amp;Nodes[[#This Row],[Stage]]-1,Nodes[],COLUMN(Nodes[[#Headers],[Evolution]]),FALSE)</f>
        <v>#N/A</v>
      </c>
      <c r="N2">
        <f>VLOOKUP(Nodes[[#This Row],[Name]]&amp;"#"&amp;Nodes[[#This Row],[Stage]]+1,Nodes[],COLUMN(Nodes[[#Headers],[Size]]),FALSE)</f>
        <v>30</v>
      </c>
      <c r="O2">
        <f>VLOOKUP(Nodes[[#This Row],[Name]]&amp;"#"&amp;Nodes[[#This Row],[Stage]]+1,Nodes[],COLUMN(Nodes[[#Headers],[Visibility]]),FALSE)</f>
        <v>60</v>
      </c>
      <c r="P2">
        <f>VLOOKUP(Nodes[[#This Row],[Name]]&amp;"#"&amp;Nodes[[#This Row],[Stage]]+1,Nodes[],COLUMN(Nodes[[#Headers],[Evolution]]),FALSE)</f>
        <v>70</v>
      </c>
    </row>
    <row r="3" spans="1:16" ht="16" hidden="1" x14ac:dyDescent="0.2">
      <c r="A3" s="1" t="str">
        <f>Nodes[[#This Row],[Name]]&amp;"#"&amp;Nodes[[#This Row],[Stage]]</f>
        <v>Cloud Platform#0</v>
      </c>
      <c r="B3" s="1" t="s">
        <v>15</v>
      </c>
      <c r="C3" s="1" t="s">
        <v>5</v>
      </c>
      <c r="D3" s="1">
        <v>0</v>
      </c>
      <c r="E3"/>
      <c r="F3" t="s">
        <v>19</v>
      </c>
      <c r="H3" s="1">
        <v>30</v>
      </c>
      <c r="I3">
        <v>10</v>
      </c>
      <c r="J3">
        <v>90</v>
      </c>
      <c r="K3" t="e">
        <f>VLOOKUP(Nodes[[#This Row],[Name]]&amp;"#"&amp;Nodes[[#This Row],[Stage]]-1,Nodes[],COLUMN(Nodes[[#Headers],[Size]]),FALSE)</f>
        <v>#N/A</v>
      </c>
      <c r="L3" t="e">
        <f>VLOOKUP(Nodes[[#This Row],[Name]]&amp;"#"&amp;Nodes[[#This Row],[Stage]]-1,Nodes[],COLUMN(Nodes[[#Headers],[Visibility]]),FALSE)</f>
        <v>#N/A</v>
      </c>
      <c r="M3" t="e">
        <f>VLOOKUP(Nodes[[#This Row],[Name]]&amp;"#"&amp;Nodes[[#This Row],[Stage]]-1,Nodes[],COLUMN(Nodes[[#Headers],[Evolution]]),FALSE)</f>
        <v>#N/A</v>
      </c>
      <c r="N3">
        <f>VLOOKUP(Nodes[[#This Row],[Name]]&amp;"#"&amp;Nodes[[#This Row],[Stage]]+1,Nodes[],COLUMN(Nodes[[#Headers],[Size]]),FALSE)</f>
        <v>35</v>
      </c>
      <c r="O3">
        <f>VLOOKUP(Nodes[[#This Row],[Name]]&amp;"#"&amp;Nodes[[#This Row],[Stage]]+1,Nodes[],COLUMN(Nodes[[#Headers],[Visibility]]),FALSE)</f>
        <v>10</v>
      </c>
      <c r="P3">
        <f>VLOOKUP(Nodes[[#This Row],[Name]]&amp;"#"&amp;Nodes[[#This Row],[Stage]]+1,Nodes[],COLUMN(Nodes[[#Headers],[Evolution]]),FALSE)</f>
        <v>90</v>
      </c>
    </row>
    <row r="4" spans="1:16" ht="16" hidden="1" x14ac:dyDescent="0.2">
      <c r="A4" s="1" t="str">
        <f>Nodes[[#This Row],[Name]]&amp;"#"&amp;Nodes[[#This Row],[Stage]]</f>
        <v>Customers#0</v>
      </c>
      <c r="B4" s="1" t="s">
        <v>24</v>
      </c>
      <c r="C4" s="1" t="s">
        <v>5</v>
      </c>
      <c r="D4" s="1">
        <v>0</v>
      </c>
      <c r="E4"/>
      <c r="F4" t="s">
        <v>19</v>
      </c>
      <c r="H4" s="1">
        <v>5</v>
      </c>
      <c r="I4">
        <v>100</v>
      </c>
      <c r="J4">
        <v>40</v>
      </c>
      <c r="K4" t="e">
        <f>VLOOKUP(Nodes[[#This Row],[Name]]&amp;"#"&amp;Nodes[[#This Row],[Stage]]-1,Nodes[],COLUMN(Nodes[[#Headers],[Size]]),FALSE)</f>
        <v>#N/A</v>
      </c>
      <c r="L4" t="e">
        <f>VLOOKUP(Nodes[[#This Row],[Name]]&amp;"#"&amp;Nodes[[#This Row],[Stage]]-1,Nodes[],COLUMN(Nodes[[#Headers],[Visibility]]),FALSE)</f>
        <v>#N/A</v>
      </c>
      <c r="M4" t="e">
        <f>VLOOKUP(Nodes[[#This Row],[Name]]&amp;"#"&amp;Nodes[[#This Row],[Stage]]-1,Nodes[],COLUMN(Nodes[[#Headers],[Evolution]]),FALSE)</f>
        <v>#N/A</v>
      </c>
      <c r="N4">
        <f>VLOOKUP(Nodes[[#This Row],[Name]]&amp;"#"&amp;Nodes[[#This Row],[Stage]]+1,Nodes[],COLUMN(Nodes[[#Headers],[Size]]),FALSE)</f>
        <v>30</v>
      </c>
      <c r="O4">
        <f>VLOOKUP(Nodes[[#This Row],[Name]]&amp;"#"&amp;Nodes[[#This Row],[Stage]]+1,Nodes[],COLUMN(Nodes[[#Headers],[Visibility]]),FALSE)</f>
        <v>100</v>
      </c>
      <c r="P4">
        <f>VLOOKUP(Nodes[[#This Row],[Name]]&amp;"#"&amp;Nodes[[#This Row],[Stage]]+1,Nodes[],COLUMN(Nodes[[#Headers],[Evolution]]),FALSE)</f>
        <v>40</v>
      </c>
    </row>
    <row r="5" spans="1:16" ht="16" hidden="1" x14ac:dyDescent="0.2">
      <c r="A5" s="1" t="str">
        <f>Nodes[[#This Row],[Name]]&amp;"#"&amp;Nodes[[#This Row],[Stage]]</f>
        <v>Dashboard#0</v>
      </c>
      <c r="B5" s="1" t="s">
        <v>40</v>
      </c>
      <c r="C5" s="1" t="s">
        <v>5</v>
      </c>
      <c r="D5" s="1">
        <v>0</v>
      </c>
      <c r="E5"/>
      <c r="F5" t="s">
        <v>19</v>
      </c>
      <c r="H5" s="1">
        <v>5</v>
      </c>
      <c r="I5">
        <v>75</v>
      </c>
      <c r="J5">
        <v>20</v>
      </c>
      <c r="K5" t="e">
        <f>VLOOKUP(Nodes[[#This Row],[Name]]&amp;"#"&amp;Nodes[[#This Row],[Stage]]-1,Nodes[],COLUMN(Nodes[[#Headers],[Size]]),FALSE)</f>
        <v>#N/A</v>
      </c>
      <c r="L5" t="e">
        <f>VLOOKUP(Nodes[[#This Row],[Name]]&amp;"#"&amp;Nodes[[#This Row],[Stage]]-1,Nodes[],COLUMN(Nodes[[#Headers],[Visibility]]),FALSE)</f>
        <v>#N/A</v>
      </c>
      <c r="M5" t="e">
        <f>VLOOKUP(Nodes[[#This Row],[Name]]&amp;"#"&amp;Nodes[[#This Row],[Stage]]-1,Nodes[],COLUMN(Nodes[[#Headers],[Evolution]]),FALSE)</f>
        <v>#N/A</v>
      </c>
      <c r="N5">
        <f>VLOOKUP(Nodes[[#This Row],[Name]]&amp;"#"&amp;Nodes[[#This Row],[Stage]]+1,Nodes[],COLUMN(Nodes[[#Headers],[Size]]),FALSE)</f>
        <v>25</v>
      </c>
      <c r="O5">
        <f>VLOOKUP(Nodes[[#This Row],[Name]]&amp;"#"&amp;Nodes[[#This Row],[Stage]]+1,Nodes[],COLUMN(Nodes[[#Headers],[Visibility]]),FALSE)</f>
        <v>75</v>
      </c>
      <c r="P5">
        <f>VLOOKUP(Nodes[[#This Row],[Name]]&amp;"#"&amp;Nodes[[#This Row],[Stage]]+1,Nodes[],COLUMN(Nodes[[#Headers],[Evolution]]),FALSE)</f>
        <v>20</v>
      </c>
    </row>
    <row r="6" spans="1:16" ht="16" hidden="1" x14ac:dyDescent="0.2">
      <c r="A6" s="1" t="str">
        <f>Nodes[[#This Row],[Name]]&amp;"#"&amp;Nodes[[#This Row],[Stage]]</f>
        <v>BI Service#1</v>
      </c>
      <c r="B6" s="1" t="s">
        <v>25</v>
      </c>
      <c r="C6" s="1" t="s">
        <v>5</v>
      </c>
      <c r="D6" s="1">
        <v>1</v>
      </c>
      <c r="E6"/>
      <c r="F6" t="s">
        <v>19</v>
      </c>
      <c r="H6" s="1">
        <v>30</v>
      </c>
      <c r="I6">
        <v>60</v>
      </c>
      <c r="J6">
        <v>70</v>
      </c>
      <c r="K6">
        <f>VLOOKUP(Nodes[[#This Row],[Name]]&amp;"#"&amp;Nodes[[#This Row],[Stage]]-1,Nodes[],COLUMN(Nodes[[#Headers],[Size]]),FALSE)</f>
        <v>20</v>
      </c>
      <c r="L6">
        <f>VLOOKUP(Nodes[[#This Row],[Name]]&amp;"#"&amp;Nodes[[#This Row],[Stage]]-1,Nodes[],COLUMN(Nodes[[#Headers],[Visibility]]),FALSE)</f>
        <v>60</v>
      </c>
      <c r="M6">
        <f>VLOOKUP(Nodes[[#This Row],[Name]]&amp;"#"&amp;Nodes[[#This Row],[Stage]]-1,Nodes[],COLUMN(Nodes[[#Headers],[Evolution]]),FALSE)</f>
        <v>70</v>
      </c>
      <c r="N6">
        <f>VLOOKUP(Nodes[[#This Row],[Name]]&amp;"#"&amp;Nodes[[#This Row],[Stage]]+1,Nodes[],COLUMN(Nodes[[#Headers],[Size]]),FALSE)</f>
        <v>35</v>
      </c>
      <c r="O6">
        <f>VLOOKUP(Nodes[[#This Row],[Name]]&amp;"#"&amp;Nodes[[#This Row],[Stage]]+1,Nodes[],COLUMN(Nodes[[#Headers],[Visibility]]),FALSE)</f>
        <v>60</v>
      </c>
      <c r="P6">
        <f>VLOOKUP(Nodes[[#This Row],[Name]]&amp;"#"&amp;Nodes[[#This Row],[Stage]]+1,Nodes[],COLUMN(Nodes[[#Headers],[Evolution]]),FALSE)</f>
        <v>70</v>
      </c>
    </row>
    <row r="7" spans="1:16" ht="16" hidden="1" x14ac:dyDescent="0.2">
      <c r="A7" s="1" t="str">
        <f>Nodes[[#This Row],[Name]]&amp;"#"&amp;Nodes[[#This Row],[Stage]]</f>
        <v>Cloud Platform#1</v>
      </c>
      <c r="B7" s="1" t="s">
        <v>15</v>
      </c>
      <c r="C7" s="1" t="s">
        <v>5</v>
      </c>
      <c r="D7" s="1">
        <v>1</v>
      </c>
      <c r="E7"/>
      <c r="F7" t="s">
        <v>19</v>
      </c>
      <c r="H7" s="1">
        <v>35</v>
      </c>
      <c r="I7">
        <v>10</v>
      </c>
      <c r="J7">
        <v>90</v>
      </c>
      <c r="K7">
        <f>VLOOKUP(Nodes[[#This Row],[Name]]&amp;"#"&amp;Nodes[[#This Row],[Stage]]-1,Nodes[],COLUMN(Nodes[[#Headers],[Size]]),FALSE)</f>
        <v>30</v>
      </c>
      <c r="L7">
        <f>VLOOKUP(Nodes[[#This Row],[Name]]&amp;"#"&amp;Nodes[[#This Row],[Stage]]-1,Nodes[],COLUMN(Nodes[[#Headers],[Visibility]]),FALSE)</f>
        <v>10</v>
      </c>
      <c r="M7">
        <f>VLOOKUP(Nodes[[#This Row],[Name]]&amp;"#"&amp;Nodes[[#This Row],[Stage]]-1,Nodes[],COLUMN(Nodes[[#Headers],[Evolution]]),FALSE)</f>
        <v>90</v>
      </c>
      <c r="N7">
        <f>VLOOKUP(Nodes[[#This Row],[Name]]&amp;"#"&amp;Nodes[[#This Row],[Stage]]+1,Nodes[],COLUMN(Nodes[[#Headers],[Size]]),FALSE)</f>
        <v>40</v>
      </c>
      <c r="O7">
        <f>VLOOKUP(Nodes[[#This Row],[Name]]&amp;"#"&amp;Nodes[[#This Row],[Stage]]+1,Nodes[],COLUMN(Nodes[[#Headers],[Visibility]]),FALSE)</f>
        <v>10</v>
      </c>
      <c r="P7">
        <f>VLOOKUP(Nodes[[#This Row],[Name]]&amp;"#"&amp;Nodes[[#This Row],[Stage]]+1,Nodes[],COLUMN(Nodes[[#Headers],[Evolution]]),FALSE)</f>
        <v>90</v>
      </c>
    </row>
    <row r="8" spans="1:16" ht="16" hidden="1" x14ac:dyDescent="0.2">
      <c r="A8" s="1" t="str">
        <f>Nodes[[#This Row],[Name]]&amp;"#"&amp;Nodes[[#This Row],[Stage]]</f>
        <v>Customers#1</v>
      </c>
      <c r="B8" s="1" t="s">
        <v>24</v>
      </c>
      <c r="C8" s="1" t="s">
        <v>5</v>
      </c>
      <c r="D8" s="1">
        <v>1</v>
      </c>
      <c r="E8"/>
      <c r="F8" t="s">
        <v>19</v>
      </c>
      <c r="H8" s="1">
        <v>30</v>
      </c>
      <c r="I8">
        <v>100</v>
      </c>
      <c r="J8">
        <v>40</v>
      </c>
      <c r="K8">
        <f>VLOOKUP(Nodes[[#This Row],[Name]]&amp;"#"&amp;Nodes[[#This Row],[Stage]]-1,Nodes[],COLUMN(Nodes[[#Headers],[Size]]),FALSE)</f>
        <v>5</v>
      </c>
      <c r="L8">
        <f>VLOOKUP(Nodes[[#This Row],[Name]]&amp;"#"&amp;Nodes[[#This Row],[Stage]]-1,Nodes[],COLUMN(Nodes[[#Headers],[Visibility]]),FALSE)</f>
        <v>100</v>
      </c>
      <c r="M8">
        <f>VLOOKUP(Nodes[[#This Row],[Name]]&amp;"#"&amp;Nodes[[#This Row],[Stage]]-1,Nodes[],COLUMN(Nodes[[#Headers],[Evolution]]),FALSE)</f>
        <v>40</v>
      </c>
      <c r="N8">
        <f>VLOOKUP(Nodes[[#This Row],[Name]]&amp;"#"&amp;Nodes[[#This Row],[Stage]]+1,Nodes[],COLUMN(Nodes[[#Headers],[Size]]),FALSE)</f>
        <v>30</v>
      </c>
      <c r="O8">
        <f>VLOOKUP(Nodes[[#This Row],[Name]]&amp;"#"&amp;Nodes[[#This Row],[Stage]]+1,Nodes[],COLUMN(Nodes[[#Headers],[Visibility]]),FALSE)</f>
        <v>100</v>
      </c>
      <c r="P8">
        <f>VLOOKUP(Nodes[[#This Row],[Name]]&amp;"#"&amp;Nodes[[#This Row],[Stage]]+1,Nodes[],COLUMN(Nodes[[#Headers],[Evolution]]),FALSE)</f>
        <v>40</v>
      </c>
    </row>
    <row r="9" spans="1:16" ht="16" hidden="1" x14ac:dyDescent="0.2">
      <c r="A9" s="1" t="str">
        <f>Nodes[[#This Row],[Name]]&amp;"#"&amp;Nodes[[#This Row],[Stage]]</f>
        <v>Dashboard#1</v>
      </c>
      <c r="B9" s="1" t="s">
        <v>40</v>
      </c>
      <c r="C9" s="1" t="s">
        <v>5</v>
      </c>
      <c r="D9" s="1">
        <v>1</v>
      </c>
      <c r="E9"/>
      <c r="F9" t="s">
        <v>19</v>
      </c>
      <c r="H9" s="1">
        <v>25</v>
      </c>
      <c r="I9">
        <v>75</v>
      </c>
      <c r="J9">
        <v>20</v>
      </c>
      <c r="K9">
        <f>VLOOKUP(Nodes[[#This Row],[Name]]&amp;"#"&amp;Nodes[[#This Row],[Stage]]-1,Nodes[],COLUMN(Nodes[[#Headers],[Size]]),FALSE)</f>
        <v>5</v>
      </c>
      <c r="L9">
        <f>VLOOKUP(Nodes[[#This Row],[Name]]&amp;"#"&amp;Nodes[[#This Row],[Stage]]-1,Nodes[],COLUMN(Nodes[[#Headers],[Visibility]]),FALSE)</f>
        <v>75</v>
      </c>
      <c r="M9">
        <f>VLOOKUP(Nodes[[#This Row],[Name]]&amp;"#"&amp;Nodes[[#This Row],[Stage]]-1,Nodes[],COLUMN(Nodes[[#Headers],[Evolution]]),FALSE)</f>
        <v>20</v>
      </c>
      <c r="N9">
        <f>VLOOKUP(Nodes[[#This Row],[Name]]&amp;"#"&amp;Nodes[[#This Row],[Stage]]+1,Nodes[],COLUMN(Nodes[[#Headers],[Size]]),FALSE)</f>
        <v>45</v>
      </c>
      <c r="O9">
        <f>VLOOKUP(Nodes[[#This Row],[Name]]&amp;"#"&amp;Nodes[[#This Row],[Stage]]+1,Nodes[],COLUMN(Nodes[[#Headers],[Visibility]]),FALSE)</f>
        <v>75</v>
      </c>
      <c r="P9">
        <f>VLOOKUP(Nodes[[#This Row],[Name]]&amp;"#"&amp;Nodes[[#This Row],[Stage]]+1,Nodes[],COLUMN(Nodes[[#Headers],[Evolution]]),FALSE)</f>
        <v>20</v>
      </c>
    </row>
    <row r="10" spans="1:16" ht="16" hidden="1" x14ac:dyDescent="0.2">
      <c r="A10" s="1" t="str">
        <f>Nodes[[#This Row],[Name]]&amp;"#"&amp;Nodes[[#This Row],[Stage]]</f>
        <v>BI Service#2</v>
      </c>
      <c r="B10" s="1" t="s">
        <v>25</v>
      </c>
      <c r="C10" s="1" t="s">
        <v>5</v>
      </c>
      <c r="D10" s="1">
        <v>2</v>
      </c>
      <c r="E10"/>
      <c r="F10" t="s">
        <v>19</v>
      </c>
      <c r="H10" s="1">
        <v>35</v>
      </c>
      <c r="I10">
        <v>60</v>
      </c>
      <c r="J10">
        <v>70</v>
      </c>
      <c r="K10">
        <f>VLOOKUP(Nodes[[#This Row],[Name]]&amp;"#"&amp;Nodes[[#This Row],[Stage]]-1,Nodes[],COLUMN(Nodes[[#Headers],[Size]]),FALSE)</f>
        <v>30</v>
      </c>
      <c r="L10">
        <f>VLOOKUP(Nodes[[#This Row],[Name]]&amp;"#"&amp;Nodes[[#This Row],[Stage]]-1,Nodes[],COLUMN(Nodes[[#Headers],[Visibility]]),FALSE)</f>
        <v>60</v>
      </c>
      <c r="M10">
        <f>VLOOKUP(Nodes[[#This Row],[Name]]&amp;"#"&amp;Nodes[[#This Row],[Stage]]-1,Nodes[],COLUMN(Nodes[[#Headers],[Evolution]]),FALSE)</f>
        <v>70</v>
      </c>
      <c r="N10">
        <f>VLOOKUP(Nodes[[#This Row],[Name]]&amp;"#"&amp;Nodes[[#This Row],[Stage]]+1,Nodes[],COLUMN(Nodes[[#Headers],[Size]]),FALSE)</f>
        <v>40</v>
      </c>
      <c r="O10">
        <f>VLOOKUP(Nodes[[#This Row],[Name]]&amp;"#"&amp;Nodes[[#This Row],[Stage]]+1,Nodes[],COLUMN(Nodes[[#Headers],[Visibility]]),FALSE)</f>
        <v>60</v>
      </c>
      <c r="P10">
        <f>VLOOKUP(Nodes[[#This Row],[Name]]&amp;"#"&amp;Nodes[[#This Row],[Stage]]+1,Nodes[],COLUMN(Nodes[[#Headers],[Evolution]]),FALSE)</f>
        <v>70</v>
      </c>
    </row>
    <row r="11" spans="1:16" ht="16" hidden="1" x14ac:dyDescent="0.2">
      <c r="A11" s="1" t="str">
        <f>Nodes[[#This Row],[Name]]&amp;"#"&amp;Nodes[[#This Row],[Stage]]</f>
        <v>Cloud Platform#2</v>
      </c>
      <c r="B11" s="1" t="s">
        <v>15</v>
      </c>
      <c r="C11" s="1" t="s">
        <v>5</v>
      </c>
      <c r="D11" s="1">
        <v>2</v>
      </c>
      <c r="E11"/>
      <c r="F11" t="s">
        <v>19</v>
      </c>
      <c r="H11" s="1">
        <v>40</v>
      </c>
      <c r="I11">
        <v>10</v>
      </c>
      <c r="J11">
        <v>90</v>
      </c>
      <c r="K11">
        <f>VLOOKUP(Nodes[[#This Row],[Name]]&amp;"#"&amp;Nodes[[#This Row],[Stage]]-1,Nodes[],COLUMN(Nodes[[#Headers],[Size]]),FALSE)</f>
        <v>35</v>
      </c>
      <c r="L11">
        <f>VLOOKUP(Nodes[[#This Row],[Name]]&amp;"#"&amp;Nodes[[#This Row],[Stage]]-1,Nodes[],COLUMN(Nodes[[#Headers],[Visibility]]),FALSE)</f>
        <v>10</v>
      </c>
      <c r="M11">
        <f>VLOOKUP(Nodes[[#This Row],[Name]]&amp;"#"&amp;Nodes[[#This Row],[Stage]]-1,Nodes[],COLUMN(Nodes[[#Headers],[Evolution]]),FALSE)</f>
        <v>90</v>
      </c>
      <c r="N11">
        <f>VLOOKUP(Nodes[[#This Row],[Name]]&amp;"#"&amp;Nodes[[#This Row],[Stage]]+1,Nodes[],COLUMN(Nodes[[#Headers],[Size]]),FALSE)</f>
        <v>45</v>
      </c>
      <c r="O11">
        <f>VLOOKUP(Nodes[[#This Row],[Name]]&amp;"#"&amp;Nodes[[#This Row],[Stage]]+1,Nodes[],COLUMN(Nodes[[#Headers],[Visibility]]),FALSE)</f>
        <v>10</v>
      </c>
      <c r="P11">
        <f>VLOOKUP(Nodes[[#This Row],[Name]]&amp;"#"&amp;Nodes[[#This Row],[Stage]]+1,Nodes[],COLUMN(Nodes[[#Headers],[Evolution]]),FALSE)</f>
        <v>90</v>
      </c>
    </row>
    <row r="12" spans="1:16" ht="16" hidden="1" x14ac:dyDescent="0.2">
      <c r="A12" s="1" t="str">
        <f>Nodes[[#This Row],[Name]]&amp;"#"&amp;Nodes[[#This Row],[Stage]]</f>
        <v>Customers#2</v>
      </c>
      <c r="B12" s="1" t="s">
        <v>24</v>
      </c>
      <c r="C12" s="1" t="s">
        <v>5</v>
      </c>
      <c r="D12" s="1">
        <v>2</v>
      </c>
      <c r="E12"/>
      <c r="F12" t="s">
        <v>19</v>
      </c>
      <c r="H12" s="1">
        <v>30</v>
      </c>
      <c r="I12">
        <v>100</v>
      </c>
      <c r="J12">
        <v>40</v>
      </c>
      <c r="K12">
        <f>VLOOKUP(Nodes[[#This Row],[Name]]&amp;"#"&amp;Nodes[[#This Row],[Stage]]-1,Nodes[],COLUMN(Nodes[[#Headers],[Size]]),FALSE)</f>
        <v>30</v>
      </c>
      <c r="L12">
        <f>VLOOKUP(Nodes[[#This Row],[Name]]&amp;"#"&amp;Nodes[[#This Row],[Stage]]-1,Nodes[],COLUMN(Nodes[[#Headers],[Visibility]]),FALSE)</f>
        <v>100</v>
      </c>
      <c r="M12">
        <f>VLOOKUP(Nodes[[#This Row],[Name]]&amp;"#"&amp;Nodes[[#This Row],[Stage]]-1,Nodes[],COLUMN(Nodes[[#Headers],[Evolution]]),FALSE)</f>
        <v>40</v>
      </c>
      <c r="N12">
        <f>VLOOKUP(Nodes[[#This Row],[Name]]&amp;"#"&amp;Nodes[[#This Row],[Stage]]+1,Nodes[],COLUMN(Nodes[[#Headers],[Size]]),FALSE)</f>
        <v>30</v>
      </c>
      <c r="O12">
        <f>VLOOKUP(Nodes[[#This Row],[Name]]&amp;"#"&amp;Nodes[[#This Row],[Stage]]+1,Nodes[],COLUMN(Nodes[[#Headers],[Visibility]]),FALSE)</f>
        <v>100</v>
      </c>
      <c r="P12">
        <f>VLOOKUP(Nodes[[#This Row],[Name]]&amp;"#"&amp;Nodes[[#This Row],[Stage]]+1,Nodes[],COLUMN(Nodes[[#Headers],[Evolution]]),FALSE)</f>
        <v>40</v>
      </c>
    </row>
    <row r="13" spans="1:16" ht="16" hidden="1" x14ac:dyDescent="0.2">
      <c r="A13" s="1" t="str">
        <f>Nodes[[#This Row],[Name]]&amp;"#"&amp;Nodes[[#This Row],[Stage]]</f>
        <v>Dashboard#2</v>
      </c>
      <c r="B13" s="1" t="s">
        <v>40</v>
      </c>
      <c r="C13" s="1" t="s">
        <v>5</v>
      </c>
      <c r="D13" s="1">
        <v>2</v>
      </c>
      <c r="E13"/>
      <c r="F13" t="s">
        <v>19</v>
      </c>
      <c r="H13" s="1">
        <v>45</v>
      </c>
      <c r="I13">
        <v>75</v>
      </c>
      <c r="J13">
        <v>20</v>
      </c>
      <c r="K13">
        <f>VLOOKUP(Nodes[[#This Row],[Name]]&amp;"#"&amp;Nodes[[#This Row],[Stage]]-1,Nodes[],COLUMN(Nodes[[#Headers],[Size]]),FALSE)</f>
        <v>25</v>
      </c>
      <c r="L13">
        <f>VLOOKUP(Nodes[[#This Row],[Name]]&amp;"#"&amp;Nodes[[#This Row],[Stage]]-1,Nodes[],COLUMN(Nodes[[#Headers],[Visibility]]),FALSE)</f>
        <v>75</v>
      </c>
      <c r="M13">
        <f>VLOOKUP(Nodes[[#This Row],[Name]]&amp;"#"&amp;Nodes[[#This Row],[Stage]]-1,Nodes[],COLUMN(Nodes[[#Headers],[Evolution]]),FALSE)</f>
        <v>20</v>
      </c>
      <c r="N13">
        <f>VLOOKUP(Nodes[[#This Row],[Name]]&amp;"#"&amp;Nodes[[#This Row],[Stage]]+1,Nodes[],COLUMN(Nodes[[#Headers],[Size]]),FALSE)</f>
        <v>45</v>
      </c>
      <c r="O13">
        <f>VLOOKUP(Nodes[[#This Row],[Name]]&amp;"#"&amp;Nodes[[#This Row],[Stage]]+1,Nodes[],COLUMN(Nodes[[#Headers],[Visibility]]),FALSE)</f>
        <v>75</v>
      </c>
      <c r="P13">
        <f>VLOOKUP(Nodes[[#This Row],[Name]]&amp;"#"&amp;Nodes[[#This Row],[Stage]]+1,Nodes[],COLUMN(Nodes[[#Headers],[Evolution]]),FALSE)</f>
        <v>40</v>
      </c>
    </row>
    <row r="14" spans="1:16" ht="16" hidden="1" x14ac:dyDescent="0.2">
      <c r="A14" s="1" t="str">
        <f>Nodes[[#This Row],[Name]]&amp;"#"&amp;Nodes[[#This Row],[Stage]]</f>
        <v>Data Platform Service#3</v>
      </c>
      <c r="B14" s="1" t="s">
        <v>20</v>
      </c>
      <c r="C14" s="1" t="s">
        <v>5</v>
      </c>
      <c r="D14" s="1">
        <v>3</v>
      </c>
      <c r="E14"/>
      <c r="F14" t="s">
        <v>19</v>
      </c>
      <c r="H14" s="1">
        <v>30</v>
      </c>
      <c r="I14">
        <v>30</v>
      </c>
      <c r="J14">
        <v>70</v>
      </c>
      <c r="K14" t="e">
        <f>VLOOKUP(Nodes[[#This Row],[Name]]&amp;"#"&amp;Nodes[[#This Row],[Stage]]-1,Nodes[],COLUMN(Nodes[[#Headers],[Size]]),FALSE)</f>
        <v>#N/A</v>
      </c>
      <c r="L14" t="e">
        <f>VLOOKUP(Nodes[[#This Row],[Name]]&amp;"#"&amp;Nodes[[#This Row],[Stage]]-1,Nodes[],COLUMN(Nodes[[#Headers],[Visibility]]),FALSE)</f>
        <v>#N/A</v>
      </c>
      <c r="M14" t="e">
        <f>VLOOKUP(Nodes[[#This Row],[Name]]&amp;"#"&amp;Nodes[[#This Row],[Stage]]-1,Nodes[],COLUMN(Nodes[[#Headers],[Evolution]]),FALSE)</f>
        <v>#N/A</v>
      </c>
      <c r="N14">
        <f>VLOOKUP(Nodes[[#This Row],[Name]]&amp;"#"&amp;Nodes[[#This Row],[Stage]]+1,Nodes[],COLUMN(Nodes[[#Headers],[Size]]),FALSE)</f>
        <v>30</v>
      </c>
      <c r="O14">
        <f>VLOOKUP(Nodes[[#This Row],[Name]]&amp;"#"&amp;Nodes[[#This Row],[Stage]]+1,Nodes[],COLUMN(Nodes[[#Headers],[Visibility]]),FALSE)</f>
        <v>30</v>
      </c>
      <c r="P14">
        <f>VLOOKUP(Nodes[[#This Row],[Name]]&amp;"#"&amp;Nodes[[#This Row],[Stage]]+1,Nodes[],COLUMN(Nodes[[#Headers],[Evolution]]),FALSE)</f>
        <v>70</v>
      </c>
    </row>
    <row r="15" spans="1:16" ht="16" hidden="1" x14ac:dyDescent="0.2">
      <c r="A15" s="1" t="str">
        <f>Nodes[[#This Row],[Name]]&amp;"#"&amp;Nodes[[#This Row],[Stage]]</f>
        <v>Data Platform#3</v>
      </c>
      <c r="B15" s="1" t="s">
        <v>16</v>
      </c>
      <c r="C15" s="1" t="s">
        <v>5</v>
      </c>
      <c r="D15" s="1">
        <v>3</v>
      </c>
      <c r="E15"/>
      <c r="F15" t="s">
        <v>19</v>
      </c>
      <c r="H15" s="1">
        <v>10</v>
      </c>
      <c r="I15">
        <v>30</v>
      </c>
      <c r="J15">
        <v>20</v>
      </c>
      <c r="K15" t="e">
        <f>VLOOKUP(Nodes[[#This Row],[Name]]&amp;"#"&amp;Nodes[[#This Row],[Stage]]-1,Nodes[],COLUMN(Nodes[[#Headers],[Size]]),FALSE)</f>
        <v>#N/A</v>
      </c>
      <c r="L15" t="e">
        <f>VLOOKUP(Nodes[[#This Row],[Name]]&amp;"#"&amp;Nodes[[#This Row],[Stage]]-1,Nodes[],COLUMN(Nodes[[#Headers],[Visibility]]),FALSE)</f>
        <v>#N/A</v>
      </c>
      <c r="M15" t="e">
        <f>VLOOKUP(Nodes[[#This Row],[Name]]&amp;"#"&amp;Nodes[[#This Row],[Stage]]-1,Nodes[],COLUMN(Nodes[[#Headers],[Evolution]]),FALSE)</f>
        <v>#N/A</v>
      </c>
      <c r="N15">
        <f>VLOOKUP(Nodes[[#This Row],[Name]]&amp;"#"&amp;Nodes[[#This Row],[Stage]]+1,Nodes[],COLUMN(Nodes[[#Headers],[Size]]),FALSE)</f>
        <v>30</v>
      </c>
      <c r="O15">
        <f>VLOOKUP(Nodes[[#This Row],[Name]]&amp;"#"&amp;Nodes[[#This Row],[Stage]]+1,Nodes[],COLUMN(Nodes[[#Headers],[Visibility]]),FALSE)</f>
        <v>40</v>
      </c>
      <c r="P15">
        <f>VLOOKUP(Nodes[[#This Row],[Name]]&amp;"#"&amp;Nodes[[#This Row],[Stage]]+1,Nodes[],COLUMN(Nodes[[#Headers],[Evolution]]),FALSE)</f>
        <v>45</v>
      </c>
    </row>
    <row r="16" spans="1:16" ht="16" hidden="1" x14ac:dyDescent="0.2">
      <c r="A16" s="1" t="str">
        <f>Nodes[[#This Row],[Name]]&amp;"#"&amp;Nodes[[#This Row],[Stage]]</f>
        <v>BI Service#3</v>
      </c>
      <c r="B16" s="1" t="s">
        <v>25</v>
      </c>
      <c r="C16" s="1" t="s">
        <v>5</v>
      </c>
      <c r="D16" s="1">
        <v>3</v>
      </c>
      <c r="E16"/>
      <c r="F16" t="s">
        <v>19</v>
      </c>
      <c r="H16" s="1">
        <v>40</v>
      </c>
      <c r="I16">
        <v>60</v>
      </c>
      <c r="J16">
        <v>70</v>
      </c>
      <c r="K16">
        <f>VLOOKUP(Nodes[[#This Row],[Name]]&amp;"#"&amp;Nodes[[#This Row],[Stage]]-1,Nodes[],COLUMN(Nodes[[#Headers],[Size]]),FALSE)</f>
        <v>35</v>
      </c>
      <c r="L16">
        <f>VLOOKUP(Nodes[[#This Row],[Name]]&amp;"#"&amp;Nodes[[#This Row],[Stage]]-1,Nodes[],COLUMN(Nodes[[#Headers],[Visibility]]),FALSE)</f>
        <v>60</v>
      </c>
      <c r="M16">
        <f>VLOOKUP(Nodes[[#This Row],[Name]]&amp;"#"&amp;Nodes[[#This Row],[Stage]]-1,Nodes[],COLUMN(Nodes[[#Headers],[Evolution]]),FALSE)</f>
        <v>70</v>
      </c>
      <c r="N16">
        <f>VLOOKUP(Nodes[[#This Row],[Name]]&amp;"#"&amp;Nodes[[#This Row],[Stage]]+1,Nodes[],COLUMN(Nodes[[#Headers],[Size]]),FALSE)</f>
        <v>40</v>
      </c>
      <c r="O16">
        <f>VLOOKUP(Nodes[[#This Row],[Name]]&amp;"#"&amp;Nodes[[#This Row],[Stage]]+1,Nodes[],COLUMN(Nodes[[#Headers],[Visibility]]),FALSE)</f>
        <v>60</v>
      </c>
      <c r="P16">
        <f>VLOOKUP(Nodes[[#This Row],[Name]]&amp;"#"&amp;Nodes[[#This Row],[Stage]]+1,Nodes[],COLUMN(Nodes[[#Headers],[Evolution]]),FALSE)</f>
        <v>70</v>
      </c>
    </row>
    <row r="17" spans="1:16" ht="16" hidden="1" x14ac:dyDescent="0.2">
      <c r="A17" s="1" t="str">
        <f>Nodes[[#This Row],[Name]]&amp;"#"&amp;Nodes[[#This Row],[Stage]]</f>
        <v>Cloud Platform#3</v>
      </c>
      <c r="B17" s="1" t="s">
        <v>15</v>
      </c>
      <c r="C17" s="1" t="s">
        <v>5</v>
      </c>
      <c r="D17" s="1">
        <v>3</v>
      </c>
      <c r="E17"/>
      <c r="F17" t="s">
        <v>19</v>
      </c>
      <c r="H17" s="1">
        <v>45</v>
      </c>
      <c r="I17">
        <v>10</v>
      </c>
      <c r="J17">
        <v>90</v>
      </c>
      <c r="K17">
        <f>VLOOKUP(Nodes[[#This Row],[Name]]&amp;"#"&amp;Nodes[[#This Row],[Stage]]-1,Nodes[],COLUMN(Nodes[[#Headers],[Size]]),FALSE)</f>
        <v>40</v>
      </c>
      <c r="L17">
        <f>VLOOKUP(Nodes[[#This Row],[Name]]&amp;"#"&amp;Nodes[[#This Row],[Stage]]-1,Nodes[],COLUMN(Nodes[[#Headers],[Visibility]]),FALSE)</f>
        <v>10</v>
      </c>
      <c r="M17">
        <f>VLOOKUP(Nodes[[#This Row],[Name]]&amp;"#"&amp;Nodes[[#This Row],[Stage]]-1,Nodes[],COLUMN(Nodes[[#Headers],[Evolution]]),FALSE)</f>
        <v>90</v>
      </c>
      <c r="N17">
        <f>VLOOKUP(Nodes[[#This Row],[Name]]&amp;"#"&amp;Nodes[[#This Row],[Stage]]+1,Nodes[],COLUMN(Nodes[[#Headers],[Size]]),FALSE)</f>
        <v>45</v>
      </c>
      <c r="O17">
        <f>VLOOKUP(Nodes[[#This Row],[Name]]&amp;"#"&amp;Nodes[[#This Row],[Stage]]+1,Nodes[],COLUMN(Nodes[[#Headers],[Visibility]]),FALSE)</f>
        <v>10</v>
      </c>
      <c r="P17">
        <f>VLOOKUP(Nodes[[#This Row],[Name]]&amp;"#"&amp;Nodes[[#This Row],[Stage]]+1,Nodes[],COLUMN(Nodes[[#Headers],[Evolution]]),FALSE)</f>
        <v>90</v>
      </c>
    </row>
    <row r="18" spans="1:16" ht="16" hidden="1" x14ac:dyDescent="0.2">
      <c r="A18" s="1" t="str">
        <f>Nodes[[#This Row],[Name]]&amp;"#"&amp;Nodes[[#This Row],[Stage]]</f>
        <v>Customers#3</v>
      </c>
      <c r="B18" s="1" t="s">
        <v>24</v>
      </c>
      <c r="C18" s="1" t="s">
        <v>5</v>
      </c>
      <c r="D18" s="1">
        <v>3</v>
      </c>
      <c r="E18"/>
      <c r="F18" t="s">
        <v>19</v>
      </c>
      <c r="H18" s="1">
        <v>30</v>
      </c>
      <c r="I18">
        <v>100</v>
      </c>
      <c r="J18">
        <v>40</v>
      </c>
      <c r="K18">
        <f>VLOOKUP(Nodes[[#This Row],[Name]]&amp;"#"&amp;Nodes[[#This Row],[Stage]]-1,Nodes[],COLUMN(Nodes[[#Headers],[Size]]),FALSE)</f>
        <v>30</v>
      </c>
      <c r="L18">
        <f>VLOOKUP(Nodes[[#This Row],[Name]]&amp;"#"&amp;Nodes[[#This Row],[Stage]]-1,Nodes[],COLUMN(Nodes[[#Headers],[Visibility]]),FALSE)</f>
        <v>100</v>
      </c>
      <c r="M18">
        <f>VLOOKUP(Nodes[[#This Row],[Name]]&amp;"#"&amp;Nodes[[#This Row],[Stage]]-1,Nodes[],COLUMN(Nodes[[#Headers],[Evolution]]),FALSE)</f>
        <v>40</v>
      </c>
      <c r="N18">
        <f>VLOOKUP(Nodes[[#This Row],[Name]]&amp;"#"&amp;Nodes[[#This Row],[Stage]]+1,Nodes[],COLUMN(Nodes[[#Headers],[Size]]),FALSE)</f>
        <v>40</v>
      </c>
      <c r="O18">
        <f>VLOOKUP(Nodes[[#This Row],[Name]]&amp;"#"&amp;Nodes[[#This Row],[Stage]]+1,Nodes[],COLUMN(Nodes[[#Headers],[Visibility]]),FALSE)</f>
        <v>100</v>
      </c>
      <c r="P18">
        <f>VLOOKUP(Nodes[[#This Row],[Name]]&amp;"#"&amp;Nodes[[#This Row],[Stage]]+1,Nodes[],COLUMN(Nodes[[#Headers],[Evolution]]),FALSE)</f>
        <v>40</v>
      </c>
    </row>
    <row r="19" spans="1:16" ht="16" hidden="1" x14ac:dyDescent="0.2">
      <c r="A19" s="1" t="str">
        <f>Nodes[[#This Row],[Name]]&amp;"#"&amp;Nodes[[#This Row],[Stage]]</f>
        <v>Dashboard#3</v>
      </c>
      <c r="B19" s="1" t="s">
        <v>40</v>
      </c>
      <c r="C19" s="1" t="s">
        <v>5</v>
      </c>
      <c r="D19" s="1">
        <v>3</v>
      </c>
      <c r="E19"/>
      <c r="F19" t="s">
        <v>19</v>
      </c>
      <c r="H19" s="1">
        <v>45</v>
      </c>
      <c r="I19">
        <v>75</v>
      </c>
      <c r="J19">
        <v>40</v>
      </c>
      <c r="K19">
        <f>VLOOKUP(Nodes[[#This Row],[Name]]&amp;"#"&amp;Nodes[[#This Row],[Stage]]-1,Nodes[],COLUMN(Nodes[[#Headers],[Size]]),FALSE)</f>
        <v>45</v>
      </c>
      <c r="L19">
        <f>VLOOKUP(Nodes[[#This Row],[Name]]&amp;"#"&amp;Nodes[[#This Row],[Stage]]-1,Nodes[],COLUMN(Nodes[[#Headers],[Visibility]]),FALSE)</f>
        <v>75</v>
      </c>
      <c r="M19">
        <f>VLOOKUP(Nodes[[#This Row],[Name]]&amp;"#"&amp;Nodes[[#This Row],[Stage]]-1,Nodes[],COLUMN(Nodes[[#Headers],[Evolution]]),FALSE)</f>
        <v>20</v>
      </c>
      <c r="N19">
        <f>VLOOKUP(Nodes[[#This Row],[Name]]&amp;"#"&amp;Nodes[[#This Row],[Stage]]+1,Nodes[],COLUMN(Nodes[[#Headers],[Size]]),FALSE)</f>
        <v>45</v>
      </c>
      <c r="O19">
        <f>VLOOKUP(Nodes[[#This Row],[Name]]&amp;"#"&amp;Nodes[[#This Row],[Stage]]+1,Nodes[],COLUMN(Nodes[[#Headers],[Visibility]]),FALSE)</f>
        <v>75</v>
      </c>
      <c r="P19">
        <f>VLOOKUP(Nodes[[#This Row],[Name]]&amp;"#"&amp;Nodes[[#This Row],[Stage]]+1,Nodes[],COLUMN(Nodes[[#Headers],[Evolution]]),FALSE)</f>
        <v>40</v>
      </c>
    </row>
    <row r="20" spans="1:16" ht="16" hidden="1" x14ac:dyDescent="0.2">
      <c r="A20" s="1" t="str">
        <f>Nodes[[#This Row],[Name]]&amp;"#"&amp;Nodes[[#This Row],[Stage]]</f>
        <v>Data Platform Service#4</v>
      </c>
      <c r="B20" s="1" t="s">
        <v>20</v>
      </c>
      <c r="C20" s="1" t="s">
        <v>5</v>
      </c>
      <c r="D20" s="1">
        <v>4</v>
      </c>
      <c r="E20"/>
      <c r="F20" t="s">
        <v>19</v>
      </c>
      <c r="H20" s="1">
        <v>30</v>
      </c>
      <c r="I20">
        <v>30</v>
      </c>
      <c r="J20">
        <v>70</v>
      </c>
      <c r="K20">
        <f>VLOOKUP(Nodes[[#This Row],[Name]]&amp;"#"&amp;Nodes[[#This Row],[Stage]]-1,Nodes[],COLUMN(Nodes[[#Headers],[Size]]),FALSE)</f>
        <v>30</v>
      </c>
      <c r="L20">
        <f>VLOOKUP(Nodes[[#This Row],[Name]]&amp;"#"&amp;Nodes[[#This Row],[Stage]]-1,Nodes[],COLUMN(Nodes[[#Headers],[Visibility]]),FALSE)</f>
        <v>30</v>
      </c>
      <c r="M20">
        <f>VLOOKUP(Nodes[[#This Row],[Name]]&amp;"#"&amp;Nodes[[#This Row],[Stage]]-1,Nodes[],COLUMN(Nodes[[#Headers],[Evolution]]),FALSE)</f>
        <v>70</v>
      </c>
      <c r="N20">
        <f>VLOOKUP(Nodes[[#This Row],[Name]]&amp;"#"&amp;Nodes[[#This Row],[Stage]]+1,Nodes[],COLUMN(Nodes[[#Headers],[Size]]),FALSE)</f>
        <v>30</v>
      </c>
      <c r="O20">
        <f>VLOOKUP(Nodes[[#This Row],[Name]]&amp;"#"&amp;Nodes[[#This Row],[Stage]]+1,Nodes[],COLUMN(Nodes[[#Headers],[Visibility]]),FALSE)</f>
        <v>30</v>
      </c>
      <c r="P20">
        <f>VLOOKUP(Nodes[[#This Row],[Name]]&amp;"#"&amp;Nodes[[#This Row],[Stage]]+1,Nodes[],COLUMN(Nodes[[#Headers],[Evolution]]),FALSE)</f>
        <v>70</v>
      </c>
    </row>
    <row r="21" spans="1:16" ht="16" hidden="1" x14ac:dyDescent="0.2">
      <c r="A21" s="1" t="str">
        <f>Nodes[[#This Row],[Name]]&amp;"#"&amp;Nodes[[#This Row],[Stage]]</f>
        <v>Data Platform#4</v>
      </c>
      <c r="B21" s="1" t="s">
        <v>16</v>
      </c>
      <c r="C21" s="1" t="s">
        <v>5</v>
      </c>
      <c r="D21" s="1">
        <v>4</v>
      </c>
      <c r="E21"/>
      <c r="F21" t="s">
        <v>19</v>
      </c>
      <c r="H21" s="1">
        <v>30</v>
      </c>
      <c r="I21">
        <v>40</v>
      </c>
      <c r="J21">
        <v>45</v>
      </c>
      <c r="K21">
        <f>VLOOKUP(Nodes[[#This Row],[Name]]&amp;"#"&amp;Nodes[[#This Row],[Stage]]-1,Nodes[],COLUMN(Nodes[[#Headers],[Size]]),FALSE)</f>
        <v>10</v>
      </c>
      <c r="L21">
        <f>VLOOKUP(Nodes[[#This Row],[Name]]&amp;"#"&amp;Nodes[[#This Row],[Stage]]-1,Nodes[],COLUMN(Nodes[[#Headers],[Visibility]]),FALSE)</f>
        <v>30</v>
      </c>
      <c r="M21">
        <f>VLOOKUP(Nodes[[#This Row],[Name]]&amp;"#"&amp;Nodes[[#This Row],[Stage]]-1,Nodes[],COLUMN(Nodes[[#Headers],[Evolution]]),FALSE)</f>
        <v>20</v>
      </c>
      <c r="N21">
        <f>VLOOKUP(Nodes[[#This Row],[Name]]&amp;"#"&amp;Nodes[[#This Row],[Stage]]+1,Nodes[],COLUMN(Nodes[[#Headers],[Size]]),FALSE)</f>
        <v>30</v>
      </c>
      <c r="O21">
        <f>VLOOKUP(Nodes[[#This Row],[Name]]&amp;"#"&amp;Nodes[[#This Row],[Stage]]+1,Nodes[],COLUMN(Nodes[[#Headers],[Visibility]]),FALSE)</f>
        <v>40</v>
      </c>
      <c r="P21">
        <f>VLOOKUP(Nodes[[#This Row],[Name]]&amp;"#"&amp;Nodes[[#This Row],[Stage]]+1,Nodes[],COLUMN(Nodes[[#Headers],[Evolution]]),FALSE)</f>
        <v>45</v>
      </c>
    </row>
    <row r="22" spans="1:16" ht="16" hidden="1" x14ac:dyDescent="0.2">
      <c r="A22" s="1" t="str">
        <f>Nodes[[#This Row],[Name]]&amp;"#"&amp;Nodes[[#This Row],[Stage]]</f>
        <v>BI Service#4</v>
      </c>
      <c r="B22" s="1" t="s">
        <v>25</v>
      </c>
      <c r="C22" s="1" t="s">
        <v>5</v>
      </c>
      <c r="D22" s="1">
        <v>4</v>
      </c>
      <c r="E22"/>
      <c r="F22" t="s">
        <v>19</v>
      </c>
      <c r="H22" s="1">
        <v>40</v>
      </c>
      <c r="I22">
        <v>60</v>
      </c>
      <c r="J22">
        <v>70</v>
      </c>
      <c r="K22">
        <f>VLOOKUP(Nodes[[#This Row],[Name]]&amp;"#"&amp;Nodes[[#This Row],[Stage]]-1,Nodes[],COLUMN(Nodes[[#Headers],[Size]]),FALSE)</f>
        <v>40</v>
      </c>
      <c r="L22">
        <f>VLOOKUP(Nodes[[#This Row],[Name]]&amp;"#"&amp;Nodes[[#This Row],[Stage]]-1,Nodes[],COLUMN(Nodes[[#Headers],[Visibility]]),FALSE)</f>
        <v>60</v>
      </c>
      <c r="M22">
        <f>VLOOKUP(Nodes[[#This Row],[Name]]&amp;"#"&amp;Nodes[[#This Row],[Stage]]-1,Nodes[],COLUMN(Nodes[[#Headers],[Evolution]]),FALSE)</f>
        <v>70</v>
      </c>
      <c r="N22">
        <f>VLOOKUP(Nodes[[#This Row],[Name]]&amp;"#"&amp;Nodes[[#This Row],[Stage]]+1,Nodes[],COLUMN(Nodes[[#Headers],[Size]]),FALSE)</f>
        <v>40</v>
      </c>
      <c r="O22">
        <f>VLOOKUP(Nodes[[#This Row],[Name]]&amp;"#"&amp;Nodes[[#This Row],[Stage]]+1,Nodes[],COLUMN(Nodes[[#Headers],[Visibility]]),FALSE)</f>
        <v>60</v>
      </c>
      <c r="P22">
        <f>VLOOKUP(Nodes[[#This Row],[Name]]&amp;"#"&amp;Nodes[[#This Row],[Stage]]+1,Nodes[],COLUMN(Nodes[[#Headers],[Evolution]]),FALSE)</f>
        <v>70</v>
      </c>
    </row>
    <row r="23" spans="1:16" ht="16" hidden="1" x14ac:dyDescent="0.2">
      <c r="A23" s="1" t="str">
        <f>Nodes[[#This Row],[Name]]&amp;"#"&amp;Nodes[[#This Row],[Stage]]</f>
        <v>Cloud Platform#4</v>
      </c>
      <c r="B23" s="1" t="s">
        <v>15</v>
      </c>
      <c r="C23" s="1" t="s">
        <v>5</v>
      </c>
      <c r="D23" s="1">
        <v>4</v>
      </c>
      <c r="E23"/>
      <c r="F23" t="s">
        <v>19</v>
      </c>
      <c r="H23" s="1">
        <v>45</v>
      </c>
      <c r="I23">
        <v>10</v>
      </c>
      <c r="J23">
        <v>90</v>
      </c>
      <c r="K23">
        <f>VLOOKUP(Nodes[[#This Row],[Name]]&amp;"#"&amp;Nodes[[#This Row],[Stage]]-1,Nodes[],COLUMN(Nodes[[#Headers],[Size]]),FALSE)</f>
        <v>45</v>
      </c>
      <c r="L23">
        <f>VLOOKUP(Nodes[[#This Row],[Name]]&amp;"#"&amp;Nodes[[#This Row],[Stage]]-1,Nodes[],COLUMN(Nodes[[#Headers],[Visibility]]),FALSE)</f>
        <v>10</v>
      </c>
      <c r="M23">
        <f>VLOOKUP(Nodes[[#This Row],[Name]]&amp;"#"&amp;Nodes[[#This Row],[Stage]]-1,Nodes[],COLUMN(Nodes[[#Headers],[Evolution]]),FALSE)</f>
        <v>90</v>
      </c>
      <c r="N23">
        <f>VLOOKUP(Nodes[[#This Row],[Name]]&amp;"#"&amp;Nodes[[#This Row],[Stage]]+1,Nodes[],COLUMN(Nodes[[#Headers],[Size]]),FALSE)</f>
        <v>45</v>
      </c>
      <c r="O23">
        <f>VLOOKUP(Nodes[[#This Row],[Name]]&amp;"#"&amp;Nodes[[#This Row],[Stage]]+1,Nodes[],COLUMN(Nodes[[#Headers],[Visibility]]),FALSE)</f>
        <v>10</v>
      </c>
      <c r="P23">
        <f>VLOOKUP(Nodes[[#This Row],[Name]]&amp;"#"&amp;Nodes[[#This Row],[Stage]]+1,Nodes[],COLUMN(Nodes[[#Headers],[Evolution]]),FALSE)</f>
        <v>90</v>
      </c>
    </row>
    <row r="24" spans="1:16" ht="16" hidden="1" x14ac:dyDescent="0.2">
      <c r="A24" s="1" t="str">
        <f>Nodes[[#This Row],[Name]]&amp;"#"&amp;Nodes[[#This Row],[Stage]]</f>
        <v>Customers#4</v>
      </c>
      <c r="B24" s="1" t="s">
        <v>24</v>
      </c>
      <c r="C24" s="1" t="s">
        <v>5</v>
      </c>
      <c r="D24" s="1">
        <v>4</v>
      </c>
      <c r="E24"/>
      <c r="F24" t="s">
        <v>19</v>
      </c>
      <c r="H24" s="1">
        <v>40</v>
      </c>
      <c r="I24">
        <v>100</v>
      </c>
      <c r="J24">
        <v>40</v>
      </c>
      <c r="K24">
        <f>VLOOKUP(Nodes[[#This Row],[Name]]&amp;"#"&amp;Nodes[[#This Row],[Stage]]-1,Nodes[],COLUMN(Nodes[[#Headers],[Size]]),FALSE)</f>
        <v>30</v>
      </c>
      <c r="L24">
        <f>VLOOKUP(Nodes[[#This Row],[Name]]&amp;"#"&amp;Nodes[[#This Row],[Stage]]-1,Nodes[],COLUMN(Nodes[[#Headers],[Visibility]]),FALSE)</f>
        <v>100</v>
      </c>
      <c r="M24">
        <f>VLOOKUP(Nodes[[#This Row],[Name]]&amp;"#"&amp;Nodes[[#This Row],[Stage]]-1,Nodes[],COLUMN(Nodes[[#Headers],[Evolution]]),FALSE)</f>
        <v>40</v>
      </c>
      <c r="N24">
        <f>VLOOKUP(Nodes[[#This Row],[Name]]&amp;"#"&amp;Nodes[[#This Row],[Stage]]+1,Nodes[],COLUMN(Nodes[[#Headers],[Size]]),FALSE)</f>
        <v>40</v>
      </c>
      <c r="O24">
        <f>VLOOKUP(Nodes[[#This Row],[Name]]&amp;"#"&amp;Nodes[[#This Row],[Stage]]+1,Nodes[],COLUMN(Nodes[[#Headers],[Visibility]]),FALSE)</f>
        <v>100</v>
      </c>
      <c r="P24">
        <f>VLOOKUP(Nodes[[#This Row],[Name]]&amp;"#"&amp;Nodes[[#This Row],[Stage]]+1,Nodes[],COLUMN(Nodes[[#Headers],[Evolution]]),FALSE)</f>
        <v>40</v>
      </c>
    </row>
    <row r="25" spans="1:16" ht="16" hidden="1" x14ac:dyDescent="0.2">
      <c r="A25" s="1" t="str">
        <f>Nodes[[#This Row],[Name]]&amp;"#"&amp;Nodes[[#This Row],[Stage]]</f>
        <v>Dashboard#4</v>
      </c>
      <c r="B25" s="1" t="s">
        <v>40</v>
      </c>
      <c r="C25" s="1" t="s">
        <v>5</v>
      </c>
      <c r="D25" s="1">
        <v>4</v>
      </c>
      <c r="E25"/>
      <c r="F25" t="s">
        <v>19</v>
      </c>
      <c r="H25" s="1">
        <v>45</v>
      </c>
      <c r="I25">
        <v>75</v>
      </c>
      <c r="J25">
        <v>40</v>
      </c>
      <c r="K25">
        <f>VLOOKUP(Nodes[[#This Row],[Name]]&amp;"#"&amp;Nodes[[#This Row],[Stage]]-1,Nodes[],COLUMN(Nodes[[#Headers],[Size]]),FALSE)</f>
        <v>45</v>
      </c>
      <c r="L25">
        <f>VLOOKUP(Nodes[[#This Row],[Name]]&amp;"#"&amp;Nodes[[#This Row],[Stage]]-1,Nodes[],COLUMN(Nodes[[#Headers],[Visibility]]),FALSE)</f>
        <v>75</v>
      </c>
      <c r="M25">
        <f>VLOOKUP(Nodes[[#This Row],[Name]]&amp;"#"&amp;Nodes[[#This Row],[Stage]]-1,Nodes[],COLUMN(Nodes[[#Headers],[Evolution]]),FALSE)</f>
        <v>40</v>
      </c>
      <c r="N25">
        <f>VLOOKUP(Nodes[[#This Row],[Name]]&amp;"#"&amp;Nodes[[#This Row],[Stage]]+1,Nodes[],COLUMN(Nodes[[#Headers],[Size]]),FALSE)</f>
        <v>45</v>
      </c>
      <c r="O25">
        <f>VLOOKUP(Nodes[[#This Row],[Name]]&amp;"#"&amp;Nodes[[#This Row],[Stage]]+1,Nodes[],COLUMN(Nodes[[#Headers],[Visibility]]),FALSE)</f>
        <v>75</v>
      </c>
      <c r="P25">
        <f>VLOOKUP(Nodes[[#This Row],[Name]]&amp;"#"&amp;Nodes[[#This Row],[Stage]]+1,Nodes[],COLUMN(Nodes[[#Headers],[Evolution]]),FALSE)</f>
        <v>40</v>
      </c>
    </row>
    <row r="26" spans="1:16" ht="16" hidden="1" x14ac:dyDescent="0.2">
      <c r="A26" s="1" t="str">
        <f>Nodes[[#This Row],[Name]]&amp;"#"&amp;Nodes[[#This Row],[Stage]]</f>
        <v>Data Platform Service#5</v>
      </c>
      <c r="B26" s="1" t="s">
        <v>20</v>
      </c>
      <c r="C26" s="1" t="s">
        <v>5</v>
      </c>
      <c r="D26" s="1">
        <v>5</v>
      </c>
      <c r="E26"/>
      <c r="F26" t="s">
        <v>19</v>
      </c>
      <c r="H26" s="1">
        <v>30</v>
      </c>
      <c r="I26">
        <v>30</v>
      </c>
      <c r="J26">
        <v>70</v>
      </c>
      <c r="K26">
        <f>VLOOKUP(Nodes[[#This Row],[Name]]&amp;"#"&amp;Nodes[[#This Row],[Stage]]-1,Nodes[],COLUMN(Nodes[[#Headers],[Size]]),FALSE)</f>
        <v>30</v>
      </c>
      <c r="L26">
        <f>VLOOKUP(Nodes[[#This Row],[Name]]&amp;"#"&amp;Nodes[[#This Row],[Stage]]-1,Nodes[],COLUMN(Nodes[[#Headers],[Visibility]]),FALSE)</f>
        <v>30</v>
      </c>
      <c r="M26">
        <f>VLOOKUP(Nodes[[#This Row],[Name]]&amp;"#"&amp;Nodes[[#This Row],[Stage]]-1,Nodes[],COLUMN(Nodes[[#Headers],[Evolution]]),FALSE)</f>
        <v>70</v>
      </c>
      <c r="N26">
        <f>VLOOKUP(Nodes[[#This Row],[Name]]&amp;"#"&amp;Nodes[[#This Row],[Stage]]+1,Nodes[],COLUMN(Nodes[[#Headers],[Size]]),FALSE)</f>
        <v>30</v>
      </c>
      <c r="O26">
        <f>VLOOKUP(Nodes[[#This Row],[Name]]&amp;"#"&amp;Nodes[[#This Row],[Stage]]+1,Nodes[],COLUMN(Nodes[[#Headers],[Visibility]]),FALSE)</f>
        <v>30</v>
      </c>
      <c r="P26">
        <f>VLOOKUP(Nodes[[#This Row],[Name]]&amp;"#"&amp;Nodes[[#This Row],[Stage]]+1,Nodes[],COLUMN(Nodes[[#Headers],[Evolution]]),FALSE)</f>
        <v>70</v>
      </c>
    </row>
    <row r="27" spans="1:16" ht="16" hidden="1" x14ac:dyDescent="0.2">
      <c r="A27" s="1" t="str">
        <f>Nodes[[#This Row],[Name]]&amp;"#"&amp;Nodes[[#This Row],[Stage]]</f>
        <v>Data Platform#5</v>
      </c>
      <c r="B27" s="1" t="s">
        <v>16</v>
      </c>
      <c r="C27" s="1" t="s">
        <v>5</v>
      </c>
      <c r="D27" s="1">
        <v>5</v>
      </c>
      <c r="E27"/>
      <c r="F27" t="s">
        <v>19</v>
      </c>
      <c r="H27" s="1">
        <v>30</v>
      </c>
      <c r="I27">
        <v>40</v>
      </c>
      <c r="J27">
        <v>45</v>
      </c>
      <c r="K27">
        <f>VLOOKUP(Nodes[[#This Row],[Name]]&amp;"#"&amp;Nodes[[#This Row],[Stage]]-1,Nodes[],COLUMN(Nodes[[#Headers],[Size]]),FALSE)</f>
        <v>30</v>
      </c>
      <c r="L27">
        <f>VLOOKUP(Nodes[[#This Row],[Name]]&amp;"#"&amp;Nodes[[#This Row],[Stage]]-1,Nodes[],COLUMN(Nodes[[#Headers],[Visibility]]),FALSE)</f>
        <v>40</v>
      </c>
      <c r="M27">
        <f>VLOOKUP(Nodes[[#This Row],[Name]]&amp;"#"&amp;Nodes[[#This Row],[Stage]]-1,Nodes[],COLUMN(Nodes[[#Headers],[Evolution]]),FALSE)</f>
        <v>45</v>
      </c>
      <c r="N27">
        <f>VLOOKUP(Nodes[[#This Row],[Name]]&amp;"#"&amp;Nodes[[#This Row],[Stage]]+1,Nodes[],COLUMN(Nodes[[#Headers],[Size]]),FALSE)</f>
        <v>50</v>
      </c>
      <c r="O27">
        <f>VLOOKUP(Nodes[[#This Row],[Name]]&amp;"#"&amp;Nodes[[#This Row],[Stage]]+1,Nodes[],COLUMN(Nodes[[#Headers],[Visibility]]),FALSE)</f>
        <v>40</v>
      </c>
      <c r="P27">
        <f>VLOOKUP(Nodes[[#This Row],[Name]]&amp;"#"&amp;Nodes[[#This Row],[Stage]]+1,Nodes[],COLUMN(Nodes[[#Headers],[Evolution]]),FALSE)</f>
        <v>45</v>
      </c>
    </row>
    <row r="28" spans="1:16" ht="16" hidden="1" x14ac:dyDescent="0.2">
      <c r="A28" s="1" t="str">
        <f>Nodes[[#This Row],[Name]]&amp;"#"&amp;Nodes[[#This Row],[Stage]]</f>
        <v>BI Service#5</v>
      </c>
      <c r="B28" s="1" t="s">
        <v>25</v>
      </c>
      <c r="C28" s="1" t="s">
        <v>5</v>
      </c>
      <c r="D28" s="1">
        <v>5</v>
      </c>
      <c r="E28"/>
      <c r="F28" t="s">
        <v>19</v>
      </c>
      <c r="H28" s="1">
        <v>40</v>
      </c>
      <c r="I28">
        <v>60</v>
      </c>
      <c r="J28">
        <v>70</v>
      </c>
      <c r="K28">
        <f>VLOOKUP(Nodes[[#This Row],[Name]]&amp;"#"&amp;Nodes[[#This Row],[Stage]]-1,Nodes[],COLUMN(Nodes[[#Headers],[Size]]),FALSE)</f>
        <v>40</v>
      </c>
      <c r="L28">
        <f>VLOOKUP(Nodes[[#This Row],[Name]]&amp;"#"&amp;Nodes[[#This Row],[Stage]]-1,Nodes[],COLUMN(Nodes[[#Headers],[Visibility]]),FALSE)</f>
        <v>60</v>
      </c>
      <c r="M28">
        <f>VLOOKUP(Nodes[[#This Row],[Name]]&amp;"#"&amp;Nodes[[#This Row],[Stage]]-1,Nodes[],COLUMN(Nodes[[#Headers],[Evolution]]),FALSE)</f>
        <v>70</v>
      </c>
      <c r="N28">
        <f>VLOOKUP(Nodes[[#This Row],[Name]]&amp;"#"&amp;Nodes[[#This Row],[Stage]]+1,Nodes[],COLUMN(Nodes[[#Headers],[Size]]),FALSE)</f>
        <v>40</v>
      </c>
      <c r="O28">
        <f>VLOOKUP(Nodes[[#This Row],[Name]]&amp;"#"&amp;Nodes[[#This Row],[Stage]]+1,Nodes[],COLUMN(Nodes[[#Headers],[Visibility]]),FALSE)</f>
        <v>60</v>
      </c>
      <c r="P28">
        <f>VLOOKUP(Nodes[[#This Row],[Name]]&amp;"#"&amp;Nodes[[#This Row],[Stage]]+1,Nodes[],COLUMN(Nodes[[#Headers],[Evolution]]),FALSE)</f>
        <v>70</v>
      </c>
    </row>
    <row r="29" spans="1:16" ht="16" hidden="1" x14ac:dyDescent="0.2">
      <c r="A29" s="1" t="str">
        <f>Nodes[[#This Row],[Name]]&amp;"#"&amp;Nodes[[#This Row],[Stage]]</f>
        <v>Cloud Platform#5</v>
      </c>
      <c r="B29" s="1" t="s">
        <v>15</v>
      </c>
      <c r="C29" s="1" t="s">
        <v>5</v>
      </c>
      <c r="D29" s="1">
        <v>5</v>
      </c>
      <c r="E29"/>
      <c r="F29" t="s">
        <v>19</v>
      </c>
      <c r="H29" s="1">
        <v>45</v>
      </c>
      <c r="I29">
        <v>10</v>
      </c>
      <c r="J29">
        <v>90</v>
      </c>
      <c r="K29">
        <f>VLOOKUP(Nodes[[#This Row],[Name]]&amp;"#"&amp;Nodes[[#This Row],[Stage]]-1,Nodes[],COLUMN(Nodes[[#Headers],[Size]]),FALSE)</f>
        <v>45</v>
      </c>
      <c r="L29">
        <f>VLOOKUP(Nodes[[#This Row],[Name]]&amp;"#"&amp;Nodes[[#This Row],[Stage]]-1,Nodes[],COLUMN(Nodes[[#Headers],[Visibility]]),FALSE)</f>
        <v>10</v>
      </c>
      <c r="M29">
        <f>VLOOKUP(Nodes[[#This Row],[Name]]&amp;"#"&amp;Nodes[[#This Row],[Stage]]-1,Nodes[],COLUMN(Nodes[[#Headers],[Evolution]]),FALSE)</f>
        <v>90</v>
      </c>
      <c r="N29">
        <f>VLOOKUP(Nodes[[#This Row],[Name]]&amp;"#"&amp;Nodes[[#This Row],[Stage]]+1,Nodes[],COLUMN(Nodes[[#Headers],[Size]]),FALSE)</f>
        <v>45</v>
      </c>
      <c r="O29">
        <f>VLOOKUP(Nodes[[#This Row],[Name]]&amp;"#"&amp;Nodes[[#This Row],[Stage]]+1,Nodes[],COLUMN(Nodes[[#Headers],[Visibility]]),FALSE)</f>
        <v>10</v>
      </c>
      <c r="P29">
        <f>VLOOKUP(Nodes[[#This Row],[Name]]&amp;"#"&amp;Nodes[[#This Row],[Stage]]+1,Nodes[],COLUMN(Nodes[[#Headers],[Evolution]]),FALSE)</f>
        <v>90</v>
      </c>
    </row>
    <row r="30" spans="1:16" ht="16" hidden="1" x14ac:dyDescent="0.2">
      <c r="A30" s="1" t="str">
        <f>Nodes[[#This Row],[Name]]&amp;"#"&amp;Nodes[[#This Row],[Stage]]</f>
        <v>Customers#5</v>
      </c>
      <c r="B30" s="1" t="s">
        <v>24</v>
      </c>
      <c r="C30" s="1" t="s">
        <v>5</v>
      </c>
      <c r="D30" s="1">
        <v>5</v>
      </c>
      <c r="E30"/>
      <c r="F30" t="s">
        <v>19</v>
      </c>
      <c r="H30" s="1">
        <v>40</v>
      </c>
      <c r="I30">
        <v>100</v>
      </c>
      <c r="J30">
        <v>40</v>
      </c>
      <c r="K30">
        <f>VLOOKUP(Nodes[[#This Row],[Name]]&amp;"#"&amp;Nodes[[#This Row],[Stage]]-1,Nodes[],COLUMN(Nodes[[#Headers],[Size]]),FALSE)</f>
        <v>40</v>
      </c>
      <c r="L30">
        <f>VLOOKUP(Nodes[[#This Row],[Name]]&amp;"#"&amp;Nodes[[#This Row],[Stage]]-1,Nodes[],COLUMN(Nodes[[#Headers],[Visibility]]),FALSE)</f>
        <v>100</v>
      </c>
      <c r="M30">
        <f>VLOOKUP(Nodes[[#This Row],[Name]]&amp;"#"&amp;Nodes[[#This Row],[Stage]]-1,Nodes[],COLUMN(Nodes[[#Headers],[Evolution]]),FALSE)</f>
        <v>40</v>
      </c>
      <c r="N30">
        <f>VLOOKUP(Nodes[[#This Row],[Name]]&amp;"#"&amp;Nodes[[#This Row],[Stage]]+1,Nodes[],COLUMN(Nodes[[#Headers],[Size]]),FALSE)</f>
        <v>40</v>
      </c>
      <c r="O30">
        <f>VLOOKUP(Nodes[[#This Row],[Name]]&amp;"#"&amp;Nodes[[#This Row],[Stage]]+1,Nodes[],COLUMN(Nodes[[#Headers],[Visibility]]),FALSE)</f>
        <v>100</v>
      </c>
      <c r="P30">
        <f>VLOOKUP(Nodes[[#This Row],[Name]]&amp;"#"&amp;Nodes[[#This Row],[Stage]]+1,Nodes[],COLUMN(Nodes[[#Headers],[Evolution]]),FALSE)</f>
        <v>40</v>
      </c>
    </row>
    <row r="31" spans="1:16" ht="16" hidden="1" x14ac:dyDescent="0.2">
      <c r="A31" s="1" t="str">
        <f>Nodes[[#This Row],[Name]]&amp;"#"&amp;Nodes[[#This Row],[Stage]]</f>
        <v>Dashboard#5</v>
      </c>
      <c r="B31" s="1" t="s">
        <v>40</v>
      </c>
      <c r="C31" s="1" t="s">
        <v>5</v>
      </c>
      <c r="D31" s="1">
        <v>5</v>
      </c>
      <c r="E31"/>
      <c r="F31" t="s">
        <v>19</v>
      </c>
      <c r="H31" s="1">
        <v>45</v>
      </c>
      <c r="I31">
        <v>75</v>
      </c>
      <c r="J31">
        <v>40</v>
      </c>
      <c r="K31">
        <f>VLOOKUP(Nodes[[#This Row],[Name]]&amp;"#"&amp;Nodes[[#This Row],[Stage]]-1,Nodes[],COLUMN(Nodes[[#Headers],[Size]]),FALSE)</f>
        <v>45</v>
      </c>
      <c r="L31">
        <f>VLOOKUP(Nodes[[#This Row],[Name]]&amp;"#"&amp;Nodes[[#This Row],[Stage]]-1,Nodes[],COLUMN(Nodes[[#Headers],[Visibility]]),FALSE)</f>
        <v>75</v>
      </c>
      <c r="M31">
        <f>VLOOKUP(Nodes[[#This Row],[Name]]&amp;"#"&amp;Nodes[[#This Row],[Stage]]-1,Nodes[],COLUMN(Nodes[[#Headers],[Evolution]]),FALSE)</f>
        <v>40</v>
      </c>
      <c r="N31">
        <f>VLOOKUP(Nodes[[#This Row],[Name]]&amp;"#"&amp;Nodes[[#This Row],[Stage]]+1,Nodes[],COLUMN(Nodes[[#Headers],[Size]]),FALSE)</f>
        <v>45</v>
      </c>
      <c r="O31">
        <f>VLOOKUP(Nodes[[#This Row],[Name]]&amp;"#"&amp;Nodes[[#This Row],[Stage]]+1,Nodes[],COLUMN(Nodes[[#Headers],[Visibility]]),FALSE)</f>
        <v>75</v>
      </c>
      <c r="P31">
        <f>VLOOKUP(Nodes[[#This Row],[Name]]&amp;"#"&amp;Nodes[[#This Row],[Stage]]+1,Nodes[],COLUMN(Nodes[[#Headers],[Evolution]]),FALSE)</f>
        <v>50</v>
      </c>
    </row>
    <row r="32" spans="1:16" ht="16" hidden="1" x14ac:dyDescent="0.2">
      <c r="A32" s="1" t="str">
        <f>Nodes[[#This Row],[Name]]&amp;"#"&amp;Nodes[[#This Row],[Stage]]</f>
        <v>DQ Engine#5</v>
      </c>
      <c r="B32" s="1" t="s">
        <v>17</v>
      </c>
      <c r="C32" s="1" t="s">
        <v>5</v>
      </c>
      <c r="D32" s="1">
        <v>5</v>
      </c>
      <c r="E32"/>
      <c r="F32" t="s">
        <v>19</v>
      </c>
      <c r="H32" s="1">
        <v>10</v>
      </c>
      <c r="I32">
        <v>20</v>
      </c>
      <c r="J32">
        <v>10</v>
      </c>
      <c r="K32" t="e">
        <f>VLOOKUP(Nodes[[#This Row],[Name]]&amp;"#"&amp;Nodes[[#This Row],[Stage]]-1,Nodes[],COLUMN(Nodes[[#Headers],[Size]]),FALSE)</f>
        <v>#N/A</v>
      </c>
      <c r="L32" t="e">
        <f>VLOOKUP(Nodes[[#This Row],[Name]]&amp;"#"&amp;Nodes[[#This Row],[Stage]]-1,Nodes[],COLUMN(Nodes[[#Headers],[Visibility]]),FALSE)</f>
        <v>#N/A</v>
      </c>
      <c r="M32" t="e">
        <f>VLOOKUP(Nodes[[#This Row],[Name]]&amp;"#"&amp;Nodes[[#This Row],[Stage]]-1,Nodes[],COLUMN(Nodes[[#Headers],[Evolution]]),FALSE)</f>
        <v>#N/A</v>
      </c>
      <c r="N32">
        <f>VLOOKUP(Nodes[[#This Row],[Name]]&amp;"#"&amp;Nodes[[#This Row],[Stage]]+1,Nodes[],COLUMN(Nodes[[#Headers],[Size]]),FALSE)</f>
        <v>30</v>
      </c>
      <c r="O32">
        <f>VLOOKUP(Nodes[[#This Row],[Name]]&amp;"#"&amp;Nodes[[#This Row],[Stage]]+1,Nodes[],COLUMN(Nodes[[#Headers],[Visibility]]),FALSE)</f>
        <v>20</v>
      </c>
      <c r="P32">
        <f>VLOOKUP(Nodes[[#This Row],[Name]]&amp;"#"&amp;Nodes[[#This Row],[Stage]]+1,Nodes[],COLUMN(Nodes[[#Headers],[Evolution]]),FALSE)</f>
        <v>60</v>
      </c>
    </row>
    <row r="33" spans="1:16" ht="16" x14ac:dyDescent="0.2">
      <c r="A33" s="1" t="str">
        <f>Nodes[[#This Row],[Name]]&amp;"#"&amp;Nodes[[#This Row],[Stage]]</f>
        <v>Data Platform Service#6</v>
      </c>
      <c r="B33" s="1" t="s">
        <v>20</v>
      </c>
      <c r="C33" s="1" t="s">
        <v>5</v>
      </c>
      <c r="D33" s="1">
        <v>6</v>
      </c>
      <c r="E33"/>
      <c r="F33" t="s">
        <v>19</v>
      </c>
      <c r="H33" s="1">
        <v>30</v>
      </c>
      <c r="I33">
        <v>30</v>
      </c>
      <c r="J33">
        <v>70</v>
      </c>
      <c r="K33">
        <f>VLOOKUP(Nodes[[#This Row],[Name]]&amp;"#"&amp;Nodes[[#This Row],[Stage]]-1,Nodes[],COLUMN(Nodes[[#Headers],[Size]]),FALSE)</f>
        <v>30</v>
      </c>
      <c r="L33">
        <f>VLOOKUP(Nodes[[#This Row],[Name]]&amp;"#"&amp;Nodes[[#This Row],[Stage]]-1,Nodes[],COLUMN(Nodes[[#Headers],[Visibility]]),FALSE)</f>
        <v>30</v>
      </c>
      <c r="M33">
        <f>VLOOKUP(Nodes[[#This Row],[Name]]&amp;"#"&amp;Nodes[[#This Row],[Stage]]-1,Nodes[],COLUMN(Nodes[[#Headers],[Evolution]]),FALSE)</f>
        <v>70</v>
      </c>
      <c r="N33">
        <f>VLOOKUP(Nodes[[#This Row],[Name]]&amp;"#"&amp;Nodes[[#This Row],[Stage]]+1,Nodes[],COLUMN(Nodes[[#Headers],[Size]]),FALSE)</f>
        <v>30</v>
      </c>
      <c r="O33">
        <f>VLOOKUP(Nodes[[#This Row],[Name]]&amp;"#"&amp;Nodes[[#This Row],[Stage]]+1,Nodes[],COLUMN(Nodes[[#Headers],[Visibility]]),FALSE)</f>
        <v>30</v>
      </c>
      <c r="P33">
        <f>VLOOKUP(Nodes[[#This Row],[Name]]&amp;"#"&amp;Nodes[[#This Row],[Stage]]+1,Nodes[],COLUMN(Nodes[[#Headers],[Evolution]]),FALSE)</f>
        <v>70</v>
      </c>
    </row>
    <row r="34" spans="1:16" ht="16" x14ac:dyDescent="0.2">
      <c r="A34" s="1" t="str">
        <f>Nodes[[#This Row],[Name]]&amp;"#"&amp;Nodes[[#This Row],[Stage]]</f>
        <v>Data Platform#6</v>
      </c>
      <c r="B34" s="1" t="s">
        <v>16</v>
      </c>
      <c r="C34" s="1" t="s">
        <v>5</v>
      </c>
      <c r="D34" s="1">
        <v>6</v>
      </c>
      <c r="E34"/>
      <c r="F34" t="s">
        <v>19</v>
      </c>
      <c r="H34" s="1">
        <v>50</v>
      </c>
      <c r="I34">
        <v>40</v>
      </c>
      <c r="J34">
        <v>45</v>
      </c>
      <c r="K34">
        <f>VLOOKUP(Nodes[[#This Row],[Name]]&amp;"#"&amp;Nodes[[#This Row],[Stage]]-1,Nodes[],COLUMN(Nodes[[#Headers],[Size]]),FALSE)</f>
        <v>30</v>
      </c>
      <c r="L34">
        <f>VLOOKUP(Nodes[[#This Row],[Name]]&amp;"#"&amp;Nodes[[#This Row],[Stage]]-1,Nodes[],COLUMN(Nodes[[#Headers],[Visibility]]),FALSE)</f>
        <v>40</v>
      </c>
      <c r="M34">
        <f>VLOOKUP(Nodes[[#This Row],[Name]]&amp;"#"&amp;Nodes[[#This Row],[Stage]]-1,Nodes[],COLUMN(Nodes[[#Headers],[Evolution]]),FALSE)</f>
        <v>45</v>
      </c>
      <c r="N34">
        <f>VLOOKUP(Nodes[[#This Row],[Name]]&amp;"#"&amp;Nodes[[#This Row],[Stage]]+1,Nodes[],COLUMN(Nodes[[#Headers],[Size]]),FALSE)</f>
        <v>60</v>
      </c>
      <c r="O34">
        <f>VLOOKUP(Nodes[[#This Row],[Name]]&amp;"#"&amp;Nodes[[#This Row],[Stage]]+1,Nodes[],COLUMN(Nodes[[#Headers],[Visibility]]),FALSE)</f>
        <v>40</v>
      </c>
      <c r="P34">
        <f>VLOOKUP(Nodes[[#This Row],[Name]]&amp;"#"&amp;Nodes[[#This Row],[Stage]]+1,Nodes[],COLUMN(Nodes[[#Headers],[Evolution]]),FALSE)</f>
        <v>45</v>
      </c>
    </row>
    <row r="35" spans="1:16" ht="16" x14ac:dyDescent="0.2">
      <c r="A35" s="1" t="str">
        <f>Nodes[[#This Row],[Name]]&amp;"#"&amp;Nodes[[#This Row],[Stage]]</f>
        <v>BI Service#6</v>
      </c>
      <c r="B35" s="1" t="s">
        <v>25</v>
      </c>
      <c r="C35" s="1" t="s">
        <v>5</v>
      </c>
      <c r="D35" s="1">
        <v>6</v>
      </c>
      <c r="E35"/>
      <c r="F35" t="s">
        <v>19</v>
      </c>
      <c r="H35" s="1">
        <v>40</v>
      </c>
      <c r="I35">
        <v>60</v>
      </c>
      <c r="J35">
        <v>70</v>
      </c>
      <c r="K35">
        <f>VLOOKUP(Nodes[[#This Row],[Name]]&amp;"#"&amp;Nodes[[#This Row],[Stage]]-1,Nodes[],COLUMN(Nodes[[#Headers],[Size]]),FALSE)</f>
        <v>40</v>
      </c>
      <c r="L35">
        <f>VLOOKUP(Nodes[[#This Row],[Name]]&amp;"#"&amp;Nodes[[#This Row],[Stage]]-1,Nodes[],COLUMN(Nodes[[#Headers],[Visibility]]),FALSE)</f>
        <v>60</v>
      </c>
      <c r="M35">
        <f>VLOOKUP(Nodes[[#This Row],[Name]]&amp;"#"&amp;Nodes[[#This Row],[Stage]]-1,Nodes[],COLUMN(Nodes[[#Headers],[Evolution]]),FALSE)</f>
        <v>70</v>
      </c>
      <c r="N35">
        <f>VLOOKUP(Nodes[[#This Row],[Name]]&amp;"#"&amp;Nodes[[#This Row],[Stage]]+1,Nodes[],COLUMN(Nodes[[#Headers],[Size]]),FALSE)</f>
        <v>40</v>
      </c>
      <c r="O35">
        <f>VLOOKUP(Nodes[[#This Row],[Name]]&amp;"#"&amp;Nodes[[#This Row],[Stage]]+1,Nodes[],COLUMN(Nodes[[#Headers],[Visibility]]),FALSE)</f>
        <v>60</v>
      </c>
      <c r="P35">
        <f>VLOOKUP(Nodes[[#This Row],[Name]]&amp;"#"&amp;Nodes[[#This Row],[Stage]]+1,Nodes[],COLUMN(Nodes[[#Headers],[Evolution]]),FALSE)</f>
        <v>70</v>
      </c>
    </row>
    <row r="36" spans="1:16" ht="16" x14ac:dyDescent="0.2">
      <c r="A36" s="1" t="str">
        <f>Nodes[[#This Row],[Name]]&amp;"#"&amp;Nodes[[#This Row],[Stage]]</f>
        <v>Cloud Platform#6</v>
      </c>
      <c r="B36" s="1" t="s">
        <v>15</v>
      </c>
      <c r="C36" s="1" t="s">
        <v>5</v>
      </c>
      <c r="D36" s="1">
        <v>6</v>
      </c>
      <c r="E36"/>
      <c r="F36" t="s">
        <v>19</v>
      </c>
      <c r="H36" s="1">
        <v>45</v>
      </c>
      <c r="I36">
        <v>10</v>
      </c>
      <c r="J36">
        <v>90</v>
      </c>
      <c r="K36">
        <f>VLOOKUP(Nodes[[#This Row],[Name]]&amp;"#"&amp;Nodes[[#This Row],[Stage]]-1,Nodes[],COLUMN(Nodes[[#Headers],[Size]]),FALSE)</f>
        <v>45</v>
      </c>
      <c r="L36">
        <f>VLOOKUP(Nodes[[#This Row],[Name]]&amp;"#"&amp;Nodes[[#This Row],[Stage]]-1,Nodes[],COLUMN(Nodes[[#Headers],[Visibility]]),FALSE)</f>
        <v>10</v>
      </c>
      <c r="M36">
        <f>VLOOKUP(Nodes[[#This Row],[Name]]&amp;"#"&amp;Nodes[[#This Row],[Stage]]-1,Nodes[],COLUMN(Nodes[[#Headers],[Evolution]]),FALSE)</f>
        <v>90</v>
      </c>
      <c r="N36">
        <f>VLOOKUP(Nodes[[#This Row],[Name]]&amp;"#"&amp;Nodes[[#This Row],[Stage]]+1,Nodes[],COLUMN(Nodes[[#Headers],[Size]]),FALSE)</f>
        <v>45</v>
      </c>
      <c r="O36">
        <f>VLOOKUP(Nodes[[#This Row],[Name]]&amp;"#"&amp;Nodes[[#This Row],[Stage]]+1,Nodes[],COLUMN(Nodes[[#Headers],[Visibility]]),FALSE)</f>
        <v>10</v>
      </c>
      <c r="P36">
        <f>VLOOKUP(Nodes[[#This Row],[Name]]&amp;"#"&amp;Nodes[[#This Row],[Stage]]+1,Nodes[],COLUMN(Nodes[[#Headers],[Evolution]]),FALSE)</f>
        <v>90</v>
      </c>
    </row>
    <row r="37" spans="1:16" ht="16" x14ac:dyDescent="0.2">
      <c r="A37" s="1" t="str">
        <f>Nodes[[#This Row],[Name]]&amp;"#"&amp;Nodes[[#This Row],[Stage]]</f>
        <v>Customers#6</v>
      </c>
      <c r="B37" s="1" t="s">
        <v>24</v>
      </c>
      <c r="C37" s="1" t="s">
        <v>5</v>
      </c>
      <c r="D37" s="1">
        <v>6</v>
      </c>
      <c r="E37"/>
      <c r="F37" t="s">
        <v>19</v>
      </c>
      <c r="H37" s="1">
        <v>40</v>
      </c>
      <c r="I37">
        <v>100</v>
      </c>
      <c r="J37">
        <v>40</v>
      </c>
      <c r="K37">
        <f>VLOOKUP(Nodes[[#This Row],[Name]]&amp;"#"&amp;Nodes[[#This Row],[Stage]]-1,Nodes[],COLUMN(Nodes[[#Headers],[Size]]),FALSE)</f>
        <v>40</v>
      </c>
      <c r="L37">
        <f>VLOOKUP(Nodes[[#This Row],[Name]]&amp;"#"&amp;Nodes[[#This Row],[Stage]]-1,Nodes[],COLUMN(Nodes[[#Headers],[Visibility]]),FALSE)</f>
        <v>100</v>
      </c>
      <c r="M37">
        <f>VLOOKUP(Nodes[[#This Row],[Name]]&amp;"#"&amp;Nodes[[#This Row],[Stage]]-1,Nodes[],COLUMN(Nodes[[#Headers],[Evolution]]),FALSE)</f>
        <v>40</v>
      </c>
      <c r="N37">
        <f>VLOOKUP(Nodes[[#This Row],[Name]]&amp;"#"&amp;Nodes[[#This Row],[Stage]]+1,Nodes[],COLUMN(Nodes[[#Headers],[Size]]),FALSE)</f>
        <v>50</v>
      </c>
      <c r="O37">
        <f>VLOOKUP(Nodes[[#This Row],[Name]]&amp;"#"&amp;Nodes[[#This Row],[Stage]]+1,Nodes[],COLUMN(Nodes[[#Headers],[Visibility]]),FALSE)</f>
        <v>100</v>
      </c>
      <c r="P37">
        <f>VLOOKUP(Nodes[[#This Row],[Name]]&amp;"#"&amp;Nodes[[#This Row],[Stage]]+1,Nodes[],COLUMN(Nodes[[#Headers],[Evolution]]),FALSE)</f>
        <v>40</v>
      </c>
    </row>
    <row r="38" spans="1:16" ht="16" x14ac:dyDescent="0.2">
      <c r="A38" s="1" t="str">
        <f>Nodes[[#This Row],[Name]]&amp;"#"&amp;Nodes[[#This Row],[Stage]]</f>
        <v>Dashboard#6</v>
      </c>
      <c r="B38" s="1" t="s">
        <v>40</v>
      </c>
      <c r="C38" s="1" t="s">
        <v>5</v>
      </c>
      <c r="D38" s="1">
        <v>6</v>
      </c>
      <c r="E38"/>
      <c r="F38" t="s">
        <v>19</v>
      </c>
      <c r="H38" s="1">
        <v>45</v>
      </c>
      <c r="I38">
        <v>75</v>
      </c>
      <c r="J38">
        <v>50</v>
      </c>
      <c r="K38">
        <f>VLOOKUP(Nodes[[#This Row],[Name]]&amp;"#"&amp;Nodes[[#This Row],[Stage]]-1,Nodes[],COLUMN(Nodes[[#Headers],[Size]]),FALSE)</f>
        <v>45</v>
      </c>
      <c r="L38">
        <f>VLOOKUP(Nodes[[#This Row],[Name]]&amp;"#"&amp;Nodes[[#This Row],[Stage]]-1,Nodes[],COLUMN(Nodes[[#Headers],[Visibility]]),FALSE)</f>
        <v>75</v>
      </c>
      <c r="M38">
        <f>VLOOKUP(Nodes[[#This Row],[Name]]&amp;"#"&amp;Nodes[[#This Row],[Stage]]-1,Nodes[],COLUMN(Nodes[[#Headers],[Evolution]]),FALSE)</f>
        <v>40</v>
      </c>
      <c r="N38">
        <f>VLOOKUP(Nodes[[#This Row],[Name]]&amp;"#"&amp;Nodes[[#This Row],[Stage]]+1,Nodes[],COLUMN(Nodes[[#Headers],[Size]]),FALSE)</f>
        <v>55</v>
      </c>
      <c r="O38">
        <f>VLOOKUP(Nodes[[#This Row],[Name]]&amp;"#"&amp;Nodes[[#This Row],[Stage]]+1,Nodes[],COLUMN(Nodes[[#Headers],[Visibility]]),FALSE)</f>
        <v>75</v>
      </c>
      <c r="P38">
        <f>VLOOKUP(Nodes[[#This Row],[Name]]&amp;"#"&amp;Nodes[[#This Row],[Stage]]+1,Nodes[],COLUMN(Nodes[[#Headers],[Evolution]]),FALSE)</f>
        <v>50</v>
      </c>
    </row>
    <row r="39" spans="1:16" ht="16" x14ac:dyDescent="0.2">
      <c r="A39" s="1" t="str">
        <f>Nodes[[#This Row],[Name]]&amp;"#"&amp;Nodes[[#This Row],[Stage]]</f>
        <v>DQ Engine#6</v>
      </c>
      <c r="B39" s="1" t="s">
        <v>17</v>
      </c>
      <c r="C39" s="1" t="s">
        <v>5</v>
      </c>
      <c r="D39" s="1">
        <v>6</v>
      </c>
      <c r="E39"/>
      <c r="F39" t="s">
        <v>19</v>
      </c>
      <c r="H39" s="1">
        <v>30</v>
      </c>
      <c r="I39">
        <v>20</v>
      </c>
      <c r="J39">
        <v>60</v>
      </c>
      <c r="K39">
        <f>VLOOKUP(Nodes[[#This Row],[Name]]&amp;"#"&amp;Nodes[[#This Row],[Stage]]-1,Nodes[],COLUMN(Nodes[[#Headers],[Size]]),FALSE)</f>
        <v>10</v>
      </c>
      <c r="L39">
        <f>VLOOKUP(Nodes[[#This Row],[Name]]&amp;"#"&amp;Nodes[[#This Row],[Stage]]-1,Nodes[],COLUMN(Nodes[[#Headers],[Visibility]]),FALSE)</f>
        <v>20</v>
      </c>
      <c r="M39">
        <f>VLOOKUP(Nodes[[#This Row],[Name]]&amp;"#"&amp;Nodes[[#This Row],[Stage]]-1,Nodes[],COLUMN(Nodes[[#Headers],[Evolution]]),FALSE)</f>
        <v>10</v>
      </c>
      <c r="N39">
        <f>VLOOKUP(Nodes[[#This Row],[Name]]&amp;"#"&amp;Nodes[[#This Row],[Stage]]+1,Nodes[],COLUMN(Nodes[[#Headers],[Size]]),FALSE)</f>
        <v>30</v>
      </c>
      <c r="O39">
        <f>VLOOKUP(Nodes[[#This Row],[Name]]&amp;"#"&amp;Nodes[[#This Row],[Stage]]+1,Nodes[],COLUMN(Nodes[[#Headers],[Visibility]]),FALSE)</f>
        <v>20</v>
      </c>
      <c r="P39">
        <f>VLOOKUP(Nodes[[#This Row],[Name]]&amp;"#"&amp;Nodes[[#This Row],[Stage]]+1,Nodes[],COLUMN(Nodes[[#Headers],[Evolution]]),FALSE)</f>
        <v>60</v>
      </c>
    </row>
    <row r="40" spans="1:16" ht="16" x14ac:dyDescent="0.2">
      <c r="A40" s="1" t="str">
        <f>Nodes[[#This Row],[Name]]&amp;"#"&amp;Nodes[[#This Row],[Stage]]</f>
        <v>Business Glossary#6</v>
      </c>
      <c r="B40" s="1" t="s">
        <v>94</v>
      </c>
      <c r="C40" s="1" t="s">
        <v>5</v>
      </c>
      <c r="D40" s="1">
        <v>6</v>
      </c>
      <c r="F40" t="s">
        <v>19</v>
      </c>
      <c r="H40" s="1">
        <v>10</v>
      </c>
      <c r="I40">
        <v>70</v>
      </c>
      <c r="J40">
        <v>80</v>
      </c>
      <c r="K40" t="e">
        <f>VLOOKUP(Nodes[[#This Row],[Name]]&amp;"#"&amp;Nodes[[#This Row],[Stage]]-1,Nodes[],COLUMN(Nodes[[#Headers],[Size]]),FALSE)</f>
        <v>#N/A</v>
      </c>
      <c r="L40" t="e">
        <f>VLOOKUP(Nodes[[#This Row],[Name]]&amp;"#"&amp;Nodes[[#This Row],[Stage]]-1,Nodes[],COLUMN(Nodes[[#Headers],[Visibility]]),FALSE)</f>
        <v>#N/A</v>
      </c>
      <c r="M40" t="e">
        <f>VLOOKUP(Nodes[[#This Row],[Name]]&amp;"#"&amp;Nodes[[#This Row],[Stage]]-1,Nodes[],COLUMN(Nodes[[#Headers],[Evolution]]),FALSE)</f>
        <v>#N/A</v>
      </c>
      <c r="N40">
        <f>VLOOKUP(Nodes[[#This Row],[Name]]&amp;"#"&amp;Nodes[[#This Row],[Stage]]+1,Nodes[],COLUMN(Nodes[[#Headers],[Size]]),FALSE)</f>
        <v>40</v>
      </c>
      <c r="O40">
        <f>VLOOKUP(Nodes[[#This Row],[Name]]&amp;"#"&amp;Nodes[[#This Row],[Stage]]+1,Nodes[],COLUMN(Nodes[[#Headers],[Visibility]]),FALSE)</f>
        <v>70</v>
      </c>
      <c r="P40">
        <f>VLOOKUP(Nodes[[#This Row],[Name]]&amp;"#"&amp;Nodes[[#This Row],[Stage]]+1,Nodes[],COLUMN(Nodes[[#Headers],[Evolution]]),FALSE)</f>
        <v>80</v>
      </c>
    </row>
    <row r="41" spans="1:16" ht="16" x14ac:dyDescent="0.2">
      <c r="A41" s="1" t="str">
        <f>Nodes[[#This Row],[Name]]&amp;"#"&amp;Nodes[[#This Row],[Stage]]</f>
        <v>Master Data Management#6</v>
      </c>
      <c r="B41" s="1" t="s">
        <v>99</v>
      </c>
      <c r="C41" s="1" t="s">
        <v>5</v>
      </c>
      <c r="D41" s="1">
        <v>6</v>
      </c>
      <c r="F41" t="s">
        <v>19</v>
      </c>
      <c r="H41" s="1">
        <v>10</v>
      </c>
      <c r="I41">
        <v>80</v>
      </c>
      <c r="J41">
        <v>20</v>
      </c>
      <c r="K41" t="e">
        <f>VLOOKUP(Nodes[[#This Row],[Name]]&amp;"#"&amp;Nodes[[#This Row],[Stage]]-1,Nodes[],COLUMN(Nodes[[#Headers],[Size]]),FALSE)</f>
        <v>#N/A</v>
      </c>
      <c r="L41" t="e">
        <f>VLOOKUP(Nodes[[#This Row],[Name]]&amp;"#"&amp;Nodes[[#This Row],[Stage]]-1,Nodes[],COLUMN(Nodes[[#Headers],[Visibility]]),FALSE)</f>
        <v>#N/A</v>
      </c>
      <c r="M41" t="e">
        <f>VLOOKUP(Nodes[[#This Row],[Name]]&amp;"#"&amp;Nodes[[#This Row],[Stage]]-1,Nodes[],COLUMN(Nodes[[#Headers],[Evolution]]),FALSE)</f>
        <v>#N/A</v>
      </c>
      <c r="N41">
        <f>VLOOKUP(Nodes[[#This Row],[Name]]&amp;"#"&amp;Nodes[[#This Row],[Stage]]+1,Nodes[],COLUMN(Nodes[[#Headers],[Size]]),FALSE)</f>
        <v>30</v>
      </c>
      <c r="O41">
        <f>VLOOKUP(Nodes[[#This Row],[Name]]&amp;"#"&amp;Nodes[[#This Row],[Stage]]+1,Nodes[],COLUMN(Nodes[[#Headers],[Visibility]]),FALSE)</f>
        <v>80</v>
      </c>
      <c r="P41">
        <f>VLOOKUP(Nodes[[#This Row],[Name]]&amp;"#"&amp;Nodes[[#This Row],[Stage]]+1,Nodes[],COLUMN(Nodes[[#Headers],[Evolution]]),FALSE)</f>
        <v>20</v>
      </c>
    </row>
    <row r="42" spans="1:16" ht="16" x14ac:dyDescent="0.2">
      <c r="A42" s="1" t="str">
        <f>Nodes[[#This Row],[Name]]&amp;"#"&amp;Nodes[[#This Row],[Stage]]</f>
        <v>Data Platform Service#7</v>
      </c>
      <c r="B42" s="1" t="s">
        <v>20</v>
      </c>
      <c r="C42" s="1" t="s">
        <v>5</v>
      </c>
      <c r="D42" s="1">
        <v>7</v>
      </c>
      <c r="E42"/>
      <c r="F42" t="s">
        <v>19</v>
      </c>
      <c r="H42" s="1">
        <v>30</v>
      </c>
      <c r="I42">
        <v>30</v>
      </c>
      <c r="J42">
        <v>70</v>
      </c>
      <c r="K42">
        <f>VLOOKUP(Nodes[[#This Row],[Name]]&amp;"#"&amp;Nodes[[#This Row],[Stage]]-1,Nodes[],COLUMN(Nodes[[#Headers],[Size]]),FALSE)</f>
        <v>30</v>
      </c>
      <c r="L42">
        <f>VLOOKUP(Nodes[[#This Row],[Name]]&amp;"#"&amp;Nodes[[#This Row],[Stage]]-1,Nodes[],COLUMN(Nodes[[#Headers],[Visibility]]),FALSE)</f>
        <v>30</v>
      </c>
      <c r="M42">
        <f>VLOOKUP(Nodes[[#This Row],[Name]]&amp;"#"&amp;Nodes[[#This Row],[Stage]]-1,Nodes[],COLUMN(Nodes[[#Headers],[Evolution]]),FALSE)</f>
        <v>70</v>
      </c>
      <c r="N42" t="e">
        <f>VLOOKUP(Nodes[[#This Row],[Name]]&amp;"#"&amp;Nodes[[#This Row],[Stage]]+1,Nodes[],COLUMN(Nodes[[#Headers],[Size]]),FALSE)</f>
        <v>#N/A</v>
      </c>
      <c r="O42" t="e">
        <f>VLOOKUP(Nodes[[#This Row],[Name]]&amp;"#"&amp;Nodes[[#This Row],[Stage]]+1,Nodes[],COLUMN(Nodes[[#Headers],[Visibility]]),FALSE)</f>
        <v>#N/A</v>
      </c>
      <c r="P42" t="e">
        <f>VLOOKUP(Nodes[[#This Row],[Name]]&amp;"#"&amp;Nodes[[#This Row],[Stage]]+1,Nodes[],COLUMN(Nodes[[#Headers],[Evolution]]),FALSE)</f>
        <v>#N/A</v>
      </c>
    </row>
    <row r="43" spans="1:16" ht="16" x14ac:dyDescent="0.2">
      <c r="A43" s="1" t="str">
        <f>Nodes[[#This Row],[Name]]&amp;"#"&amp;Nodes[[#This Row],[Stage]]</f>
        <v>Data Platform#7</v>
      </c>
      <c r="B43" s="1" t="s">
        <v>16</v>
      </c>
      <c r="C43" s="1" t="s">
        <v>5</v>
      </c>
      <c r="D43" s="1">
        <v>7</v>
      </c>
      <c r="E43"/>
      <c r="F43" t="s">
        <v>19</v>
      </c>
      <c r="H43" s="1">
        <v>60</v>
      </c>
      <c r="I43">
        <v>40</v>
      </c>
      <c r="J43">
        <v>45</v>
      </c>
      <c r="K43">
        <f>VLOOKUP(Nodes[[#This Row],[Name]]&amp;"#"&amp;Nodes[[#This Row],[Stage]]-1,Nodes[],COLUMN(Nodes[[#Headers],[Size]]),FALSE)</f>
        <v>50</v>
      </c>
      <c r="L43">
        <f>VLOOKUP(Nodes[[#This Row],[Name]]&amp;"#"&amp;Nodes[[#This Row],[Stage]]-1,Nodes[],COLUMN(Nodes[[#Headers],[Visibility]]),FALSE)</f>
        <v>40</v>
      </c>
      <c r="M43">
        <f>VLOOKUP(Nodes[[#This Row],[Name]]&amp;"#"&amp;Nodes[[#This Row],[Stage]]-1,Nodes[],COLUMN(Nodes[[#Headers],[Evolution]]),FALSE)</f>
        <v>45</v>
      </c>
      <c r="N43" t="e">
        <f>VLOOKUP(Nodes[[#This Row],[Name]]&amp;"#"&amp;Nodes[[#This Row],[Stage]]+1,Nodes[],COLUMN(Nodes[[#Headers],[Size]]),FALSE)</f>
        <v>#N/A</v>
      </c>
      <c r="O43" t="e">
        <f>VLOOKUP(Nodes[[#This Row],[Name]]&amp;"#"&amp;Nodes[[#This Row],[Stage]]+1,Nodes[],COLUMN(Nodes[[#Headers],[Visibility]]),FALSE)</f>
        <v>#N/A</v>
      </c>
      <c r="P43" t="e">
        <f>VLOOKUP(Nodes[[#This Row],[Name]]&amp;"#"&amp;Nodes[[#This Row],[Stage]]+1,Nodes[],COLUMN(Nodes[[#Headers],[Evolution]]),FALSE)</f>
        <v>#N/A</v>
      </c>
    </row>
    <row r="44" spans="1:16" ht="16" x14ac:dyDescent="0.2">
      <c r="A44" s="1" t="str">
        <f>Nodes[[#This Row],[Name]]&amp;"#"&amp;Nodes[[#This Row],[Stage]]</f>
        <v>BI Service#7</v>
      </c>
      <c r="B44" s="1" t="s">
        <v>25</v>
      </c>
      <c r="C44" s="1" t="s">
        <v>5</v>
      </c>
      <c r="D44" s="1">
        <v>7</v>
      </c>
      <c r="E44"/>
      <c r="F44" t="s">
        <v>19</v>
      </c>
      <c r="H44" s="1">
        <v>40</v>
      </c>
      <c r="I44">
        <v>60</v>
      </c>
      <c r="J44">
        <v>70</v>
      </c>
      <c r="K44">
        <f>VLOOKUP(Nodes[[#This Row],[Name]]&amp;"#"&amp;Nodes[[#This Row],[Stage]]-1,Nodes[],COLUMN(Nodes[[#Headers],[Size]]),FALSE)</f>
        <v>40</v>
      </c>
      <c r="L44">
        <f>VLOOKUP(Nodes[[#This Row],[Name]]&amp;"#"&amp;Nodes[[#This Row],[Stage]]-1,Nodes[],COLUMN(Nodes[[#Headers],[Visibility]]),FALSE)</f>
        <v>60</v>
      </c>
      <c r="M44">
        <f>VLOOKUP(Nodes[[#This Row],[Name]]&amp;"#"&amp;Nodes[[#This Row],[Stage]]-1,Nodes[],COLUMN(Nodes[[#Headers],[Evolution]]),FALSE)</f>
        <v>70</v>
      </c>
      <c r="N44" t="e">
        <f>VLOOKUP(Nodes[[#This Row],[Name]]&amp;"#"&amp;Nodes[[#This Row],[Stage]]+1,Nodes[],COLUMN(Nodes[[#Headers],[Size]]),FALSE)</f>
        <v>#N/A</v>
      </c>
      <c r="O44" t="e">
        <f>VLOOKUP(Nodes[[#This Row],[Name]]&amp;"#"&amp;Nodes[[#This Row],[Stage]]+1,Nodes[],COLUMN(Nodes[[#Headers],[Visibility]]),FALSE)</f>
        <v>#N/A</v>
      </c>
      <c r="P44" t="e">
        <f>VLOOKUP(Nodes[[#This Row],[Name]]&amp;"#"&amp;Nodes[[#This Row],[Stage]]+1,Nodes[],COLUMN(Nodes[[#Headers],[Evolution]]),FALSE)</f>
        <v>#N/A</v>
      </c>
    </row>
    <row r="45" spans="1:16" ht="16" x14ac:dyDescent="0.2">
      <c r="A45" s="1" t="str">
        <f>Nodes[[#This Row],[Name]]&amp;"#"&amp;Nodes[[#This Row],[Stage]]</f>
        <v>Cloud Platform#7</v>
      </c>
      <c r="B45" s="1" t="s">
        <v>15</v>
      </c>
      <c r="C45" s="1" t="s">
        <v>5</v>
      </c>
      <c r="D45" s="1">
        <v>7</v>
      </c>
      <c r="E45"/>
      <c r="F45" t="s">
        <v>19</v>
      </c>
      <c r="H45" s="1">
        <v>45</v>
      </c>
      <c r="I45">
        <v>10</v>
      </c>
      <c r="J45">
        <v>90</v>
      </c>
      <c r="K45">
        <f>VLOOKUP(Nodes[[#This Row],[Name]]&amp;"#"&amp;Nodes[[#This Row],[Stage]]-1,Nodes[],COLUMN(Nodes[[#Headers],[Size]]),FALSE)</f>
        <v>45</v>
      </c>
      <c r="L45">
        <f>VLOOKUP(Nodes[[#This Row],[Name]]&amp;"#"&amp;Nodes[[#This Row],[Stage]]-1,Nodes[],COLUMN(Nodes[[#Headers],[Visibility]]),FALSE)</f>
        <v>10</v>
      </c>
      <c r="M45">
        <f>VLOOKUP(Nodes[[#This Row],[Name]]&amp;"#"&amp;Nodes[[#This Row],[Stage]]-1,Nodes[],COLUMN(Nodes[[#Headers],[Evolution]]),FALSE)</f>
        <v>90</v>
      </c>
      <c r="N45" t="e">
        <f>VLOOKUP(Nodes[[#This Row],[Name]]&amp;"#"&amp;Nodes[[#This Row],[Stage]]+1,Nodes[],COLUMN(Nodes[[#Headers],[Size]]),FALSE)</f>
        <v>#N/A</v>
      </c>
      <c r="O45" t="e">
        <f>VLOOKUP(Nodes[[#This Row],[Name]]&amp;"#"&amp;Nodes[[#This Row],[Stage]]+1,Nodes[],COLUMN(Nodes[[#Headers],[Visibility]]),FALSE)</f>
        <v>#N/A</v>
      </c>
      <c r="P45" t="e">
        <f>VLOOKUP(Nodes[[#This Row],[Name]]&amp;"#"&amp;Nodes[[#This Row],[Stage]]+1,Nodes[],COLUMN(Nodes[[#Headers],[Evolution]]),FALSE)</f>
        <v>#N/A</v>
      </c>
    </row>
    <row r="46" spans="1:16" ht="16" x14ac:dyDescent="0.2">
      <c r="A46" s="1" t="str">
        <f>Nodes[[#This Row],[Name]]&amp;"#"&amp;Nodes[[#This Row],[Stage]]</f>
        <v>Customers#7</v>
      </c>
      <c r="B46" s="1" t="s">
        <v>24</v>
      </c>
      <c r="C46" s="1" t="s">
        <v>5</v>
      </c>
      <c r="D46" s="1">
        <v>7</v>
      </c>
      <c r="E46"/>
      <c r="F46" t="s">
        <v>19</v>
      </c>
      <c r="H46" s="1">
        <v>50</v>
      </c>
      <c r="I46">
        <v>100</v>
      </c>
      <c r="J46">
        <v>40</v>
      </c>
      <c r="K46">
        <f>VLOOKUP(Nodes[[#This Row],[Name]]&amp;"#"&amp;Nodes[[#This Row],[Stage]]-1,Nodes[],COLUMN(Nodes[[#Headers],[Size]]),FALSE)</f>
        <v>40</v>
      </c>
      <c r="L46">
        <f>VLOOKUP(Nodes[[#This Row],[Name]]&amp;"#"&amp;Nodes[[#This Row],[Stage]]-1,Nodes[],COLUMN(Nodes[[#Headers],[Visibility]]),FALSE)</f>
        <v>100</v>
      </c>
      <c r="M46">
        <f>VLOOKUP(Nodes[[#This Row],[Name]]&amp;"#"&amp;Nodes[[#This Row],[Stage]]-1,Nodes[],COLUMN(Nodes[[#Headers],[Evolution]]),FALSE)</f>
        <v>40</v>
      </c>
      <c r="N46" t="e">
        <f>VLOOKUP(Nodes[[#This Row],[Name]]&amp;"#"&amp;Nodes[[#This Row],[Stage]]+1,Nodes[],COLUMN(Nodes[[#Headers],[Size]]),FALSE)</f>
        <v>#N/A</v>
      </c>
      <c r="O46" t="e">
        <f>VLOOKUP(Nodes[[#This Row],[Name]]&amp;"#"&amp;Nodes[[#This Row],[Stage]]+1,Nodes[],COLUMN(Nodes[[#Headers],[Visibility]]),FALSE)</f>
        <v>#N/A</v>
      </c>
      <c r="P46" t="e">
        <f>VLOOKUP(Nodes[[#This Row],[Name]]&amp;"#"&amp;Nodes[[#This Row],[Stage]]+1,Nodes[],COLUMN(Nodes[[#Headers],[Evolution]]),FALSE)</f>
        <v>#N/A</v>
      </c>
    </row>
    <row r="47" spans="1:16" ht="16" x14ac:dyDescent="0.2">
      <c r="A47" s="1" t="str">
        <f>Nodes[[#This Row],[Name]]&amp;"#"&amp;Nodes[[#This Row],[Stage]]</f>
        <v>Dashboard#7</v>
      </c>
      <c r="B47" s="1" t="s">
        <v>40</v>
      </c>
      <c r="C47" s="1" t="s">
        <v>5</v>
      </c>
      <c r="D47" s="1">
        <v>7</v>
      </c>
      <c r="E47"/>
      <c r="F47" t="s">
        <v>19</v>
      </c>
      <c r="H47" s="1">
        <v>55</v>
      </c>
      <c r="I47">
        <v>75</v>
      </c>
      <c r="J47">
        <v>50</v>
      </c>
      <c r="K47">
        <f>VLOOKUP(Nodes[[#This Row],[Name]]&amp;"#"&amp;Nodes[[#This Row],[Stage]]-1,Nodes[],COLUMN(Nodes[[#Headers],[Size]]),FALSE)</f>
        <v>45</v>
      </c>
      <c r="L47">
        <f>VLOOKUP(Nodes[[#This Row],[Name]]&amp;"#"&amp;Nodes[[#This Row],[Stage]]-1,Nodes[],COLUMN(Nodes[[#Headers],[Visibility]]),FALSE)</f>
        <v>75</v>
      </c>
      <c r="M47">
        <f>VLOOKUP(Nodes[[#This Row],[Name]]&amp;"#"&amp;Nodes[[#This Row],[Stage]]-1,Nodes[],COLUMN(Nodes[[#Headers],[Evolution]]),FALSE)</f>
        <v>50</v>
      </c>
      <c r="N47" t="e">
        <f>VLOOKUP(Nodes[[#This Row],[Name]]&amp;"#"&amp;Nodes[[#This Row],[Stage]]+1,Nodes[],COLUMN(Nodes[[#Headers],[Size]]),FALSE)</f>
        <v>#N/A</v>
      </c>
      <c r="O47" t="e">
        <f>VLOOKUP(Nodes[[#This Row],[Name]]&amp;"#"&amp;Nodes[[#This Row],[Stage]]+1,Nodes[],COLUMN(Nodes[[#Headers],[Visibility]]),FALSE)</f>
        <v>#N/A</v>
      </c>
      <c r="P47" t="e">
        <f>VLOOKUP(Nodes[[#This Row],[Name]]&amp;"#"&amp;Nodes[[#This Row],[Stage]]+1,Nodes[],COLUMN(Nodes[[#Headers],[Evolution]]),FALSE)</f>
        <v>#N/A</v>
      </c>
    </row>
    <row r="48" spans="1:16" ht="16" x14ac:dyDescent="0.2">
      <c r="A48" s="1" t="str">
        <f>Nodes[[#This Row],[Name]]&amp;"#"&amp;Nodes[[#This Row],[Stage]]</f>
        <v>DQ Engine#7</v>
      </c>
      <c r="B48" s="1" t="s">
        <v>17</v>
      </c>
      <c r="C48" s="1" t="s">
        <v>5</v>
      </c>
      <c r="D48" s="1">
        <v>7</v>
      </c>
      <c r="E48"/>
      <c r="F48" t="s">
        <v>19</v>
      </c>
      <c r="H48" s="1">
        <v>30</v>
      </c>
      <c r="I48">
        <v>20</v>
      </c>
      <c r="J48">
        <v>60</v>
      </c>
      <c r="K48">
        <f>VLOOKUP(Nodes[[#This Row],[Name]]&amp;"#"&amp;Nodes[[#This Row],[Stage]]-1,Nodes[],COLUMN(Nodes[[#Headers],[Size]]),FALSE)</f>
        <v>30</v>
      </c>
      <c r="L48">
        <f>VLOOKUP(Nodes[[#This Row],[Name]]&amp;"#"&amp;Nodes[[#This Row],[Stage]]-1,Nodes[],COLUMN(Nodes[[#Headers],[Visibility]]),FALSE)</f>
        <v>20</v>
      </c>
      <c r="M48">
        <f>VLOOKUP(Nodes[[#This Row],[Name]]&amp;"#"&amp;Nodes[[#This Row],[Stage]]-1,Nodes[],COLUMN(Nodes[[#Headers],[Evolution]]),FALSE)</f>
        <v>60</v>
      </c>
      <c r="N48" t="e">
        <f>VLOOKUP(Nodes[[#This Row],[Name]]&amp;"#"&amp;Nodes[[#This Row],[Stage]]+1,Nodes[],COLUMN(Nodes[[#Headers],[Size]]),FALSE)</f>
        <v>#N/A</v>
      </c>
      <c r="O48" t="e">
        <f>VLOOKUP(Nodes[[#This Row],[Name]]&amp;"#"&amp;Nodes[[#This Row],[Stage]]+1,Nodes[],COLUMN(Nodes[[#Headers],[Visibility]]),FALSE)</f>
        <v>#N/A</v>
      </c>
      <c r="P48" t="e">
        <f>VLOOKUP(Nodes[[#This Row],[Name]]&amp;"#"&amp;Nodes[[#This Row],[Stage]]+1,Nodes[],COLUMN(Nodes[[#Headers],[Evolution]]),FALSE)</f>
        <v>#N/A</v>
      </c>
    </row>
    <row r="49" spans="1:16" ht="16" x14ac:dyDescent="0.2">
      <c r="A49" s="1" t="str">
        <f>Nodes[[#This Row],[Name]]&amp;"#"&amp;Nodes[[#This Row],[Stage]]</f>
        <v>Business Glossary#7</v>
      </c>
      <c r="B49" s="1" t="s">
        <v>94</v>
      </c>
      <c r="C49" s="1" t="s">
        <v>5</v>
      </c>
      <c r="D49" s="1">
        <v>7</v>
      </c>
      <c r="F49" t="s">
        <v>19</v>
      </c>
      <c r="H49" s="1">
        <v>40</v>
      </c>
      <c r="I49">
        <v>70</v>
      </c>
      <c r="J49">
        <v>80</v>
      </c>
      <c r="K49">
        <f>VLOOKUP(Nodes[[#This Row],[Name]]&amp;"#"&amp;Nodes[[#This Row],[Stage]]-1,Nodes[],COLUMN(Nodes[[#Headers],[Size]]),FALSE)</f>
        <v>10</v>
      </c>
      <c r="L49">
        <f>VLOOKUP(Nodes[[#This Row],[Name]]&amp;"#"&amp;Nodes[[#This Row],[Stage]]-1,Nodes[],COLUMN(Nodes[[#Headers],[Visibility]]),FALSE)</f>
        <v>70</v>
      </c>
      <c r="M49">
        <f>VLOOKUP(Nodes[[#This Row],[Name]]&amp;"#"&amp;Nodes[[#This Row],[Stage]]-1,Nodes[],COLUMN(Nodes[[#Headers],[Evolution]]),FALSE)</f>
        <v>80</v>
      </c>
      <c r="N49" t="e">
        <f>VLOOKUP(Nodes[[#This Row],[Name]]&amp;"#"&amp;Nodes[[#This Row],[Stage]]+1,Nodes[],COLUMN(Nodes[[#Headers],[Size]]),FALSE)</f>
        <v>#N/A</v>
      </c>
      <c r="O49" t="e">
        <f>VLOOKUP(Nodes[[#This Row],[Name]]&amp;"#"&amp;Nodes[[#This Row],[Stage]]+1,Nodes[],COLUMN(Nodes[[#Headers],[Visibility]]),FALSE)</f>
        <v>#N/A</v>
      </c>
      <c r="P49" t="e">
        <f>VLOOKUP(Nodes[[#This Row],[Name]]&amp;"#"&amp;Nodes[[#This Row],[Stage]]+1,Nodes[],COLUMN(Nodes[[#Headers],[Evolution]]),FALSE)</f>
        <v>#N/A</v>
      </c>
    </row>
    <row r="50" spans="1:16" ht="16" x14ac:dyDescent="0.2">
      <c r="A50" s="1" t="str">
        <f>Nodes[[#This Row],[Name]]&amp;"#"&amp;Nodes[[#This Row],[Stage]]</f>
        <v>Master Data Management#7</v>
      </c>
      <c r="B50" s="1" t="s">
        <v>99</v>
      </c>
      <c r="C50" s="1" t="s">
        <v>5</v>
      </c>
      <c r="D50" s="1">
        <v>7</v>
      </c>
      <c r="F50" t="s">
        <v>19</v>
      </c>
      <c r="H50" s="1">
        <v>30</v>
      </c>
      <c r="I50">
        <v>80</v>
      </c>
      <c r="J50">
        <v>20</v>
      </c>
      <c r="K50">
        <f>VLOOKUP(Nodes[[#This Row],[Name]]&amp;"#"&amp;Nodes[[#This Row],[Stage]]-1,Nodes[],COLUMN(Nodes[[#Headers],[Size]]),FALSE)</f>
        <v>10</v>
      </c>
      <c r="L50">
        <f>VLOOKUP(Nodes[[#This Row],[Name]]&amp;"#"&amp;Nodes[[#This Row],[Stage]]-1,Nodes[],COLUMN(Nodes[[#Headers],[Visibility]]),FALSE)</f>
        <v>80</v>
      </c>
      <c r="M50">
        <f>VLOOKUP(Nodes[[#This Row],[Name]]&amp;"#"&amp;Nodes[[#This Row],[Stage]]-1,Nodes[],COLUMN(Nodes[[#Headers],[Evolution]]),FALSE)</f>
        <v>20</v>
      </c>
      <c r="N50" t="e">
        <f>VLOOKUP(Nodes[[#This Row],[Name]]&amp;"#"&amp;Nodes[[#This Row],[Stage]]+1,Nodes[],COLUMN(Nodes[[#Headers],[Size]]),FALSE)</f>
        <v>#N/A</v>
      </c>
      <c r="O50" t="e">
        <f>VLOOKUP(Nodes[[#This Row],[Name]]&amp;"#"&amp;Nodes[[#This Row],[Stage]]+1,Nodes[],COLUMN(Nodes[[#Headers],[Visibility]]),FALSE)</f>
        <v>#N/A</v>
      </c>
      <c r="P50" t="e">
        <f>VLOOKUP(Nodes[[#This Row],[Name]]&amp;"#"&amp;Nodes[[#This Row],[Stage]]+1,Nodes[],COLUMN(Nodes[[#Headers],[Evolution]]),FALSE)</f>
        <v>#N/A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S60"/>
  <sheetViews>
    <sheetView zoomScale="140" zoomScaleNormal="140" workbookViewId="0">
      <pane xSplit="3" ySplit="1" topLeftCell="D34" activePane="bottomRight" state="frozen"/>
      <selection pane="topRight" activeCell="D1" sqref="D1"/>
      <selection pane="bottomLeft" activeCell="A2" sqref="A2"/>
      <selection pane="bottomRight" activeCell="E60" sqref="E60"/>
    </sheetView>
  </sheetViews>
  <sheetFormatPr baseColWidth="10" defaultColWidth="8.83203125" defaultRowHeight="15" x14ac:dyDescent="0.2"/>
  <cols>
    <col min="1" max="1" width="23.83203125" hidden="1" customWidth="1"/>
    <col min="2" max="2" width="16.33203125" bestFit="1" customWidth="1"/>
    <col min="3" max="3" width="20" bestFit="1" customWidth="1"/>
    <col min="4" max="4" width="7.83203125" bestFit="1" customWidth="1"/>
    <col min="5" max="5" width="7" customWidth="1"/>
    <col min="6" max="6" width="7.5" customWidth="1"/>
    <col min="7" max="7" width="7.1640625" bestFit="1" customWidth="1"/>
    <col min="8" max="20" width="7.6640625" customWidth="1"/>
  </cols>
  <sheetData>
    <row r="1" spans="1:19" ht="79" customHeight="1" x14ac:dyDescent="0.2">
      <c r="A1" s="3" t="s">
        <v>22</v>
      </c>
      <c r="B1" s="3" t="s">
        <v>2</v>
      </c>
      <c r="C1" s="3" t="s">
        <v>3</v>
      </c>
      <c r="D1" s="3" t="s">
        <v>8</v>
      </c>
      <c r="E1" s="3" t="s">
        <v>14</v>
      </c>
      <c r="F1" s="3" t="s">
        <v>1</v>
      </c>
      <c r="G1" s="3" t="s">
        <v>21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26</v>
      </c>
      <c r="M1" s="3" t="s">
        <v>28</v>
      </c>
      <c r="N1" s="3" t="s">
        <v>29</v>
      </c>
      <c r="O1" s="3" t="s">
        <v>30</v>
      </c>
      <c r="P1" s="3" t="s">
        <v>32</v>
      </c>
      <c r="Q1" s="3" t="s">
        <v>33</v>
      </c>
      <c r="R1" s="3" t="s">
        <v>34</v>
      </c>
      <c r="S1" s="3" t="s">
        <v>35</v>
      </c>
    </row>
    <row r="2" spans="1:19" x14ac:dyDescent="0.2">
      <c r="A2" t="str">
        <f>Table2[[#This Row],[Source]]&amp;"#"&amp;Table2[[#This Row],[Target]]</f>
        <v>Customers#Dashboard</v>
      </c>
      <c r="B2" t="s">
        <v>24</v>
      </c>
      <c r="C2" t="s">
        <v>40</v>
      </c>
      <c r="D2" t="s">
        <v>5</v>
      </c>
      <c r="E2">
        <v>0</v>
      </c>
      <c r="G2">
        <f>VLOOKUP(Table2[[#This Row],[Source]]&amp;"#"&amp;Table2[[#This Row],[Stage]],Nodes[],COLUMN(Nodes[[#Headers],[Size]]),FALSE)</f>
        <v>5</v>
      </c>
      <c r="H2">
        <f>VLOOKUP(Table2[[#This Row],[Source]]&amp;"#"&amp;Table2[[#This Row],[Stage]],Nodes[],COLUMN(Nodes[[#Headers],[Visibility]]),FALSE)</f>
        <v>100</v>
      </c>
      <c r="I2">
        <f>VLOOKUP(Table2[[#This Row],[Source]]&amp;"#"&amp;Table2[[#This Row],[Stage]],Nodes[],COLUMN(Nodes[[#Headers],[Evolution]]),FALSE)</f>
        <v>40</v>
      </c>
      <c r="J2">
        <f>VLOOKUP(Table2[[#This Row],[Target]]&amp;"#"&amp;Table2[[#This Row],[Stage]],Nodes[],COLUMN(Nodes[[#Headers],[Visibility]]),FALSE)</f>
        <v>75</v>
      </c>
      <c r="K2">
        <f>VLOOKUP(Table2[[#This Row],[Target]]&amp;"#"&amp;Table2[[#This Row],[Stage]],Nodes[],COLUMN(Nodes[[#Headers],[Evolution]]),FALSE)</f>
        <v>20</v>
      </c>
      <c r="L2" t="e">
        <f>VLOOKUP(Table2[[#This Row],[Source]]&amp;"#"&amp;Table2[[#This Row],[Stage]]-1,Nodes[],COLUMN(Nodes[[#Headers],[Visibility]]),FALSE)</f>
        <v>#N/A</v>
      </c>
      <c r="M2" t="e">
        <f>VLOOKUP(Table2[[#This Row],[Source]]&amp;"#"&amp;Table2[[#This Row],[Stage]]-1,Nodes[],COLUMN(Nodes[[#Headers],[Evolution]]),FALSE)</f>
        <v>#N/A</v>
      </c>
      <c r="N2" t="e">
        <f>VLOOKUP(Table2[[#This Row],[Target]]&amp;"#"&amp;Table2[[#This Row],[Stage]]-1,Nodes[],COLUMN(Nodes[[#Headers],[Visibility]]),FALSE)</f>
        <v>#N/A</v>
      </c>
      <c r="O2" t="e">
        <f>VLOOKUP(Table2[[#This Row],[Target]]&amp;"#"&amp;Table2[[#This Row],[Stage]]-1,Nodes[],COLUMN(Nodes[[#Headers],[Evolution]]),FALSE)</f>
        <v>#N/A</v>
      </c>
      <c r="P2">
        <f>VLOOKUP(Table2[[#This Row],[Source]]&amp;"#"&amp;Table2[[#This Row],[Stage]]+1,Nodes[],COLUMN(Nodes[[#Headers],[Visibility]]),FALSE)</f>
        <v>100</v>
      </c>
      <c r="Q2">
        <f>VLOOKUP(Table2[[#This Row],[Source]]&amp;"#"&amp;Table2[[#This Row],[Stage]]+1,Nodes[],COLUMN(Nodes[[#Headers],[Evolution]]),FALSE)</f>
        <v>40</v>
      </c>
      <c r="R2">
        <f>VLOOKUP(Table2[[#This Row],[Target]]&amp;"#"&amp;Table2[[#This Row],[Stage]]+1,Nodes[],COLUMN(Nodes[[#Headers],[Visibility]]),FALSE)</f>
        <v>75</v>
      </c>
      <c r="S2">
        <f>VLOOKUP(Table2[[#This Row],[Target]]&amp;"#"&amp;Table2[[#This Row],[Stage]]+1,Nodes[],COLUMN(Nodes[[#Headers],[Evolution]]),FALSE)</f>
        <v>20</v>
      </c>
    </row>
    <row r="3" spans="1:19" x14ac:dyDescent="0.2">
      <c r="A3" t="str">
        <f>Table2[[#This Row],[Source]]&amp;"#"&amp;Table2[[#This Row],[Target]]</f>
        <v>Dashboard#BI Service</v>
      </c>
      <c r="B3" t="s">
        <v>40</v>
      </c>
      <c r="C3" t="s">
        <v>25</v>
      </c>
      <c r="D3" t="s">
        <v>5</v>
      </c>
      <c r="E3">
        <v>0</v>
      </c>
      <c r="G3">
        <f>VLOOKUP(Table2[[#This Row],[Source]]&amp;"#"&amp;Table2[[#This Row],[Stage]],Nodes[],COLUMN(Nodes[[#Headers],[Size]]),FALSE)</f>
        <v>5</v>
      </c>
      <c r="H3">
        <f>VLOOKUP(Table2[[#This Row],[Source]]&amp;"#"&amp;Table2[[#This Row],[Stage]],Nodes[],COLUMN(Nodes[[#Headers],[Visibility]]),FALSE)</f>
        <v>75</v>
      </c>
      <c r="I3">
        <f>VLOOKUP(Table2[[#This Row],[Source]]&amp;"#"&amp;Table2[[#This Row],[Stage]],Nodes[],COLUMN(Nodes[[#Headers],[Evolution]]),FALSE)</f>
        <v>20</v>
      </c>
      <c r="J3">
        <f>VLOOKUP(Table2[[#This Row],[Target]]&amp;"#"&amp;Table2[[#This Row],[Stage]],Nodes[],COLUMN(Nodes[[#Headers],[Visibility]]),FALSE)</f>
        <v>60</v>
      </c>
      <c r="K3">
        <f>VLOOKUP(Table2[[#This Row],[Target]]&amp;"#"&amp;Table2[[#This Row],[Stage]],Nodes[],COLUMN(Nodes[[#Headers],[Evolution]]),FALSE)</f>
        <v>70</v>
      </c>
      <c r="L3" t="e">
        <f>VLOOKUP(Table2[[#This Row],[Source]]&amp;"#"&amp;Table2[[#This Row],[Stage]]-1,Nodes[],COLUMN(Nodes[[#Headers],[Visibility]]),FALSE)</f>
        <v>#N/A</v>
      </c>
      <c r="M3" t="e">
        <f>VLOOKUP(Table2[[#This Row],[Source]]&amp;"#"&amp;Table2[[#This Row],[Stage]]-1,Nodes[],COLUMN(Nodes[[#Headers],[Evolution]]),FALSE)</f>
        <v>#N/A</v>
      </c>
      <c r="N3" t="e">
        <f>VLOOKUP(Table2[[#This Row],[Target]]&amp;"#"&amp;Table2[[#This Row],[Stage]]-1,Nodes[],COLUMN(Nodes[[#Headers],[Visibility]]),FALSE)</f>
        <v>#N/A</v>
      </c>
      <c r="O3" t="e">
        <f>VLOOKUP(Table2[[#This Row],[Target]]&amp;"#"&amp;Table2[[#This Row],[Stage]]-1,Nodes[],COLUMN(Nodes[[#Headers],[Evolution]]),FALSE)</f>
        <v>#N/A</v>
      </c>
      <c r="P3">
        <f>VLOOKUP(Table2[[#This Row],[Source]]&amp;"#"&amp;Table2[[#This Row],[Stage]]+1,Nodes[],COLUMN(Nodes[[#Headers],[Visibility]]),FALSE)</f>
        <v>75</v>
      </c>
      <c r="Q3">
        <f>VLOOKUP(Table2[[#This Row],[Source]]&amp;"#"&amp;Table2[[#This Row],[Stage]]+1,Nodes[],COLUMN(Nodes[[#Headers],[Evolution]]),FALSE)</f>
        <v>20</v>
      </c>
      <c r="R3">
        <f>VLOOKUP(Table2[[#This Row],[Target]]&amp;"#"&amp;Table2[[#This Row],[Stage]]+1,Nodes[],COLUMN(Nodes[[#Headers],[Visibility]]),FALSE)</f>
        <v>60</v>
      </c>
      <c r="S3">
        <f>VLOOKUP(Table2[[#This Row],[Target]]&amp;"#"&amp;Table2[[#This Row],[Stage]]+1,Nodes[],COLUMN(Nodes[[#Headers],[Evolution]]),FALSE)</f>
        <v>70</v>
      </c>
    </row>
    <row r="4" spans="1:19" x14ac:dyDescent="0.2">
      <c r="A4" t="str">
        <f>Table2[[#This Row],[Source]]&amp;"#"&amp;Table2[[#This Row],[Target]]</f>
        <v>BI Service#Cloud Platform</v>
      </c>
      <c r="B4" t="s">
        <v>25</v>
      </c>
      <c r="C4" t="s">
        <v>15</v>
      </c>
      <c r="D4" t="s">
        <v>5</v>
      </c>
      <c r="E4">
        <v>0</v>
      </c>
      <c r="G4">
        <f>VLOOKUP(Table2[[#This Row],[Source]]&amp;"#"&amp;Table2[[#This Row],[Stage]],Nodes[],COLUMN(Nodes[[#Headers],[Size]]),FALSE)</f>
        <v>20</v>
      </c>
      <c r="H4">
        <f>VLOOKUP(Table2[[#This Row],[Source]]&amp;"#"&amp;Table2[[#This Row],[Stage]],Nodes[],COLUMN(Nodes[[#Headers],[Visibility]]),FALSE)</f>
        <v>60</v>
      </c>
      <c r="I4">
        <f>VLOOKUP(Table2[[#This Row],[Source]]&amp;"#"&amp;Table2[[#This Row],[Stage]],Nodes[],COLUMN(Nodes[[#Headers],[Evolution]]),FALSE)</f>
        <v>70</v>
      </c>
      <c r="J4">
        <f>VLOOKUP(Table2[[#This Row],[Target]]&amp;"#"&amp;Table2[[#This Row],[Stage]],Nodes[],COLUMN(Nodes[[#Headers],[Visibility]]),FALSE)</f>
        <v>10</v>
      </c>
      <c r="K4">
        <f>VLOOKUP(Table2[[#This Row],[Target]]&amp;"#"&amp;Table2[[#This Row],[Stage]],Nodes[],COLUMN(Nodes[[#Headers],[Evolution]]),FALSE)</f>
        <v>90</v>
      </c>
      <c r="L4" t="e">
        <f>VLOOKUP(Table2[[#This Row],[Source]]&amp;"#"&amp;Table2[[#This Row],[Stage]]-1,Nodes[],COLUMN(Nodes[[#Headers],[Visibility]]),FALSE)</f>
        <v>#N/A</v>
      </c>
      <c r="M4" t="e">
        <f>VLOOKUP(Table2[[#This Row],[Source]]&amp;"#"&amp;Table2[[#This Row],[Stage]]-1,Nodes[],COLUMN(Nodes[[#Headers],[Evolution]]),FALSE)</f>
        <v>#N/A</v>
      </c>
      <c r="N4" t="e">
        <f>VLOOKUP(Table2[[#This Row],[Target]]&amp;"#"&amp;Table2[[#This Row],[Stage]]-1,Nodes[],COLUMN(Nodes[[#Headers],[Visibility]]),FALSE)</f>
        <v>#N/A</v>
      </c>
      <c r="O4" t="e">
        <f>VLOOKUP(Table2[[#This Row],[Target]]&amp;"#"&amp;Table2[[#This Row],[Stage]]-1,Nodes[],COLUMN(Nodes[[#Headers],[Evolution]]),FALSE)</f>
        <v>#N/A</v>
      </c>
      <c r="P4">
        <f>VLOOKUP(Table2[[#This Row],[Source]]&amp;"#"&amp;Table2[[#This Row],[Stage]]+1,Nodes[],COLUMN(Nodes[[#Headers],[Visibility]]),FALSE)</f>
        <v>60</v>
      </c>
      <c r="Q4">
        <f>VLOOKUP(Table2[[#This Row],[Source]]&amp;"#"&amp;Table2[[#This Row],[Stage]]+1,Nodes[],COLUMN(Nodes[[#Headers],[Evolution]]),FALSE)</f>
        <v>70</v>
      </c>
      <c r="R4">
        <f>VLOOKUP(Table2[[#This Row],[Target]]&amp;"#"&amp;Table2[[#This Row],[Stage]]+1,Nodes[],COLUMN(Nodes[[#Headers],[Visibility]]),FALSE)</f>
        <v>10</v>
      </c>
      <c r="S4">
        <f>VLOOKUP(Table2[[#This Row],[Target]]&amp;"#"&amp;Table2[[#This Row],[Stage]]+1,Nodes[],COLUMN(Nodes[[#Headers],[Evolution]]),FALSE)</f>
        <v>90</v>
      </c>
    </row>
    <row r="5" spans="1:19" x14ac:dyDescent="0.2">
      <c r="A5" t="str">
        <f>Table2[[#This Row],[Source]]&amp;"#"&amp;Table2[[#This Row],[Target]]</f>
        <v>Customers#Dashboard</v>
      </c>
      <c r="B5" t="s">
        <v>24</v>
      </c>
      <c r="C5" t="s">
        <v>40</v>
      </c>
      <c r="D5" t="s">
        <v>5</v>
      </c>
      <c r="E5">
        <v>1</v>
      </c>
      <c r="G5">
        <f>VLOOKUP(Table2[[#This Row],[Source]]&amp;"#"&amp;Table2[[#This Row],[Stage]],Nodes[],COLUMN(Nodes[[#Headers],[Size]]),FALSE)</f>
        <v>30</v>
      </c>
      <c r="H5">
        <f>VLOOKUP(Table2[[#This Row],[Source]]&amp;"#"&amp;Table2[[#This Row],[Stage]],Nodes[],COLUMN(Nodes[[#Headers],[Visibility]]),FALSE)</f>
        <v>100</v>
      </c>
      <c r="I5">
        <f>VLOOKUP(Table2[[#This Row],[Source]]&amp;"#"&amp;Table2[[#This Row],[Stage]],Nodes[],COLUMN(Nodes[[#Headers],[Evolution]]),FALSE)</f>
        <v>40</v>
      </c>
      <c r="J5">
        <f>VLOOKUP(Table2[[#This Row],[Target]]&amp;"#"&amp;Table2[[#This Row],[Stage]],Nodes[],COLUMN(Nodes[[#Headers],[Visibility]]),FALSE)</f>
        <v>75</v>
      </c>
      <c r="K5">
        <f>VLOOKUP(Table2[[#This Row],[Target]]&amp;"#"&amp;Table2[[#This Row],[Stage]],Nodes[],COLUMN(Nodes[[#Headers],[Evolution]]),FALSE)</f>
        <v>20</v>
      </c>
      <c r="L5">
        <f>VLOOKUP(Table2[[#This Row],[Source]]&amp;"#"&amp;Table2[[#This Row],[Stage]]-1,Nodes[],COLUMN(Nodes[[#Headers],[Visibility]]),FALSE)</f>
        <v>100</v>
      </c>
      <c r="M5">
        <f>VLOOKUP(Table2[[#This Row],[Source]]&amp;"#"&amp;Table2[[#This Row],[Stage]]-1,Nodes[],COLUMN(Nodes[[#Headers],[Evolution]]),FALSE)</f>
        <v>40</v>
      </c>
      <c r="N5">
        <f>VLOOKUP(Table2[[#This Row],[Target]]&amp;"#"&amp;Table2[[#This Row],[Stage]]-1,Nodes[],COLUMN(Nodes[[#Headers],[Visibility]]),FALSE)</f>
        <v>75</v>
      </c>
      <c r="O5">
        <f>VLOOKUP(Table2[[#This Row],[Target]]&amp;"#"&amp;Table2[[#This Row],[Stage]]-1,Nodes[],COLUMN(Nodes[[#Headers],[Evolution]]),FALSE)</f>
        <v>20</v>
      </c>
      <c r="P5">
        <f>VLOOKUP(Table2[[#This Row],[Source]]&amp;"#"&amp;Table2[[#This Row],[Stage]]+1,Nodes[],COLUMN(Nodes[[#Headers],[Visibility]]),FALSE)</f>
        <v>100</v>
      </c>
      <c r="Q5">
        <f>VLOOKUP(Table2[[#This Row],[Source]]&amp;"#"&amp;Table2[[#This Row],[Stage]]+1,Nodes[],COLUMN(Nodes[[#Headers],[Evolution]]),FALSE)</f>
        <v>40</v>
      </c>
      <c r="R5">
        <f>VLOOKUP(Table2[[#This Row],[Target]]&amp;"#"&amp;Table2[[#This Row],[Stage]]+1,Nodes[],COLUMN(Nodes[[#Headers],[Visibility]]),FALSE)</f>
        <v>75</v>
      </c>
      <c r="S5">
        <f>VLOOKUP(Table2[[#This Row],[Target]]&amp;"#"&amp;Table2[[#This Row],[Stage]]+1,Nodes[],COLUMN(Nodes[[#Headers],[Evolution]]),FALSE)</f>
        <v>20</v>
      </c>
    </row>
    <row r="6" spans="1:19" x14ac:dyDescent="0.2">
      <c r="A6" t="str">
        <f>Table2[[#This Row],[Source]]&amp;"#"&amp;Table2[[#This Row],[Target]]</f>
        <v>Dashboard#BI Service</v>
      </c>
      <c r="B6" t="s">
        <v>40</v>
      </c>
      <c r="C6" t="s">
        <v>25</v>
      </c>
      <c r="D6" t="s">
        <v>5</v>
      </c>
      <c r="E6">
        <v>1</v>
      </c>
      <c r="G6">
        <f>VLOOKUP(Table2[[#This Row],[Source]]&amp;"#"&amp;Table2[[#This Row],[Stage]],Nodes[],COLUMN(Nodes[[#Headers],[Size]]),FALSE)</f>
        <v>25</v>
      </c>
      <c r="H6">
        <f>VLOOKUP(Table2[[#This Row],[Source]]&amp;"#"&amp;Table2[[#This Row],[Stage]],Nodes[],COLUMN(Nodes[[#Headers],[Visibility]]),FALSE)</f>
        <v>75</v>
      </c>
      <c r="I6">
        <f>VLOOKUP(Table2[[#This Row],[Source]]&amp;"#"&amp;Table2[[#This Row],[Stage]],Nodes[],COLUMN(Nodes[[#Headers],[Evolution]]),FALSE)</f>
        <v>20</v>
      </c>
      <c r="J6">
        <f>VLOOKUP(Table2[[#This Row],[Target]]&amp;"#"&amp;Table2[[#This Row],[Stage]],Nodes[],COLUMN(Nodes[[#Headers],[Visibility]]),FALSE)</f>
        <v>60</v>
      </c>
      <c r="K6">
        <f>VLOOKUP(Table2[[#This Row],[Target]]&amp;"#"&amp;Table2[[#This Row],[Stage]],Nodes[],COLUMN(Nodes[[#Headers],[Evolution]]),FALSE)</f>
        <v>70</v>
      </c>
      <c r="L6">
        <f>VLOOKUP(Table2[[#This Row],[Source]]&amp;"#"&amp;Table2[[#This Row],[Stage]]-1,Nodes[],COLUMN(Nodes[[#Headers],[Visibility]]),FALSE)</f>
        <v>75</v>
      </c>
      <c r="M6">
        <f>VLOOKUP(Table2[[#This Row],[Source]]&amp;"#"&amp;Table2[[#This Row],[Stage]]-1,Nodes[],COLUMN(Nodes[[#Headers],[Evolution]]),FALSE)</f>
        <v>20</v>
      </c>
      <c r="N6">
        <f>VLOOKUP(Table2[[#This Row],[Target]]&amp;"#"&amp;Table2[[#This Row],[Stage]]-1,Nodes[],COLUMN(Nodes[[#Headers],[Visibility]]),FALSE)</f>
        <v>60</v>
      </c>
      <c r="O6">
        <f>VLOOKUP(Table2[[#This Row],[Target]]&amp;"#"&amp;Table2[[#This Row],[Stage]]-1,Nodes[],COLUMN(Nodes[[#Headers],[Evolution]]),FALSE)</f>
        <v>70</v>
      </c>
      <c r="P6">
        <f>VLOOKUP(Table2[[#This Row],[Source]]&amp;"#"&amp;Table2[[#This Row],[Stage]]+1,Nodes[],COLUMN(Nodes[[#Headers],[Visibility]]),FALSE)</f>
        <v>75</v>
      </c>
      <c r="Q6">
        <f>VLOOKUP(Table2[[#This Row],[Source]]&amp;"#"&amp;Table2[[#This Row],[Stage]]+1,Nodes[],COLUMN(Nodes[[#Headers],[Evolution]]),FALSE)</f>
        <v>20</v>
      </c>
      <c r="R6">
        <f>VLOOKUP(Table2[[#This Row],[Target]]&amp;"#"&amp;Table2[[#This Row],[Stage]]+1,Nodes[],COLUMN(Nodes[[#Headers],[Visibility]]),FALSE)</f>
        <v>60</v>
      </c>
      <c r="S6">
        <f>VLOOKUP(Table2[[#This Row],[Target]]&amp;"#"&amp;Table2[[#This Row],[Stage]]+1,Nodes[],COLUMN(Nodes[[#Headers],[Evolution]]),FALSE)</f>
        <v>70</v>
      </c>
    </row>
    <row r="7" spans="1:19" x14ac:dyDescent="0.2">
      <c r="A7" t="str">
        <f>Table2[[#This Row],[Source]]&amp;"#"&amp;Table2[[#This Row],[Target]]</f>
        <v>BI Service#Cloud Platform</v>
      </c>
      <c r="B7" t="s">
        <v>25</v>
      </c>
      <c r="C7" t="s">
        <v>15</v>
      </c>
      <c r="D7" t="s">
        <v>5</v>
      </c>
      <c r="E7">
        <v>1</v>
      </c>
      <c r="G7">
        <f>VLOOKUP(Table2[[#This Row],[Source]]&amp;"#"&amp;Table2[[#This Row],[Stage]],Nodes[],COLUMN(Nodes[[#Headers],[Size]]),FALSE)</f>
        <v>30</v>
      </c>
      <c r="H7">
        <f>VLOOKUP(Table2[[#This Row],[Source]]&amp;"#"&amp;Table2[[#This Row],[Stage]],Nodes[],COLUMN(Nodes[[#Headers],[Visibility]]),FALSE)</f>
        <v>60</v>
      </c>
      <c r="I7">
        <f>VLOOKUP(Table2[[#This Row],[Source]]&amp;"#"&amp;Table2[[#This Row],[Stage]],Nodes[],COLUMN(Nodes[[#Headers],[Evolution]]),FALSE)</f>
        <v>70</v>
      </c>
      <c r="J7">
        <f>VLOOKUP(Table2[[#This Row],[Target]]&amp;"#"&amp;Table2[[#This Row],[Stage]],Nodes[],COLUMN(Nodes[[#Headers],[Visibility]]),FALSE)</f>
        <v>10</v>
      </c>
      <c r="K7">
        <f>VLOOKUP(Table2[[#This Row],[Target]]&amp;"#"&amp;Table2[[#This Row],[Stage]],Nodes[],COLUMN(Nodes[[#Headers],[Evolution]]),FALSE)</f>
        <v>90</v>
      </c>
      <c r="L7">
        <f>VLOOKUP(Table2[[#This Row],[Source]]&amp;"#"&amp;Table2[[#This Row],[Stage]]-1,Nodes[],COLUMN(Nodes[[#Headers],[Visibility]]),FALSE)</f>
        <v>60</v>
      </c>
      <c r="M7">
        <f>VLOOKUP(Table2[[#This Row],[Source]]&amp;"#"&amp;Table2[[#This Row],[Stage]]-1,Nodes[],COLUMN(Nodes[[#Headers],[Evolution]]),FALSE)</f>
        <v>70</v>
      </c>
      <c r="N7">
        <f>VLOOKUP(Table2[[#This Row],[Target]]&amp;"#"&amp;Table2[[#This Row],[Stage]]-1,Nodes[],COLUMN(Nodes[[#Headers],[Visibility]]),FALSE)</f>
        <v>10</v>
      </c>
      <c r="O7">
        <f>VLOOKUP(Table2[[#This Row],[Target]]&amp;"#"&amp;Table2[[#This Row],[Stage]]-1,Nodes[],COLUMN(Nodes[[#Headers],[Evolution]]),FALSE)</f>
        <v>90</v>
      </c>
      <c r="P7">
        <f>VLOOKUP(Table2[[#This Row],[Source]]&amp;"#"&amp;Table2[[#This Row],[Stage]]+1,Nodes[],COLUMN(Nodes[[#Headers],[Visibility]]),FALSE)</f>
        <v>60</v>
      </c>
      <c r="Q7">
        <f>VLOOKUP(Table2[[#This Row],[Source]]&amp;"#"&amp;Table2[[#This Row],[Stage]]+1,Nodes[],COLUMN(Nodes[[#Headers],[Evolution]]),FALSE)</f>
        <v>70</v>
      </c>
      <c r="R7">
        <f>VLOOKUP(Table2[[#This Row],[Target]]&amp;"#"&amp;Table2[[#This Row],[Stage]]+1,Nodes[],COLUMN(Nodes[[#Headers],[Visibility]]),FALSE)</f>
        <v>10</v>
      </c>
      <c r="S7">
        <f>VLOOKUP(Table2[[#This Row],[Target]]&amp;"#"&amp;Table2[[#This Row],[Stage]]+1,Nodes[],COLUMN(Nodes[[#Headers],[Evolution]]),FALSE)</f>
        <v>90</v>
      </c>
    </row>
    <row r="8" spans="1:19" x14ac:dyDescent="0.2">
      <c r="A8" t="str">
        <f>Table2[[#This Row],[Source]]&amp;"#"&amp;Table2[[#This Row],[Target]]</f>
        <v>Cloud Platform#Data Platform Service</v>
      </c>
      <c r="B8" t="s">
        <v>15</v>
      </c>
      <c r="C8" t="s">
        <v>20</v>
      </c>
      <c r="D8" t="s">
        <v>5</v>
      </c>
      <c r="E8">
        <v>1</v>
      </c>
      <c r="G8">
        <f>VLOOKUP(Table2[[#This Row],[Source]]&amp;"#"&amp;Table2[[#This Row],[Stage]],Nodes[],COLUMN(Nodes[[#Headers],[Size]]),FALSE)</f>
        <v>35</v>
      </c>
      <c r="H8">
        <f>VLOOKUP(Table2[[#This Row],[Source]]&amp;"#"&amp;Table2[[#This Row],[Stage]],Nodes[],COLUMN(Nodes[[#Headers],[Visibility]]),FALSE)</f>
        <v>10</v>
      </c>
      <c r="I8">
        <f>VLOOKUP(Table2[[#This Row],[Source]]&amp;"#"&amp;Table2[[#This Row],[Stage]],Nodes[],COLUMN(Nodes[[#Headers],[Evolution]]),FALSE)</f>
        <v>90</v>
      </c>
      <c r="J8" t="e">
        <f>VLOOKUP(Table2[[#This Row],[Target]]&amp;"#"&amp;Table2[[#This Row],[Stage]],Nodes[],COLUMN(Nodes[[#Headers],[Visibility]]),FALSE)</f>
        <v>#N/A</v>
      </c>
      <c r="K8" t="e">
        <f>VLOOKUP(Table2[[#This Row],[Target]]&amp;"#"&amp;Table2[[#This Row],[Stage]],Nodes[],COLUMN(Nodes[[#Headers],[Evolution]]),FALSE)</f>
        <v>#N/A</v>
      </c>
      <c r="L8">
        <f>VLOOKUP(Table2[[#This Row],[Source]]&amp;"#"&amp;Table2[[#This Row],[Stage]]-1,Nodes[],COLUMN(Nodes[[#Headers],[Visibility]]),FALSE)</f>
        <v>10</v>
      </c>
      <c r="M8">
        <f>VLOOKUP(Table2[[#This Row],[Source]]&amp;"#"&amp;Table2[[#This Row],[Stage]]-1,Nodes[],COLUMN(Nodes[[#Headers],[Evolution]]),FALSE)</f>
        <v>90</v>
      </c>
      <c r="N8" t="e">
        <f>VLOOKUP(Table2[[#This Row],[Target]]&amp;"#"&amp;Table2[[#This Row],[Stage]]-1,Nodes[],COLUMN(Nodes[[#Headers],[Visibility]]),FALSE)</f>
        <v>#N/A</v>
      </c>
      <c r="O8" t="e">
        <f>VLOOKUP(Table2[[#This Row],[Target]]&amp;"#"&amp;Table2[[#This Row],[Stage]]-1,Nodes[],COLUMN(Nodes[[#Headers],[Evolution]]),FALSE)</f>
        <v>#N/A</v>
      </c>
      <c r="P8">
        <f>VLOOKUP(Table2[[#This Row],[Source]]&amp;"#"&amp;Table2[[#This Row],[Stage]]+1,Nodes[],COLUMN(Nodes[[#Headers],[Visibility]]),FALSE)</f>
        <v>10</v>
      </c>
      <c r="Q8">
        <f>VLOOKUP(Table2[[#This Row],[Source]]&amp;"#"&amp;Table2[[#This Row],[Stage]]+1,Nodes[],COLUMN(Nodes[[#Headers],[Evolution]]),FALSE)</f>
        <v>90</v>
      </c>
      <c r="R8" t="e">
        <f>VLOOKUP(Table2[[#This Row],[Target]]&amp;"#"&amp;Table2[[#This Row],[Stage]]+1,Nodes[],COLUMN(Nodes[[#Headers],[Visibility]]),FALSE)</f>
        <v>#N/A</v>
      </c>
      <c r="S8" t="e">
        <f>VLOOKUP(Table2[[#This Row],[Target]]&amp;"#"&amp;Table2[[#This Row],[Stage]]+1,Nodes[],COLUMN(Nodes[[#Headers],[Evolution]]),FALSE)</f>
        <v>#N/A</v>
      </c>
    </row>
    <row r="9" spans="1:19" x14ac:dyDescent="0.2">
      <c r="A9" t="str">
        <f>Table2[[#This Row],[Source]]&amp;"#"&amp;Table2[[#This Row],[Target]]</f>
        <v>Customers#Dashboard</v>
      </c>
      <c r="B9" t="s">
        <v>24</v>
      </c>
      <c r="C9" t="s">
        <v>40</v>
      </c>
      <c r="D9" t="s">
        <v>5</v>
      </c>
      <c r="E9">
        <v>2</v>
      </c>
      <c r="G9">
        <f>VLOOKUP(Table2[[#This Row],[Source]]&amp;"#"&amp;Table2[[#This Row],[Stage]],Nodes[],COLUMN(Nodes[[#Headers],[Size]]),FALSE)</f>
        <v>30</v>
      </c>
      <c r="H9">
        <f>VLOOKUP(Table2[[#This Row],[Source]]&amp;"#"&amp;Table2[[#This Row],[Stage]],Nodes[],COLUMN(Nodes[[#Headers],[Visibility]]),FALSE)</f>
        <v>100</v>
      </c>
      <c r="I9">
        <f>VLOOKUP(Table2[[#This Row],[Source]]&amp;"#"&amp;Table2[[#This Row],[Stage]],Nodes[],COLUMN(Nodes[[#Headers],[Evolution]]),FALSE)</f>
        <v>40</v>
      </c>
      <c r="J9">
        <f>VLOOKUP(Table2[[#This Row],[Target]]&amp;"#"&amp;Table2[[#This Row],[Stage]],Nodes[],COLUMN(Nodes[[#Headers],[Visibility]]),FALSE)</f>
        <v>75</v>
      </c>
      <c r="K9">
        <f>VLOOKUP(Table2[[#This Row],[Target]]&amp;"#"&amp;Table2[[#This Row],[Stage]],Nodes[],COLUMN(Nodes[[#Headers],[Evolution]]),FALSE)</f>
        <v>20</v>
      </c>
      <c r="L9">
        <f>VLOOKUP(Table2[[#This Row],[Source]]&amp;"#"&amp;Table2[[#This Row],[Stage]]-1,Nodes[],COLUMN(Nodes[[#Headers],[Visibility]]),FALSE)</f>
        <v>100</v>
      </c>
      <c r="M9">
        <f>VLOOKUP(Table2[[#This Row],[Source]]&amp;"#"&amp;Table2[[#This Row],[Stage]]-1,Nodes[],COLUMN(Nodes[[#Headers],[Evolution]]),FALSE)</f>
        <v>40</v>
      </c>
      <c r="N9">
        <f>VLOOKUP(Table2[[#This Row],[Target]]&amp;"#"&amp;Table2[[#This Row],[Stage]]-1,Nodes[],COLUMN(Nodes[[#Headers],[Visibility]]),FALSE)</f>
        <v>75</v>
      </c>
      <c r="O9">
        <f>VLOOKUP(Table2[[#This Row],[Target]]&amp;"#"&amp;Table2[[#This Row],[Stage]]-1,Nodes[],COLUMN(Nodes[[#Headers],[Evolution]]),FALSE)</f>
        <v>20</v>
      </c>
      <c r="P9">
        <f>VLOOKUP(Table2[[#This Row],[Source]]&amp;"#"&amp;Table2[[#This Row],[Stage]]+1,Nodes[],COLUMN(Nodes[[#Headers],[Visibility]]),FALSE)</f>
        <v>100</v>
      </c>
      <c r="Q9">
        <f>VLOOKUP(Table2[[#This Row],[Source]]&amp;"#"&amp;Table2[[#This Row],[Stage]]+1,Nodes[],COLUMN(Nodes[[#Headers],[Evolution]]),FALSE)</f>
        <v>40</v>
      </c>
      <c r="R9">
        <f>VLOOKUP(Table2[[#This Row],[Target]]&amp;"#"&amp;Table2[[#This Row],[Stage]]+1,Nodes[],COLUMN(Nodes[[#Headers],[Visibility]]),FALSE)</f>
        <v>75</v>
      </c>
      <c r="S9">
        <f>VLOOKUP(Table2[[#This Row],[Target]]&amp;"#"&amp;Table2[[#This Row],[Stage]]+1,Nodes[],COLUMN(Nodes[[#Headers],[Evolution]]),FALSE)</f>
        <v>40</v>
      </c>
    </row>
    <row r="10" spans="1:19" x14ac:dyDescent="0.2">
      <c r="A10" t="str">
        <f>Table2[[#This Row],[Source]]&amp;"#"&amp;Table2[[#This Row],[Target]]</f>
        <v>Dashboard#BI Service</v>
      </c>
      <c r="B10" t="s">
        <v>40</v>
      </c>
      <c r="C10" t="s">
        <v>25</v>
      </c>
      <c r="D10" t="s">
        <v>5</v>
      </c>
      <c r="E10">
        <v>2</v>
      </c>
      <c r="G10">
        <f>VLOOKUP(Table2[[#This Row],[Source]]&amp;"#"&amp;Table2[[#This Row],[Stage]],Nodes[],COLUMN(Nodes[[#Headers],[Size]]),FALSE)</f>
        <v>45</v>
      </c>
      <c r="H10">
        <f>VLOOKUP(Table2[[#This Row],[Source]]&amp;"#"&amp;Table2[[#This Row],[Stage]],Nodes[],COLUMN(Nodes[[#Headers],[Visibility]]),FALSE)</f>
        <v>75</v>
      </c>
      <c r="I10">
        <f>VLOOKUP(Table2[[#This Row],[Source]]&amp;"#"&amp;Table2[[#This Row],[Stage]],Nodes[],COLUMN(Nodes[[#Headers],[Evolution]]),FALSE)</f>
        <v>20</v>
      </c>
      <c r="J10">
        <f>VLOOKUP(Table2[[#This Row],[Target]]&amp;"#"&amp;Table2[[#This Row],[Stage]],Nodes[],COLUMN(Nodes[[#Headers],[Visibility]]),FALSE)</f>
        <v>60</v>
      </c>
      <c r="K10">
        <f>VLOOKUP(Table2[[#This Row],[Target]]&amp;"#"&amp;Table2[[#This Row],[Stage]],Nodes[],COLUMN(Nodes[[#Headers],[Evolution]]),FALSE)</f>
        <v>70</v>
      </c>
      <c r="L10">
        <f>VLOOKUP(Table2[[#This Row],[Source]]&amp;"#"&amp;Table2[[#This Row],[Stage]]-1,Nodes[],COLUMN(Nodes[[#Headers],[Visibility]]),FALSE)</f>
        <v>75</v>
      </c>
      <c r="M10">
        <f>VLOOKUP(Table2[[#This Row],[Source]]&amp;"#"&amp;Table2[[#This Row],[Stage]]-1,Nodes[],COLUMN(Nodes[[#Headers],[Evolution]]),FALSE)</f>
        <v>20</v>
      </c>
      <c r="N10">
        <f>VLOOKUP(Table2[[#This Row],[Target]]&amp;"#"&amp;Table2[[#This Row],[Stage]]-1,Nodes[],COLUMN(Nodes[[#Headers],[Visibility]]),FALSE)</f>
        <v>60</v>
      </c>
      <c r="O10">
        <f>VLOOKUP(Table2[[#This Row],[Target]]&amp;"#"&amp;Table2[[#This Row],[Stage]]-1,Nodes[],COLUMN(Nodes[[#Headers],[Evolution]]),FALSE)</f>
        <v>70</v>
      </c>
      <c r="P10">
        <f>VLOOKUP(Table2[[#This Row],[Source]]&amp;"#"&amp;Table2[[#This Row],[Stage]]+1,Nodes[],COLUMN(Nodes[[#Headers],[Visibility]]),FALSE)</f>
        <v>75</v>
      </c>
      <c r="Q10">
        <f>VLOOKUP(Table2[[#This Row],[Source]]&amp;"#"&amp;Table2[[#This Row],[Stage]]+1,Nodes[],COLUMN(Nodes[[#Headers],[Evolution]]),FALSE)</f>
        <v>40</v>
      </c>
      <c r="R10">
        <f>VLOOKUP(Table2[[#This Row],[Target]]&amp;"#"&amp;Table2[[#This Row],[Stage]]+1,Nodes[],COLUMN(Nodes[[#Headers],[Visibility]]),FALSE)</f>
        <v>60</v>
      </c>
      <c r="S10">
        <f>VLOOKUP(Table2[[#This Row],[Target]]&amp;"#"&amp;Table2[[#This Row],[Stage]]+1,Nodes[],COLUMN(Nodes[[#Headers],[Evolution]]),FALSE)</f>
        <v>70</v>
      </c>
    </row>
    <row r="11" spans="1:19" x14ac:dyDescent="0.2">
      <c r="A11" t="str">
        <f>Table2[[#This Row],[Source]]&amp;"#"&amp;Table2[[#This Row],[Target]]</f>
        <v>BI Service#Cloud Platform</v>
      </c>
      <c r="B11" t="s">
        <v>25</v>
      </c>
      <c r="C11" t="s">
        <v>15</v>
      </c>
      <c r="D11" t="s">
        <v>5</v>
      </c>
      <c r="E11">
        <v>2</v>
      </c>
      <c r="G11">
        <f>VLOOKUP(Table2[[#This Row],[Source]]&amp;"#"&amp;Table2[[#This Row],[Stage]],Nodes[],COLUMN(Nodes[[#Headers],[Size]]),FALSE)</f>
        <v>35</v>
      </c>
      <c r="H11">
        <f>VLOOKUP(Table2[[#This Row],[Source]]&amp;"#"&amp;Table2[[#This Row],[Stage]],Nodes[],COLUMN(Nodes[[#Headers],[Visibility]]),FALSE)</f>
        <v>60</v>
      </c>
      <c r="I11">
        <f>VLOOKUP(Table2[[#This Row],[Source]]&amp;"#"&amp;Table2[[#This Row],[Stage]],Nodes[],COLUMN(Nodes[[#Headers],[Evolution]]),FALSE)</f>
        <v>70</v>
      </c>
      <c r="J11">
        <f>VLOOKUP(Table2[[#This Row],[Target]]&amp;"#"&amp;Table2[[#This Row],[Stage]],Nodes[],COLUMN(Nodes[[#Headers],[Visibility]]),FALSE)</f>
        <v>10</v>
      </c>
      <c r="K11">
        <f>VLOOKUP(Table2[[#This Row],[Target]]&amp;"#"&amp;Table2[[#This Row],[Stage]],Nodes[],COLUMN(Nodes[[#Headers],[Evolution]]),FALSE)</f>
        <v>90</v>
      </c>
      <c r="L11">
        <f>VLOOKUP(Table2[[#This Row],[Source]]&amp;"#"&amp;Table2[[#This Row],[Stage]]-1,Nodes[],COLUMN(Nodes[[#Headers],[Visibility]]),FALSE)</f>
        <v>60</v>
      </c>
      <c r="M11">
        <f>VLOOKUP(Table2[[#This Row],[Source]]&amp;"#"&amp;Table2[[#This Row],[Stage]]-1,Nodes[],COLUMN(Nodes[[#Headers],[Evolution]]),FALSE)</f>
        <v>70</v>
      </c>
      <c r="N11">
        <f>VLOOKUP(Table2[[#This Row],[Target]]&amp;"#"&amp;Table2[[#This Row],[Stage]]-1,Nodes[],COLUMN(Nodes[[#Headers],[Visibility]]),FALSE)</f>
        <v>10</v>
      </c>
      <c r="O11">
        <f>VLOOKUP(Table2[[#This Row],[Target]]&amp;"#"&amp;Table2[[#This Row],[Stage]]-1,Nodes[],COLUMN(Nodes[[#Headers],[Evolution]]),FALSE)</f>
        <v>90</v>
      </c>
      <c r="P11">
        <f>VLOOKUP(Table2[[#This Row],[Source]]&amp;"#"&amp;Table2[[#This Row],[Stage]]+1,Nodes[],COLUMN(Nodes[[#Headers],[Visibility]]),FALSE)</f>
        <v>60</v>
      </c>
      <c r="Q11">
        <f>VLOOKUP(Table2[[#This Row],[Source]]&amp;"#"&amp;Table2[[#This Row],[Stage]]+1,Nodes[],COLUMN(Nodes[[#Headers],[Evolution]]),FALSE)</f>
        <v>70</v>
      </c>
      <c r="R11">
        <f>VLOOKUP(Table2[[#This Row],[Target]]&amp;"#"&amp;Table2[[#This Row],[Stage]]+1,Nodes[],COLUMN(Nodes[[#Headers],[Visibility]]),FALSE)</f>
        <v>10</v>
      </c>
      <c r="S11">
        <f>VLOOKUP(Table2[[#This Row],[Target]]&amp;"#"&amp;Table2[[#This Row],[Stage]]+1,Nodes[],COLUMN(Nodes[[#Headers],[Evolution]]),FALSE)</f>
        <v>90</v>
      </c>
    </row>
    <row r="12" spans="1:19" x14ac:dyDescent="0.2">
      <c r="A12" t="str">
        <f>Table2[[#This Row],[Source]]&amp;"#"&amp;Table2[[#This Row],[Target]]</f>
        <v>Cloud Platform#Data Platform Service</v>
      </c>
      <c r="B12" t="s">
        <v>15</v>
      </c>
      <c r="C12" t="s">
        <v>20</v>
      </c>
      <c r="D12" t="s">
        <v>5</v>
      </c>
      <c r="E12">
        <v>2</v>
      </c>
      <c r="G12">
        <f>VLOOKUP(Table2[[#This Row],[Source]]&amp;"#"&amp;Table2[[#This Row],[Stage]],Nodes[],COLUMN(Nodes[[#Headers],[Size]]),FALSE)</f>
        <v>40</v>
      </c>
      <c r="H12">
        <f>VLOOKUP(Table2[[#This Row],[Source]]&amp;"#"&amp;Table2[[#This Row],[Stage]],Nodes[],COLUMN(Nodes[[#Headers],[Visibility]]),FALSE)</f>
        <v>10</v>
      </c>
      <c r="I12">
        <f>VLOOKUP(Table2[[#This Row],[Source]]&amp;"#"&amp;Table2[[#This Row],[Stage]],Nodes[],COLUMN(Nodes[[#Headers],[Evolution]]),FALSE)</f>
        <v>90</v>
      </c>
      <c r="J12" t="e">
        <f>VLOOKUP(Table2[[#This Row],[Target]]&amp;"#"&amp;Table2[[#This Row],[Stage]],Nodes[],COLUMN(Nodes[[#Headers],[Visibility]]),FALSE)</f>
        <v>#N/A</v>
      </c>
      <c r="K12" t="e">
        <f>VLOOKUP(Table2[[#This Row],[Target]]&amp;"#"&amp;Table2[[#This Row],[Stage]],Nodes[],COLUMN(Nodes[[#Headers],[Evolution]]),FALSE)</f>
        <v>#N/A</v>
      </c>
      <c r="L12">
        <f>VLOOKUP(Table2[[#This Row],[Source]]&amp;"#"&amp;Table2[[#This Row],[Stage]]-1,Nodes[],COLUMN(Nodes[[#Headers],[Visibility]]),FALSE)</f>
        <v>10</v>
      </c>
      <c r="M12">
        <f>VLOOKUP(Table2[[#This Row],[Source]]&amp;"#"&amp;Table2[[#This Row],[Stage]]-1,Nodes[],COLUMN(Nodes[[#Headers],[Evolution]]),FALSE)</f>
        <v>90</v>
      </c>
      <c r="N12" t="e">
        <f>VLOOKUP(Table2[[#This Row],[Target]]&amp;"#"&amp;Table2[[#This Row],[Stage]]-1,Nodes[],COLUMN(Nodes[[#Headers],[Visibility]]),FALSE)</f>
        <v>#N/A</v>
      </c>
      <c r="O12" t="e">
        <f>VLOOKUP(Table2[[#This Row],[Target]]&amp;"#"&amp;Table2[[#This Row],[Stage]]-1,Nodes[],COLUMN(Nodes[[#Headers],[Evolution]]),FALSE)</f>
        <v>#N/A</v>
      </c>
      <c r="P12">
        <f>VLOOKUP(Table2[[#This Row],[Source]]&amp;"#"&amp;Table2[[#This Row],[Stage]]+1,Nodes[],COLUMN(Nodes[[#Headers],[Visibility]]),FALSE)</f>
        <v>10</v>
      </c>
      <c r="Q12">
        <f>VLOOKUP(Table2[[#This Row],[Source]]&amp;"#"&amp;Table2[[#This Row],[Stage]]+1,Nodes[],COLUMN(Nodes[[#Headers],[Evolution]]),FALSE)</f>
        <v>90</v>
      </c>
      <c r="R12">
        <f>VLOOKUP(Table2[[#This Row],[Target]]&amp;"#"&amp;Table2[[#This Row],[Stage]]+1,Nodes[],COLUMN(Nodes[[#Headers],[Visibility]]),FALSE)</f>
        <v>30</v>
      </c>
      <c r="S12">
        <f>VLOOKUP(Table2[[#This Row],[Target]]&amp;"#"&amp;Table2[[#This Row],[Stage]]+1,Nodes[],COLUMN(Nodes[[#Headers],[Evolution]]),FALSE)</f>
        <v>70</v>
      </c>
    </row>
    <row r="13" spans="1:19" x14ac:dyDescent="0.2">
      <c r="A13" t="str">
        <f>Table2[[#This Row],[Source]]&amp;"#"&amp;Table2[[#This Row],[Target]]</f>
        <v>Data Platform Service#Data Platform</v>
      </c>
      <c r="B13" t="s">
        <v>20</v>
      </c>
      <c r="C13" t="s">
        <v>16</v>
      </c>
      <c r="D13" t="s">
        <v>5</v>
      </c>
      <c r="E13">
        <v>2</v>
      </c>
      <c r="G13" t="e">
        <f>VLOOKUP(Table2[[#This Row],[Source]]&amp;"#"&amp;Table2[[#This Row],[Stage]],Nodes[],COLUMN(Nodes[[#Headers],[Size]]),FALSE)</f>
        <v>#N/A</v>
      </c>
      <c r="H13" t="e">
        <f>VLOOKUP(Table2[[#This Row],[Source]]&amp;"#"&amp;Table2[[#This Row],[Stage]],Nodes[],COLUMN(Nodes[[#Headers],[Visibility]]),FALSE)</f>
        <v>#N/A</v>
      </c>
      <c r="I13" t="e">
        <f>VLOOKUP(Table2[[#This Row],[Source]]&amp;"#"&amp;Table2[[#This Row],[Stage]],Nodes[],COLUMN(Nodes[[#Headers],[Evolution]]),FALSE)</f>
        <v>#N/A</v>
      </c>
      <c r="J13" t="e">
        <f>VLOOKUP(Table2[[#This Row],[Target]]&amp;"#"&amp;Table2[[#This Row],[Stage]],Nodes[],COLUMN(Nodes[[#Headers],[Visibility]]),FALSE)</f>
        <v>#N/A</v>
      </c>
      <c r="K13" t="e">
        <f>VLOOKUP(Table2[[#This Row],[Target]]&amp;"#"&amp;Table2[[#This Row],[Stage]],Nodes[],COLUMN(Nodes[[#Headers],[Evolution]]),FALSE)</f>
        <v>#N/A</v>
      </c>
      <c r="L13" t="e">
        <f>VLOOKUP(Table2[[#This Row],[Source]]&amp;"#"&amp;Table2[[#This Row],[Stage]]-1,Nodes[],COLUMN(Nodes[[#Headers],[Visibility]]),FALSE)</f>
        <v>#N/A</v>
      </c>
      <c r="M13" t="e">
        <f>VLOOKUP(Table2[[#This Row],[Source]]&amp;"#"&amp;Table2[[#This Row],[Stage]]-1,Nodes[],COLUMN(Nodes[[#Headers],[Evolution]]),FALSE)</f>
        <v>#N/A</v>
      </c>
      <c r="N13" t="e">
        <f>VLOOKUP(Table2[[#This Row],[Target]]&amp;"#"&amp;Table2[[#This Row],[Stage]]-1,Nodes[],COLUMN(Nodes[[#Headers],[Visibility]]),FALSE)</f>
        <v>#N/A</v>
      </c>
      <c r="O13" t="e">
        <f>VLOOKUP(Table2[[#This Row],[Target]]&amp;"#"&amp;Table2[[#This Row],[Stage]]-1,Nodes[],COLUMN(Nodes[[#Headers],[Evolution]]),FALSE)</f>
        <v>#N/A</v>
      </c>
      <c r="P13">
        <f>VLOOKUP(Table2[[#This Row],[Source]]&amp;"#"&amp;Table2[[#This Row],[Stage]]+1,Nodes[],COLUMN(Nodes[[#Headers],[Visibility]]),FALSE)</f>
        <v>30</v>
      </c>
      <c r="Q13">
        <f>VLOOKUP(Table2[[#This Row],[Source]]&amp;"#"&amp;Table2[[#This Row],[Stage]]+1,Nodes[],COLUMN(Nodes[[#Headers],[Evolution]]),FALSE)</f>
        <v>70</v>
      </c>
      <c r="R13">
        <f>VLOOKUP(Table2[[#This Row],[Target]]&amp;"#"&amp;Table2[[#This Row],[Stage]]+1,Nodes[],COLUMN(Nodes[[#Headers],[Visibility]]),FALSE)</f>
        <v>30</v>
      </c>
      <c r="S13">
        <f>VLOOKUP(Table2[[#This Row],[Target]]&amp;"#"&amp;Table2[[#This Row],[Stage]]+1,Nodes[],COLUMN(Nodes[[#Headers],[Evolution]]),FALSE)</f>
        <v>20</v>
      </c>
    </row>
    <row r="14" spans="1:19" x14ac:dyDescent="0.2">
      <c r="A14" t="str">
        <f>Table2[[#This Row],[Source]]&amp;"#"&amp;Table2[[#This Row],[Target]]</f>
        <v>Data Platform#Dashboard</v>
      </c>
      <c r="B14" t="s">
        <v>16</v>
      </c>
      <c r="C14" t="s">
        <v>40</v>
      </c>
      <c r="D14" t="s">
        <v>5</v>
      </c>
      <c r="E14">
        <v>2</v>
      </c>
      <c r="G14" t="e">
        <f>VLOOKUP(Table2[[#This Row],[Source]]&amp;"#"&amp;Table2[[#This Row],[Stage]],Nodes[],COLUMN(Nodes[[#Headers],[Size]]),FALSE)</f>
        <v>#N/A</v>
      </c>
      <c r="H14" t="e">
        <f>VLOOKUP(Table2[[#This Row],[Source]]&amp;"#"&amp;Table2[[#This Row],[Stage]],Nodes[],COLUMN(Nodes[[#Headers],[Visibility]]),FALSE)</f>
        <v>#N/A</v>
      </c>
      <c r="I14" t="e">
        <f>VLOOKUP(Table2[[#This Row],[Source]]&amp;"#"&amp;Table2[[#This Row],[Stage]],Nodes[],COLUMN(Nodes[[#Headers],[Evolution]]),FALSE)</f>
        <v>#N/A</v>
      </c>
      <c r="J14">
        <f>VLOOKUP(Table2[[#This Row],[Target]]&amp;"#"&amp;Table2[[#This Row],[Stage]],Nodes[],COLUMN(Nodes[[#Headers],[Visibility]]),FALSE)</f>
        <v>75</v>
      </c>
      <c r="K14">
        <f>VLOOKUP(Table2[[#This Row],[Target]]&amp;"#"&amp;Table2[[#This Row],[Stage]],Nodes[],COLUMN(Nodes[[#Headers],[Evolution]]),FALSE)</f>
        <v>20</v>
      </c>
      <c r="L14" t="e">
        <f>VLOOKUP(Table2[[#This Row],[Source]]&amp;"#"&amp;Table2[[#This Row],[Stage]]-1,Nodes[],COLUMN(Nodes[[#Headers],[Visibility]]),FALSE)</f>
        <v>#N/A</v>
      </c>
      <c r="M14" t="e">
        <f>VLOOKUP(Table2[[#This Row],[Source]]&amp;"#"&amp;Table2[[#This Row],[Stage]]-1,Nodes[],COLUMN(Nodes[[#Headers],[Evolution]]),FALSE)</f>
        <v>#N/A</v>
      </c>
      <c r="N14">
        <f>VLOOKUP(Table2[[#This Row],[Target]]&amp;"#"&amp;Table2[[#This Row],[Stage]]-1,Nodes[],COLUMN(Nodes[[#Headers],[Visibility]]),FALSE)</f>
        <v>75</v>
      </c>
      <c r="O14">
        <f>VLOOKUP(Table2[[#This Row],[Target]]&amp;"#"&amp;Table2[[#This Row],[Stage]]-1,Nodes[],COLUMN(Nodes[[#Headers],[Evolution]]),FALSE)</f>
        <v>20</v>
      </c>
      <c r="P14">
        <f>VLOOKUP(Table2[[#This Row],[Source]]&amp;"#"&amp;Table2[[#This Row],[Stage]]+1,Nodes[],COLUMN(Nodes[[#Headers],[Visibility]]),FALSE)</f>
        <v>30</v>
      </c>
      <c r="Q14">
        <f>VLOOKUP(Table2[[#This Row],[Source]]&amp;"#"&amp;Table2[[#This Row],[Stage]]+1,Nodes[],COLUMN(Nodes[[#Headers],[Evolution]]),FALSE)</f>
        <v>20</v>
      </c>
      <c r="R14">
        <f>VLOOKUP(Table2[[#This Row],[Target]]&amp;"#"&amp;Table2[[#This Row],[Stage]]+1,Nodes[],COLUMN(Nodes[[#Headers],[Visibility]]),FALSE)</f>
        <v>75</v>
      </c>
      <c r="S14">
        <f>VLOOKUP(Table2[[#This Row],[Target]]&amp;"#"&amp;Table2[[#This Row],[Stage]]+1,Nodes[],COLUMN(Nodes[[#Headers],[Evolution]]),FALSE)</f>
        <v>40</v>
      </c>
    </row>
    <row r="15" spans="1:19" x14ac:dyDescent="0.2">
      <c r="A15" t="str">
        <f>Table2[[#This Row],[Source]]&amp;"#"&amp;Table2[[#This Row],[Target]]</f>
        <v>Customers#Dashboard</v>
      </c>
      <c r="B15" t="s">
        <v>24</v>
      </c>
      <c r="C15" t="s">
        <v>40</v>
      </c>
      <c r="D15" t="s">
        <v>5</v>
      </c>
      <c r="E15">
        <v>3</v>
      </c>
      <c r="G15">
        <f>VLOOKUP(Table2[[#This Row],[Source]]&amp;"#"&amp;Table2[[#This Row],[Stage]],Nodes[],COLUMN(Nodes[[#Headers],[Size]]),FALSE)</f>
        <v>30</v>
      </c>
      <c r="H15">
        <f>VLOOKUP(Table2[[#This Row],[Source]]&amp;"#"&amp;Table2[[#This Row],[Stage]],Nodes[],COLUMN(Nodes[[#Headers],[Visibility]]),FALSE)</f>
        <v>100</v>
      </c>
      <c r="I15">
        <f>VLOOKUP(Table2[[#This Row],[Source]]&amp;"#"&amp;Table2[[#This Row],[Stage]],Nodes[],COLUMN(Nodes[[#Headers],[Evolution]]),FALSE)</f>
        <v>40</v>
      </c>
      <c r="J15">
        <f>VLOOKUP(Table2[[#This Row],[Target]]&amp;"#"&amp;Table2[[#This Row],[Stage]],Nodes[],COLUMN(Nodes[[#Headers],[Visibility]]),FALSE)</f>
        <v>75</v>
      </c>
      <c r="K15">
        <f>VLOOKUP(Table2[[#This Row],[Target]]&amp;"#"&amp;Table2[[#This Row],[Stage]],Nodes[],COLUMN(Nodes[[#Headers],[Evolution]]),FALSE)</f>
        <v>40</v>
      </c>
      <c r="L15">
        <f>VLOOKUP(Table2[[#This Row],[Source]]&amp;"#"&amp;Table2[[#This Row],[Stage]]-1,Nodes[],COLUMN(Nodes[[#Headers],[Visibility]]),FALSE)</f>
        <v>100</v>
      </c>
      <c r="M15">
        <f>VLOOKUP(Table2[[#This Row],[Source]]&amp;"#"&amp;Table2[[#This Row],[Stage]]-1,Nodes[],COLUMN(Nodes[[#Headers],[Evolution]]),FALSE)</f>
        <v>40</v>
      </c>
      <c r="N15">
        <f>VLOOKUP(Table2[[#This Row],[Target]]&amp;"#"&amp;Table2[[#This Row],[Stage]]-1,Nodes[],COLUMN(Nodes[[#Headers],[Visibility]]),FALSE)</f>
        <v>75</v>
      </c>
      <c r="O15">
        <f>VLOOKUP(Table2[[#This Row],[Target]]&amp;"#"&amp;Table2[[#This Row],[Stage]]-1,Nodes[],COLUMN(Nodes[[#Headers],[Evolution]]),FALSE)</f>
        <v>20</v>
      </c>
      <c r="P15">
        <f>VLOOKUP(Table2[[#This Row],[Source]]&amp;"#"&amp;Table2[[#This Row],[Stage]]+1,Nodes[],COLUMN(Nodes[[#Headers],[Visibility]]),FALSE)</f>
        <v>100</v>
      </c>
      <c r="Q15">
        <f>VLOOKUP(Table2[[#This Row],[Source]]&amp;"#"&amp;Table2[[#This Row],[Stage]]+1,Nodes[],COLUMN(Nodes[[#Headers],[Evolution]]),FALSE)</f>
        <v>40</v>
      </c>
      <c r="R15">
        <f>VLOOKUP(Table2[[#This Row],[Target]]&amp;"#"&amp;Table2[[#This Row],[Stage]]+1,Nodes[],COLUMN(Nodes[[#Headers],[Visibility]]),FALSE)</f>
        <v>75</v>
      </c>
      <c r="S15">
        <f>VLOOKUP(Table2[[#This Row],[Target]]&amp;"#"&amp;Table2[[#This Row],[Stage]]+1,Nodes[],COLUMN(Nodes[[#Headers],[Evolution]]),FALSE)</f>
        <v>40</v>
      </c>
    </row>
    <row r="16" spans="1:19" x14ac:dyDescent="0.2">
      <c r="A16" t="str">
        <f>Table2[[#This Row],[Source]]&amp;"#"&amp;Table2[[#This Row],[Target]]</f>
        <v>Dashboard#BI Service</v>
      </c>
      <c r="B16" t="s">
        <v>40</v>
      </c>
      <c r="C16" t="s">
        <v>25</v>
      </c>
      <c r="D16" t="s">
        <v>5</v>
      </c>
      <c r="E16">
        <v>3</v>
      </c>
      <c r="G16">
        <f>VLOOKUP(Table2[[#This Row],[Source]]&amp;"#"&amp;Table2[[#This Row],[Stage]],Nodes[],COLUMN(Nodes[[#Headers],[Size]]),FALSE)</f>
        <v>45</v>
      </c>
      <c r="H16">
        <f>VLOOKUP(Table2[[#This Row],[Source]]&amp;"#"&amp;Table2[[#This Row],[Stage]],Nodes[],COLUMN(Nodes[[#Headers],[Visibility]]),FALSE)</f>
        <v>75</v>
      </c>
      <c r="I16">
        <f>VLOOKUP(Table2[[#This Row],[Source]]&amp;"#"&amp;Table2[[#This Row],[Stage]],Nodes[],COLUMN(Nodes[[#Headers],[Evolution]]),FALSE)</f>
        <v>40</v>
      </c>
      <c r="J16">
        <f>VLOOKUP(Table2[[#This Row],[Target]]&amp;"#"&amp;Table2[[#This Row],[Stage]],Nodes[],COLUMN(Nodes[[#Headers],[Visibility]]),FALSE)</f>
        <v>60</v>
      </c>
      <c r="K16">
        <f>VLOOKUP(Table2[[#This Row],[Target]]&amp;"#"&amp;Table2[[#This Row],[Stage]],Nodes[],COLUMN(Nodes[[#Headers],[Evolution]]),FALSE)</f>
        <v>70</v>
      </c>
      <c r="L16">
        <f>VLOOKUP(Table2[[#This Row],[Source]]&amp;"#"&amp;Table2[[#This Row],[Stage]]-1,Nodes[],COLUMN(Nodes[[#Headers],[Visibility]]),FALSE)</f>
        <v>75</v>
      </c>
      <c r="M16">
        <f>VLOOKUP(Table2[[#This Row],[Source]]&amp;"#"&amp;Table2[[#This Row],[Stage]]-1,Nodes[],COLUMN(Nodes[[#Headers],[Evolution]]),FALSE)</f>
        <v>20</v>
      </c>
      <c r="N16">
        <f>VLOOKUP(Table2[[#This Row],[Target]]&amp;"#"&amp;Table2[[#This Row],[Stage]]-1,Nodes[],COLUMN(Nodes[[#Headers],[Visibility]]),FALSE)</f>
        <v>60</v>
      </c>
      <c r="O16">
        <f>VLOOKUP(Table2[[#This Row],[Target]]&amp;"#"&amp;Table2[[#This Row],[Stage]]-1,Nodes[],COLUMN(Nodes[[#Headers],[Evolution]]),FALSE)</f>
        <v>70</v>
      </c>
      <c r="P16">
        <f>VLOOKUP(Table2[[#This Row],[Source]]&amp;"#"&amp;Table2[[#This Row],[Stage]]+1,Nodes[],COLUMN(Nodes[[#Headers],[Visibility]]),FALSE)</f>
        <v>75</v>
      </c>
      <c r="Q16">
        <f>VLOOKUP(Table2[[#This Row],[Source]]&amp;"#"&amp;Table2[[#This Row],[Stage]]+1,Nodes[],COLUMN(Nodes[[#Headers],[Evolution]]),FALSE)</f>
        <v>40</v>
      </c>
      <c r="R16">
        <f>VLOOKUP(Table2[[#This Row],[Target]]&amp;"#"&amp;Table2[[#This Row],[Stage]]+1,Nodes[],COLUMN(Nodes[[#Headers],[Visibility]]),FALSE)</f>
        <v>60</v>
      </c>
      <c r="S16">
        <f>VLOOKUP(Table2[[#This Row],[Target]]&amp;"#"&amp;Table2[[#This Row],[Stage]]+1,Nodes[],COLUMN(Nodes[[#Headers],[Evolution]]),FALSE)</f>
        <v>70</v>
      </c>
    </row>
    <row r="17" spans="1:19" x14ac:dyDescent="0.2">
      <c r="A17" t="str">
        <f>Table2[[#This Row],[Source]]&amp;"#"&amp;Table2[[#This Row],[Target]]</f>
        <v>BI Service#Cloud Platform</v>
      </c>
      <c r="B17" t="s">
        <v>25</v>
      </c>
      <c r="C17" t="s">
        <v>15</v>
      </c>
      <c r="D17" t="s">
        <v>5</v>
      </c>
      <c r="E17">
        <v>3</v>
      </c>
      <c r="G17">
        <f>VLOOKUP(Table2[[#This Row],[Source]]&amp;"#"&amp;Table2[[#This Row],[Stage]],Nodes[],COLUMN(Nodes[[#Headers],[Size]]),FALSE)</f>
        <v>40</v>
      </c>
      <c r="H17">
        <f>VLOOKUP(Table2[[#This Row],[Source]]&amp;"#"&amp;Table2[[#This Row],[Stage]],Nodes[],COLUMN(Nodes[[#Headers],[Visibility]]),FALSE)</f>
        <v>60</v>
      </c>
      <c r="I17">
        <f>VLOOKUP(Table2[[#This Row],[Source]]&amp;"#"&amp;Table2[[#This Row],[Stage]],Nodes[],COLUMN(Nodes[[#Headers],[Evolution]]),FALSE)</f>
        <v>70</v>
      </c>
      <c r="J17">
        <f>VLOOKUP(Table2[[#This Row],[Target]]&amp;"#"&amp;Table2[[#This Row],[Stage]],Nodes[],COLUMN(Nodes[[#Headers],[Visibility]]),FALSE)</f>
        <v>10</v>
      </c>
      <c r="K17">
        <f>VLOOKUP(Table2[[#This Row],[Target]]&amp;"#"&amp;Table2[[#This Row],[Stage]],Nodes[],COLUMN(Nodes[[#Headers],[Evolution]]),FALSE)</f>
        <v>90</v>
      </c>
      <c r="L17">
        <f>VLOOKUP(Table2[[#This Row],[Source]]&amp;"#"&amp;Table2[[#This Row],[Stage]]-1,Nodes[],COLUMN(Nodes[[#Headers],[Visibility]]),FALSE)</f>
        <v>60</v>
      </c>
      <c r="M17">
        <f>VLOOKUP(Table2[[#This Row],[Source]]&amp;"#"&amp;Table2[[#This Row],[Stage]]-1,Nodes[],COLUMN(Nodes[[#Headers],[Evolution]]),FALSE)</f>
        <v>70</v>
      </c>
      <c r="N17">
        <f>VLOOKUP(Table2[[#This Row],[Target]]&amp;"#"&amp;Table2[[#This Row],[Stage]]-1,Nodes[],COLUMN(Nodes[[#Headers],[Visibility]]),FALSE)</f>
        <v>10</v>
      </c>
      <c r="O17">
        <f>VLOOKUP(Table2[[#This Row],[Target]]&amp;"#"&amp;Table2[[#This Row],[Stage]]-1,Nodes[],COLUMN(Nodes[[#Headers],[Evolution]]),FALSE)</f>
        <v>90</v>
      </c>
      <c r="P17">
        <f>VLOOKUP(Table2[[#This Row],[Source]]&amp;"#"&amp;Table2[[#This Row],[Stage]]+1,Nodes[],COLUMN(Nodes[[#Headers],[Visibility]]),FALSE)</f>
        <v>60</v>
      </c>
      <c r="Q17">
        <f>VLOOKUP(Table2[[#This Row],[Source]]&amp;"#"&amp;Table2[[#This Row],[Stage]]+1,Nodes[],COLUMN(Nodes[[#Headers],[Evolution]]),FALSE)</f>
        <v>70</v>
      </c>
      <c r="R17">
        <f>VLOOKUP(Table2[[#This Row],[Target]]&amp;"#"&amp;Table2[[#This Row],[Stage]]+1,Nodes[],COLUMN(Nodes[[#Headers],[Visibility]]),FALSE)</f>
        <v>10</v>
      </c>
      <c r="S17">
        <f>VLOOKUP(Table2[[#This Row],[Target]]&amp;"#"&amp;Table2[[#This Row],[Stage]]+1,Nodes[],COLUMN(Nodes[[#Headers],[Evolution]]),FALSE)</f>
        <v>90</v>
      </c>
    </row>
    <row r="18" spans="1:19" x14ac:dyDescent="0.2">
      <c r="A18" t="str">
        <f>Table2[[#This Row],[Source]]&amp;"#"&amp;Table2[[#This Row],[Target]]</f>
        <v>Cloud Platform#Data Platform Service</v>
      </c>
      <c r="B18" t="s">
        <v>15</v>
      </c>
      <c r="C18" t="s">
        <v>20</v>
      </c>
      <c r="D18" t="s">
        <v>5</v>
      </c>
      <c r="E18">
        <v>3</v>
      </c>
      <c r="G18">
        <f>VLOOKUP(Table2[[#This Row],[Source]]&amp;"#"&amp;Table2[[#This Row],[Stage]],Nodes[],COLUMN(Nodes[[#Headers],[Size]]),FALSE)</f>
        <v>45</v>
      </c>
      <c r="H18">
        <f>VLOOKUP(Table2[[#This Row],[Source]]&amp;"#"&amp;Table2[[#This Row],[Stage]],Nodes[],COLUMN(Nodes[[#Headers],[Visibility]]),FALSE)</f>
        <v>10</v>
      </c>
      <c r="I18">
        <f>VLOOKUP(Table2[[#This Row],[Source]]&amp;"#"&amp;Table2[[#This Row],[Stage]],Nodes[],COLUMN(Nodes[[#Headers],[Evolution]]),FALSE)</f>
        <v>90</v>
      </c>
      <c r="J18">
        <f>VLOOKUP(Table2[[#This Row],[Target]]&amp;"#"&amp;Table2[[#This Row],[Stage]],Nodes[],COLUMN(Nodes[[#Headers],[Visibility]]),FALSE)</f>
        <v>30</v>
      </c>
      <c r="K18">
        <f>VLOOKUP(Table2[[#This Row],[Target]]&amp;"#"&amp;Table2[[#This Row],[Stage]],Nodes[],COLUMN(Nodes[[#Headers],[Evolution]]),FALSE)</f>
        <v>70</v>
      </c>
      <c r="L18">
        <f>VLOOKUP(Table2[[#This Row],[Source]]&amp;"#"&amp;Table2[[#This Row],[Stage]]-1,Nodes[],COLUMN(Nodes[[#Headers],[Visibility]]),FALSE)</f>
        <v>10</v>
      </c>
      <c r="M18">
        <f>VLOOKUP(Table2[[#This Row],[Source]]&amp;"#"&amp;Table2[[#This Row],[Stage]]-1,Nodes[],COLUMN(Nodes[[#Headers],[Evolution]]),FALSE)</f>
        <v>90</v>
      </c>
      <c r="N18" t="e">
        <f>VLOOKUP(Table2[[#This Row],[Target]]&amp;"#"&amp;Table2[[#This Row],[Stage]]-1,Nodes[],COLUMN(Nodes[[#Headers],[Visibility]]),FALSE)</f>
        <v>#N/A</v>
      </c>
      <c r="O18" t="e">
        <f>VLOOKUP(Table2[[#This Row],[Target]]&amp;"#"&amp;Table2[[#This Row],[Stage]]-1,Nodes[],COLUMN(Nodes[[#Headers],[Evolution]]),FALSE)</f>
        <v>#N/A</v>
      </c>
      <c r="P18">
        <f>VLOOKUP(Table2[[#This Row],[Source]]&amp;"#"&amp;Table2[[#This Row],[Stage]]+1,Nodes[],COLUMN(Nodes[[#Headers],[Visibility]]),FALSE)</f>
        <v>10</v>
      </c>
      <c r="Q18">
        <f>VLOOKUP(Table2[[#This Row],[Source]]&amp;"#"&amp;Table2[[#This Row],[Stage]]+1,Nodes[],COLUMN(Nodes[[#Headers],[Evolution]]),FALSE)</f>
        <v>90</v>
      </c>
      <c r="R18">
        <f>VLOOKUP(Table2[[#This Row],[Target]]&amp;"#"&amp;Table2[[#This Row],[Stage]]+1,Nodes[],COLUMN(Nodes[[#Headers],[Visibility]]),FALSE)</f>
        <v>30</v>
      </c>
      <c r="S18">
        <f>VLOOKUP(Table2[[#This Row],[Target]]&amp;"#"&amp;Table2[[#This Row],[Stage]]+1,Nodes[],COLUMN(Nodes[[#Headers],[Evolution]]),FALSE)</f>
        <v>70</v>
      </c>
    </row>
    <row r="19" spans="1:19" x14ac:dyDescent="0.2">
      <c r="A19" t="str">
        <f>Table2[[#This Row],[Source]]&amp;"#"&amp;Table2[[#This Row],[Target]]</f>
        <v>Data Platform Service#Data Platform</v>
      </c>
      <c r="B19" t="s">
        <v>20</v>
      </c>
      <c r="C19" t="s">
        <v>16</v>
      </c>
      <c r="D19" t="s">
        <v>5</v>
      </c>
      <c r="E19">
        <v>3</v>
      </c>
      <c r="G19">
        <f>VLOOKUP(Table2[[#This Row],[Source]]&amp;"#"&amp;Table2[[#This Row],[Stage]],Nodes[],COLUMN(Nodes[[#Headers],[Size]]),FALSE)</f>
        <v>30</v>
      </c>
      <c r="H19">
        <f>VLOOKUP(Table2[[#This Row],[Source]]&amp;"#"&amp;Table2[[#This Row],[Stage]],Nodes[],COLUMN(Nodes[[#Headers],[Visibility]]),FALSE)</f>
        <v>30</v>
      </c>
      <c r="I19">
        <f>VLOOKUP(Table2[[#This Row],[Source]]&amp;"#"&amp;Table2[[#This Row],[Stage]],Nodes[],COLUMN(Nodes[[#Headers],[Evolution]]),FALSE)</f>
        <v>70</v>
      </c>
      <c r="J19">
        <f>VLOOKUP(Table2[[#This Row],[Target]]&amp;"#"&amp;Table2[[#This Row],[Stage]],Nodes[],COLUMN(Nodes[[#Headers],[Visibility]]),FALSE)</f>
        <v>30</v>
      </c>
      <c r="K19">
        <f>VLOOKUP(Table2[[#This Row],[Target]]&amp;"#"&amp;Table2[[#This Row],[Stage]],Nodes[],COLUMN(Nodes[[#Headers],[Evolution]]),FALSE)</f>
        <v>20</v>
      </c>
      <c r="L19" t="e">
        <f>VLOOKUP(Table2[[#This Row],[Source]]&amp;"#"&amp;Table2[[#This Row],[Stage]]-1,Nodes[],COLUMN(Nodes[[#Headers],[Visibility]]),FALSE)</f>
        <v>#N/A</v>
      </c>
      <c r="M19" t="e">
        <f>VLOOKUP(Table2[[#This Row],[Source]]&amp;"#"&amp;Table2[[#This Row],[Stage]]-1,Nodes[],COLUMN(Nodes[[#Headers],[Evolution]]),FALSE)</f>
        <v>#N/A</v>
      </c>
      <c r="N19" t="e">
        <f>VLOOKUP(Table2[[#This Row],[Target]]&amp;"#"&amp;Table2[[#This Row],[Stage]]-1,Nodes[],COLUMN(Nodes[[#Headers],[Visibility]]),FALSE)</f>
        <v>#N/A</v>
      </c>
      <c r="O19" t="e">
        <f>VLOOKUP(Table2[[#This Row],[Target]]&amp;"#"&amp;Table2[[#This Row],[Stage]]-1,Nodes[],COLUMN(Nodes[[#Headers],[Evolution]]),FALSE)</f>
        <v>#N/A</v>
      </c>
      <c r="P19">
        <f>VLOOKUP(Table2[[#This Row],[Source]]&amp;"#"&amp;Table2[[#This Row],[Stage]]+1,Nodes[],COLUMN(Nodes[[#Headers],[Visibility]]),FALSE)</f>
        <v>30</v>
      </c>
      <c r="Q19">
        <f>VLOOKUP(Table2[[#This Row],[Source]]&amp;"#"&amp;Table2[[#This Row],[Stage]]+1,Nodes[],COLUMN(Nodes[[#Headers],[Evolution]]),FALSE)</f>
        <v>70</v>
      </c>
      <c r="R19">
        <f>VLOOKUP(Table2[[#This Row],[Target]]&amp;"#"&amp;Table2[[#This Row],[Stage]]+1,Nodes[],COLUMN(Nodes[[#Headers],[Visibility]]),FALSE)</f>
        <v>40</v>
      </c>
      <c r="S19">
        <f>VLOOKUP(Table2[[#This Row],[Target]]&amp;"#"&amp;Table2[[#This Row],[Stage]]+1,Nodes[],COLUMN(Nodes[[#Headers],[Evolution]]),FALSE)</f>
        <v>45</v>
      </c>
    </row>
    <row r="20" spans="1:19" x14ac:dyDescent="0.2">
      <c r="A20" t="str">
        <f>Table2[[#This Row],[Source]]&amp;"#"&amp;Table2[[#This Row],[Target]]</f>
        <v>Data Platform#Dashboard</v>
      </c>
      <c r="B20" t="s">
        <v>16</v>
      </c>
      <c r="C20" t="s">
        <v>40</v>
      </c>
      <c r="D20" t="s">
        <v>5</v>
      </c>
      <c r="E20">
        <v>3</v>
      </c>
      <c r="G20">
        <f>VLOOKUP(Table2[[#This Row],[Source]]&amp;"#"&amp;Table2[[#This Row],[Stage]],Nodes[],COLUMN(Nodes[[#Headers],[Size]]),FALSE)</f>
        <v>10</v>
      </c>
      <c r="H20">
        <f>VLOOKUP(Table2[[#This Row],[Source]]&amp;"#"&amp;Table2[[#This Row],[Stage]],Nodes[],COLUMN(Nodes[[#Headers],[Visibility]]),FALSE)</f>
        <v>30</v>
      </c>
      <c r="I20">
        <f>VLOOKUP(Table2[[#This Row],[Source]]&amp;"#"&amp;Table2[[#This Row],[Stage]],Nodes[],COLUMN(Nodes[[#Headers],[Evolution]]),FALSE)</f>
        <v>20</v>
      </c>
      <c r="J20">
        <f>VLOOKUP(Table2[[#This Row],[Target]]&amp;"#"&amp;Table2[[#This Row],[Stage]],Nodes[],COLUMN(Nodes[[#Headers],[Visibility]]),FALSE)</f>
        <v>75</v>
      </c>
      <c r="K20">
        <f>VLOOKUP(Table2[[#This Row],[Target]]&amp;"#"&amp;Table2[[#This Row],[Stage]],Nodes[],COLUMN(Nodes[[#Headers],[Evolution]]),FALSE)</f>
        <v>40</v>
      </c>
      <c r="L20" t="e">
        <f>VLOOKUP(Table2[[#This Row],[Source]]&amp;"#"&amp;Table2[[#This Row],[Stage]]-1,Nodes[],COLUMN(Nodes[[#Headers],[Visibility]]),FALSE)</f>
        <v>#N/A</v>
      </c>
      <c r="M20" t="e">
        <f>VLOOKUP(Table2[[#This Row],[Source]]&amp;"#"&amp;Table2[[#This Row],[Stage]]-1,Nodes[],COLUMN(Nodes[[#Headers],[Evolution]]),FALSE)</f>
        <v>#N/A</v>
      </c>
      <c r="N20">
        <f>VLOOKUP(Table2[[#This Row],[Target]]&amp;"#"&amp;Table2[[#This Row],[Stage]]-1,Nodes[],COLUMN(Nodes[[#Headers],[Visibility]]),FALSE)</f>
        <v>75</v>
      </c>
      <c r="O20">
        <f>VLOOKUP(Table2[[#This Row],[Target]]&amp;"#"&amp;Table2[[#This Row],[Stage]]-1,Nodes[],COLUMN(Nodes[[#Headers],[Evolution]]),FALSE)</f>
        <v>20</v>
      </c>
      <c r="P20">
        <f>VLOOKUP(Table2[[#This Row],[Source]]&amp;"#"&amp;Table2[[#This Row],[Stage]]+1,Nodes[],COLUMN(Nodes[[#Headers],[Visibility]]),FALSE)</f>
        <v>40</v>
      </c>
      <c r="Q20">
        <f>VLOOKUP(Table2[[#This Row],[Source]]&amp;"#"&amp;Table2[[#This Row],[Stage]]+1,Nodes[],COLUMN(Nodes[[#Headers],[Evolution]]),FALSE)</f>
        <v>45</v>
      </c>
      <c r="R20">
        <f>VLOOKUP(Table2[[#This Row],[Target]]&amp;"#"&amp;Table2[[#This Row],[Stage]]+1,Nodes[],COLUMN(Nodes[[#Headers],[Visibility]]),FALSE)</f>
        <v>75</v>
      </c>
      <c r="S20">
        <f>VLOOKUP(Table2[[#This Row],[Target]]&amp;"#"&amp;Table2[[#This Row],[Stage]]+1,Nodes[],COLUMN(Nodes[[#Headers],[Evolution]]),FALSE)</f>
        <v>40</v>
      </c>
    </row>
    <row r="21" spans="1:19" x14ac:dyDescent="0.2">
      <c r="A21" t="str">
        <f>Table2[[#This Row],[Source]]&amp;"#"&amp;Table2[[#This Row],[Target]]</f>
        <v>Data Platform#Customers</v>
      </c>
      <c r="B21" t="s">
        <v>16</v>
      </c>
      <c r="C21" t="s">
        <v>24</v>
      </c>
      <c r="D21" t="s">
        <v>5</v>
      </c>
      <c r="E21">
        <v>3</v>
      </c>
      <c r="G21">
        <f>VLOOKUP(Table2[[#This Row],[Source]]&amp;"#"&amp;Table2[[#This Row],[Stage]],Nodes[],COLUMN(Nodes[[#Headers],[Size]]),FALSE)</f>
        <v>10</v>
      </c>
      <c r="H21">
        <f>VLOOKUP(Table2[[#This Row],[Source]]&amp;"#"&amp;Table2[[#This Row],[Stage]],Nodes[],COLUMN(Nodes[[#Headers],[Visibility]]),FALSE)</f>
        <v>30</v>
      </c>
      <c r="I21">
        <f>VLOOKUP(Table2[[#This Row],[Source]]&amp;"#"&amp;Table2[[#This Row],[Stage]],Nodes[],COLUMN(Nodes[[#Headers],[Evolution]]),FALSE)</f>
        <v>20</v>
      </c>
      <c r="J21">
        <f>VLOOKUP(Table2[[#This Row],[Target]]&amp;"#"&amp;Table2[[#This Row],[Stage]],Nodes[],COLUMN(Nodes[[#Headers],[Visibility]]),FALSE)</f>
        <v>100</v>
      </c>
      <c r="K21">
        <f>VLOOKUP(Table2[[#This Row],[Target]]&amp;"#"&amp;Table2[[#This Row],[Stage]],Nodes[],COLUMN(Nodes[[#Headers],[Evolution]]),FALSE)</f>
        <v>40</v>
      </c>
      <c r="L21" t="e">
        <f>VLOOKUP(Table2[[#This Row],[Source]]&amp;"#"&amp;Table2[[#This Row],[Stage]]-1,Nodes[],COLUMN(Nodes[[#Headers],[Visibility]]),FALSE)</f>
        <v>#N/A</v>
      </c>
      <c r="M21" t="e">
        <f>VLOOKUP(Table2[[#This Row],[Source]]&amp;"#"&amp;Table2[[#This Row],[Stage]]-1,Nodes[],COLUMN(Nodes[[#Headers],[Evolution]]),FALSE)</f>
        <v>#N/A</v>
      </c>
      <c r="N21">
        <f>VLOOKUP(Table2[[#This Row],[Target]]&amp;"#"&amp;Table2[[#This Row],[Stage]]-1,Nodes[],COLUMN(Nodes[[#Headers],[Visibility]]),FALSE)</f>
        <v>100</v>
      </c>
      <c r="O21">
        <f>VLOOKUP(Table2[[#This Row],[Target]]&amp;"#"&amp;Table2[[#This Row],[Stage]]-1,Nodes[],COLUMN(Nodes[[#Headers],[Evolution]]),FALSE)</f>
        <v>40</v>
      </c>
      <c r="P21">
        <f>VLOOKUP(Table2[[#This Row],[Source]]&amp;"#"&amp;Table2[[#This Row],[Stage]]+1,Nodes[],COLUMN(Nodes[[#Headers],[Visibility]]),FALSE)</f>
        <v>40</v>
      </c>
      <c r="Q21">
        <f>VLOOKUP(Table2[[#This Row],[Source]]&amp;"#"&amp;Table2[[#This Row],[Stage]]+1,Nodes[],COLUMN(Nodes[[#Headers],[Evolution]]),FALSE)</f>
        <v>45</v>
      </c>
      <c r="R21">
        <f>VLOOKUP(Table2[[#This Row],[Target]]&amp;"#"&amp;Table2[[#This Row],[Stage]]+1,Nodes[],COLUMN(Nodes[[#Headers],[Visibility]]),FALSE)</f>
        <v>100</v>
      </c>
      <c r="S21">
        <f>VLOOKUP(Table2[[#This Row],[Target]]&amp;"#"&amp;Table2[[#This Row],[Stage]]+1,Nodes[],COLUMN(Nodes[[#Headers],[Evolution]]),FALSE)</f>
        <v>40</v>
      </c>
    </row>
    <row r="22" spans="1:19" x14ac:dyDescent="0.2">
      <c r="A22" t="str">
        <f>Table2[[#This Row],[Source]]&amp;"#"&amp;Table2[[#This Row],[Target]]</f>
        <v>Customers#Dashboard</v>
      </c>
      <c r="B22" t="s">
        <v>24</v>
      </c>
      <c r="C22" t="s">
        <v>40</v>
      </c>
      <c r="D22" t="s">
        <v>5</v>
      </c>
      <c r="E22">
        <v>4</v>
      </c>
      <c r="G22">
        <f>VLOOKUP(Table2[[#This Row],[Source]]&amp;"#"&amp;Table2[[#This Row],[Stage]],Nodes[],COLUMN(Nodes[[#Headers],[Size]]),FALSE)</f>
        <v>40</v>
      </c>
      <c r="H22">
        <f>VLOOKUP(Table2[[#This Row],[Source]]&amp;"#"&amp;Table2[[#This Row],[Stage]],Nodes[],COLUMN(Nodes[[#Headers],[Visibility]]),FALSE)</f>
        <v>100</v>
      </c>
      <c r="I22">
        <f>VLOOKUP(Table2[[#This Row],[Source]]&amp;"#"&amp;Table2[[#This Row],[Stage]],Nodes[],COLUMN(Nodes[[#Headers],[Evolution]]),FALSE)</f>
        <v>40</v>
      </c>
      <c r="J22">
        <f>VLOOKUP(Table2[[#This Row],[Target]]&amp;"#"&amp;Table2[[#This Row],[Stage]],Nodes[],COLUMN(Nodes[[#Headers],[Visibility]]),FALSE)</f>
        <v>75</v>
      </c>
      <c r="K22">
        <f>VLOOKUP(Table2[[#This Row],[Target]]&amp;"#"&amp;Table2[[#This Row],[Stage]],Nodes[],COLUMN(Nodes[[#Headers],[Evolution]]),FALSE)</f>
        <v>40</v>
      </c>
      <c r="L22">
        <f>VLOOKUP(Table2[[#This Row],[Source]]&amp;"#"&amp;Table2[[#This Row],[Stage]]-1,Nodes[],COLUMN(Nodes[[#Headers],[Visibility]]),FALSE)</f>
        <v>100</v>
      </c>
      <c r="M22">
        <f>VLOOKUP(Table2[[#This Row],[Source]]&amp;"#"&amp;Table2[[#This Row],[Stage]]-1,Nodes[],COLUMN(Nodes[[#Headers],[Evolution]]),FALSE)</f>
        <v>40</v>
      </c>
      <c r="N22">
        <f>VLOOKUP(Table2[[#This Row],[Target]]&amp;"#"&amp;Table2[[#This Row],[Stage]]-1,Nodes[],COLUMN(Nodes[[#Headers],[Visibility]]),FALSE)</f>
        <v>75</v>
      </c>
      <c r="O22">
        <f>VLOOKUP(Table2[[#This Row],[Target]]&amp;"#"&amp;Table2[[#This Row],[Stage]]-1,Nodes[],COLUMN(Nodes[[#Headers],[Evolution]]),FALSE)</f>
        <v>40</v>
      </c>
      <c r="P22">
        <f>VLOOKUP(Table2[[#This Row],[Source]]&amp;"#"&amp;Table2[[#This Row],[Stage]]+1,Nodes[],COLUMN(Nodes[[#Headers],[Visibility]]),FALSE)</f>
        <v>100</v>
      </c>
      <c r="Q22">
        <f>VLOOKUP(Table2[[#This Row],[Source]]&amp;"#"&amp;Table2[[#This Row],[Stage]]+1,Nodes[],COLUMN(Nodes[[#Headers],[Evolution]]),FALSE)</f>
        <v>40</v>
      </c>
      <c r="R22">
        <f>VLOOKUP(Table2[[#This Row],[Target]]&amp;"#"&amp;Table2[[#This Row],[Stage]]+1,Nodes[],COLUMN(Nodes[[#Headers],[Visibility]]),FALSE)</f>
        <v>75</v>
      </c>
      <c r="S22">
        <f>VLOOKUP(Table2[[#This Row],[Target]]&amp;"#"&amp;Table2[[#This Row],[Stage]]+1,Nodes[],COLUMN(Nodes[[#Headers],[Evolution]]),FALSE)</f>
        <v>40</v>
      </c>
    </row>
    <row r="23" spans="1:19" x14ac:dyDescent="0.2">
      <c r="A23" t="str">
        <f>Table2[[#This Row],[Source]]&amp;"#"&amp;Table2[[#This Row],[Target]]</f>
        <v>Dashboard#BI Service</v>
      </c>
      <c r="B23" t="s">
        <v>40</v>
      </c>
      <c r="C23" t="s">
        <v>25</v>
      </c>
      <c r="D23" t="s">
        <v>5</v>
      </c>
      <c r="E23">
        <v>4</v>
      </c>
      <c r="G23">
        <f>VLOOKUP(Table2[[#This Row],[Source]]&amp;"#"&amp;Table2[[#This Row],[Stage]],Nodes[],COLUMN(Nodes[[#Headers],[Size]]),FALSE)</f>
        <v>45</v>
      </c>
      <c r="H23">
        <f>VLOOKUP(Table2[[#This Row],[Source]]&amp;"#"&amp;Table2[[#This Row],[Stage]],Nodes[],COLUMN(Nodes[[#Headers],[Visibility]]),FALSE)</f>
        <v>75</v>
      </c>
      <c r="I23">
        <f>VLOOKUP(Table2[[#This Row],[Source]]&amp;"#"&amp;Table2[[#This Row],[Stage]],Nodes[],COLUMN(Nodes[[#Headers],[Evolution]]),FALSE)</f>
        <v>40</v>
      </c>
      <c r="J23">
        <f>VLOOKUP(Table2[[#This Row],[Target]]&amp;"#"&amp;Table2[[#This Row],[Stage]],Nodes[],COLUMN(Nodes[[#Headers],[Visibility]]),FALSE)</f>
        <v>60</v>
      </c>
      <c r="K23">
        <f>VLOOKUP(Table2[[#This Row],[Target]]&amp;"#"&amp;Table2[[#This Row],[Stage]],Nodes[],COLUMN(Nodes[[#Headers],[Evolution]]),FALSE)</f>
        <v>70</v>
      </c>
      <c r="L23">
        <f>VLOOKUP(Table2[[#This Row],[Source]]&amp;"#"&amp;Table2[[#This Row],[Stage]]-1,Nodes[],COLUMN(Nodes[[#Headers],[Visibility]]),FALSE)</f>
        <v>75</v>
      </c>
      <c r="M23">
        <f>VLOOKUP(Table2[[#This Row],[Source]]&amp;"#"&amp;Table2[[#This Row],[Stage]]-1,Nodes[],COLUMN(Nodes[[#Headers],[Evolution]]),FALSE)</f>
        <v>40</v>
      </c>
      <c r="N23">
        <f>VLOOKUP(Table2[[#This Row],[Target]]&amp;"#"&amp;Table2[[#This Row],[Stage]]-1,Nodes[],COLUMN(Nodes[[#Headers],[Visibility]]),FALSE)</f>
        <v>60</v>
      </c>
      <c r="O23">
        <f>VLOOKUP(Table2[[#This Row],[Target]]&amp;"#"&amp;Table2[[#This Row],[Stage]]-1,Nodes[],COLUMN(Nodes[[#Headers],[Evolution]]),FALSE)</f>
        <v>70</v>
      </c>
      <c r="P23">
        <f>VLOOKUP(Table2[[#This Row],[Source]]&amp;"#"&amp;Table2[[#This Row],[Stage]]+1,Nodes[],COLUMN(Nodes[[#Headers],[Visibility]]),FALSE)</f>
        <v>75</v>
      </c>
      <c r="Q23">
        <f>VLOOKUP(Table2[[#This Row],[Source]]&amp;"#"&amp;Table2[[#This Row],[Stage]]+1,Nodes[],COLUMN(Nodes[[#Headers],[Evolution]]),FALSE)</f>
        <v>40</v>
      </c>
      <c r="R23">
        <f>VLOOKUP(Table2[[#This Row],[Target]]&amp;"#"&amp;Table2[[#This Row],[Stage]]+1,Nodes[],COLUMN(Nodes[[#Headers],[Visibility]]),FALSE)</f>
        <v>60</v>
      </c>
      <c r="S23">
        <f>VLOOKUP(Table2[[#This Row],[Target]]&amp;"#"&amp;Table2[[#This Row],[Stage]]+1,Nodes[],COLUMN(Nodes[[#Headers],[Evolution]]),FALSE)</f>
        <v>70</v>
      </c>
    </row>
    <row r="24" spans="1:19" x14ac:dyDescent="0.2">
      <c r="A24" t="str">
        <f>Table2[[#This Row],[Source]]&amp;"#"&amp;Table2[[#This Row],[Target]]</f>
        <v>BI Service#Cloud Platform</v>
      </c>
      <c r="B24" t="s">
        <v>25</v>
      </c>
      <c r="C24" t="s">
        <v>15</v>
      </c>
      <c r="D24" t="s">
        <v>5</v>
      </c>
      <c r="E24">
        <v>4</v>
      </c>
      <c r="G24">
        <f>VLOOKUP(Table2[[#This Row],[Source]]&amp;"#"&amp;Table2[[#This Row],[Stage]],Nodes[],COLUMN(Nodes[[#Headers],[Size]]),FALSE)</f>
        <v>40</v>
      </c>
      <c r="H24">
        <f>VLOOKUP(Table2[[#This Row],[Source]]&amp;"#"&amp;Table2[[#This Row],[Stage]],Nodes[],COLUMN(Nodes[[#Headers],[Visibility]]),FALSE)</f>
        <v>60</v>
      </c>
      <c r="I24">
        <f>VLOOKUP(Table2[[#This Row],[Source]]&amp;"#"&amp;Table2[[#This Row],[Stage]],Nodes[],COLUMN(Nodes[[#Headers],[Evolution]]),FALSE)</f>
        <v>70</v>
      </c>
      <c r="J24">
        <f>VLOOKUP(Table2[[#This Row],[Target]]&amp;"#"&amp;Table2[[#This Row],[Stage]],Nodes[],COLUMN(Nodes[[#Headers],[Visibility]]),FALSE)</f>
        <v>10</v>
      </c>
      <c r="K24">
        <f>VLOOKUP(Table2[[#This Row],[Target]]&amp;"#"&amp;Table2[[#This Row],[Stage]],Nodes[],COLUMN(Nodes[[#Headers],[Evolution]]),FALSE)</f>
        <v>90</v>
      </c>
      <c r="L24">
        <f>VLOOKUP(Table2[[#This Row],[Source]]&amp;"#"&amp;Table2[[#This Row],[Stage]]-1,Nodes[],COLUMN(Nodes[[#Headers],[Visibility]]),FALSE)</f>
        <v>60</v>
      </c>
      <c r="M24">
        <f>VLOOKUP(Table2[[#This Row],[Source]]&amp;"#"&amp;Table2[[#This Row],[Stage]]-1,Nodes[],COLUMN(Nodes[[#Headers],[Evolution]]),FALSE)</f>
        <v>70</v>
      </c>
      <c r="N24">
        <f>VLOOKUP(Table2[[#This Row],[Target]]&amp;"#"&amp;Table2[[#This Row],[Stage]]-1,Nodes[],COLUMN(Nodes[[#Headers],[Visibility]]),FALSE)</f>
        <v>10</v>
      </c>
      <c r="O24">
        <f>VLOOKUP(Table2[[#This Row],[Target]]&amp;"#"&amp;Table2[[#This Row],[Stage]]-1,Nodes[],COLUMN(Nodes[[#Headers],[Evolution]]),FALSE)</f>
        <v>90</v>
      </c>
      <c r="P24">
        <f>VLOOKUP(Table2[[#This Row],[Source]]&amp;"#"&amp;Table2[[#This Row],[Stage]]+1,Nodes[],COLUMN(Nodes[[#Headers],[Visibility]]),FALSE)</f>
        <v>60</v>
      </c>
      <c r="Q24">
        <f>VLOOKUP(Table2[[#This Row],[Source]]&amp;"#"&amp;Table2[[#This Row],[Stage]]+1,Nodes[],COLUMN(Nodes[[#Headers],[Evolution]]),FALSE)</f>
        <v>70</v>
      </c>
      <c r="R24">
        <f>VLOOKUP(Table2[[#This Row],[Target]]&amp;"#"&amp;Table2[[#This Row],[Stage]]+1,Nodes[],COLUMN(Nodes[[#Headers],[Visibility]]),FALSE)</f>
        <v>10</v>
      </c>
      <c r="S24">
        <f>VLOOKUP(Table2[[#This Row],[Target]]&amp;"#"&amp;Table2[[#This Row],[Stage]]+1,Nodes[],COLUMN(Nodes[[#Headers],[Evolution]]),FALSE)</f>
        <v>90</v>
      </c>
    </row>
    <row r="25" spans="1:19" x14ac:dyDescent="0.2">
      <c r="A25" t="str">
        <f>Table2[[#This Row],[Source]]&amp;"#"&amp;Table2[[#This Row],[Target]]</f>
        <v>Cloud Platform#Data Platform Service</v>
      </c>
      <c r="B25" t="s">
        <v>15</v>
      </c>
      <c r="C25" t="s">
        <v>20</v>
      </c>
      <c r="D25" t="s">
        <v>5</v>
      </c>
      <c r="E25">
        <v>4</v>
      </c>
      <c r="G25">
        <f>VLOOKUP(Table2[[#This Row],[Source]]&amp;"#"&amp;Table2[[#This Row],[Stage]],Nodes[],COLUMN(Nodes[[#Headers],[Size]]),FALSE)</f>
        <v>45</v>
      </c>
      <c r="H25">
        <f>VLOOKUP(Table2[[#This Row],[Source]]&amp;"#"&amp;Table2[[#This Row],[Stage]],Nodes[],COLUMN(Nodes[[#Headers],[Visibility]]),FALSE)</f>
        <v>10</v>
      </c>
      <c r="I25">
        <f>VLOOKUP(Table2[[#This Row],[Source]]&amp;"#"&amp;Table2[[#This Row],[Stage]],Nodes[],COLUMN(Nodes[[#Headers],[Evolution]]),FALSE)</f>
        <v>90</v>
      </c>
      <c r="J25">
        <f>VLOOKUP(Table2[[#This Row],[Target]]&amp;"#"&amp;Table2[[#This Row],[Stage]],Nodes[],COLUMN(Nodes[[#Headers],[Visibility]]),FALSE)</f>
        <v>30</v>
      </c>
      <c r="K25">
        <f>VLOOKUP(Table2[[#This Row],[Target]]&amp;"#"&amp;Table2[[#This Row],[Stage]],Nodes[],COLUMN(Nodes[[#Headers],[Evolution]]),FALSE)</f>
        <v>70</v>
      </c>
      <c r="L25">
        <f>VLOOKUP(Table2[[#This Row],[Source]]&amp;"#"&amp;Table2[[#This Row],[Stage]]-1,Nodes[],COLUMN(Nodes[[#Headers],[Visibility]]),FALSE)</f>
        <v>10</v>
      </c>
      <c r="M25">
        <f>VLOOKUP(Table2[[#This Row],[Source]]&amp;"#"&amp;Table2[[#This Row],[Stage]]-1,Nodes[],COLUMN(Nodes[[#Headers],[Evolution]]),FALSE)</f>
        <v>90</v>
      </c>
      <c r="N25">
        <f>VLOOKUP(Table2[[#This Row],[Target]]&amp;"#"&amp;Table2[[#This Row],[Stage]]-1,Nodes[],COLUMN(Nodes[[#Headers],[Visibility]]),FALSE)</f>
        <v>30</v>
      </c>
      <c r="O25">
        <f>VLOOKUP(Table2[[#This Row],[Target]]&amp;"#"&amp;Table2[[#This Row],[Stage]]-1,Nodes[],COLUMN(Nodes[[#Headers],[Evolution]]),FALSE)</f>
        <v>70</v>
      </c>
      <c r="P25">
        <f>VLOOKUP(Table2[[#This Row],[Source]]&amp;"#"&amp;Table2[[#This Row],[Stage]]+1,Nodes[],COLUMN(Nodes[[#Headers],[Visibility]]),FALSE)</f>
        <v>10</v>
      </c>
      <c r="Q25">
        <f>VLOOKUP(Table2[[#This Row],[Source]]&amp;"#"&amp;Table2[[#This Row],[Stage]]+1,Nodes[],COLUMN(Nodes[[#Headers],[Evolution]]),FALSE)</f>
        <v>90</v>
      </c>
      <c r="R25">
        <f>VLOOKUP(Table2[[#This Row],[Target]]&amp;"#"&amp;Table2[[#This Row],[Stage]]+1,Nodes[],COLUMN(Nodes[[#Headers],[Visibility]]),FALSE)</f>
        <v>30</v>
      </c>
      <c r="S25">
        <f>VLOOKUP(Table2[[#This Row],[Target]]&amp;"#"&amp;Table2[[#This Row],[Stage]]+1,Nodes[],COLUMN(Nodes[[#Headers],[Evolution]]),FALSE)</f>
        <v>70</v>
      </c>
    </row>
    <row r="26" spans="1:19" x14ac:dyDescent="0.2">
      <c r="A26" t="str">
        <f>Table2[[#This Row],[Source]]&amp;"#"&amp;Table2[[#This Row],[Target]]</f>
        <v>Data Platform Service#Data Platform</v>
      </c>
      <c r="B26" t="s">
        <v>20</v>
      </c>
      <c r="C26" t="s">
        <v>16</v>
      </c>
      <c r="D26" t="s">
        <v>5</v>
      </c>
      <c r="E26">
        <v>4</v>
      </c>
      <c r="G26">
        <f>VLOOKUP(Table2[[#This Row],[Source]]&amp;"#"&amp;Table2[[#This Row],[Stage]],Nodes[],COLUMN(Nodes[[#Headers],[Size]]),FALSE)</f>
        <v>30</v>
      </c>
      <c r="H26">
        <f>VLOOKUP(Table2[[#This Row],[Source]]&amp;"#"&amp;Table2[[#This Row],[Stage]],Nodes[],COLUMN(Nodes[[#Headers],[Visibility]]),FALSE)</f>
        <v>30</v>
      </c>
      <c r="I26">
        <f>VLOOKUP(Table2[[#This Row],[Source]]&amp;"#"&amp;Table2[[#This Row],[Stage]],Nodes[],COLUMN(Nodes[[#Headers],[Evolution]]),FALSE)</f>
        <v>70</v>
      </c>
      <c r="J26">
        <f>VLOOKUP(Table2[[#This Row],[Target]]&amp;"#"&amp;Table2[[#This Row],[Stage]],Nodes[],COLUMN(Nodes[[#Headers],[Visibility]]),FALSE)</f>
        <v>40</v>
      </c>
      <c r="K26">
        <f>VLOOKUP(Table2[[#This Row],[Target]]&amp;"#"&amp;Table2[[#This Row],[Stage]],Nodes[],COLUMN(Nodes[[#Headers],[Evolution]]),FALSE)</f>
        <v>45</v>
      </c>
      <c r="L26">
        <f>VLOOKUP(Table2[[#This Row],[Source]]&amp;"#"&amp;Table2[[#This Row],[Stage]]-1,Nodes[],COLUMN(Nodes[[#Headers],[Visibility]]),FALSE)</f>
        <v>30</v>
      </c>
      <c r="M26">
        <f>VLOOKUP(Table2[[#This Row],[Source]]&amp;"#"&amp;Table2[[#This Row],[Stage]]-1,Nodes[],COLUMN(Nodes[[#Headers],[Evolution]]),FALSE)</f>
        <v>70</v>
      </c>
      <c r="N26">
        <f>VLOOKUP(Table2[[#This Row],[Target]]&amp;"#"&amp;Table2[[#This Row],[Stage]]-1,Nodes[],COLUMN(Nodes[[#Headers],[Visibility]]),FALSE)</f>
        <v>30</v>
      </c>
      <c r="O26">
        <f>VLOOKUP(Table2[[#This Row],[Target]]&amp;"#"&amp;Table2[[#This Row],[Stage]]-1,Nodes[],COLUMN(Nodes[[#Headers],[Evolution]]),FALSE)</f>
        <v>20</v>
      </c>
      <c r="P26">
        <f>VLOOKUP(Table2[[#This Row],[Source]]&amp;"#"&amp;Table2[[#This Row],[Stage]]+1,Nodes[],COLUMN(Nodes[[#Headers],[Visibility]]),FALSE)</f>
        <v>30</v>
      </c>
      <c r="Q26">
        <f>VLOOKUP(Table2[[#This Row],[Source]]&amp;"#"&amp;Table2[[#This Row],[Stage]]+1,Nodes[],COLUMN(Nodes[[#Headers],[Evolution]]),FALSE)</f>
        <v>70</v>
      </c>
      <c r="R26">
        <f>VLOOKUP(Table2[[#This Row],[Target]]&amp;"#"&amp;Table2[[#This Row],[Stage]]+1,Nodes[],COLUMN(Nodes[[#Headers],[Visibility]]),FALSE)</f>
        <v>40</v>
      </c>
      <c r="S26">
        <f>VLOOKUP(Table2[[#This Row],[Target]]&amp;"#"&amp;Table2[[#This Row],[Stage]]+1,Nodes[],COLUMN(Nodes[[#Headers],[Evolution]]),FALSE)</f>
        <v>45</v>
      </c>
    </row>
    <row r="27" spans="1:19" x14ac:dyDescent="0.2">
      <c r="A27" t="str">
        <f>Table2[[#This Row],[Source]]&amp;"#"&amp;Table2[[#This Row],[Target]]</f>
        <v>Data Platform#Dashboard</v>
      </c>
      <c r="B27" t="s">
        <v>16</v>
      </c>
      <c r="C27" t="s">
        <v>40</v>
      </c>
      <c r="D27" t="s">
        <v>5</v>
      </c>
      <c r="E27">
        <v>4</v>
      </c>
      <c r="G27">
        <f>VLOOKUP(Table2[[#This Row],[Source]]&amp;"#"&amp;Table2[[#This Row],[Stage]],Nodes[],COLUMN(Nodes[[#Headers],[Size]]),FALSE)</f>
        <v>30</v>
      </c>
      <c r="H27">
        <f>VLOOKUP(Table2[[#This Row],[Source]]&amp;"#"&amp;Table2[[#This Row],[Stage]],Nodes[],COLUMN(Nodes[[#Headers],[Visibility]]),FALSE)</f>
        <v>40</v>
      </c>
      <c r="I27">
        <f>VLOOKUP(Table2[[#This Row],[Source]]&amp;"#"&amp;Table2[[#This Row],[Stage]],Nodes[],COLUMN(Nodes[[#Headers],[Evolution]]),FALSE)</f>
        <v>45</v>
      </c>
      <c r="J27">
        <f>VLOOKUP(Table2[[#This Row],[Target]]&amp;"#"&amp;Table2[[#This Row],[Stage]],Nodes[],COLUMN(Nodes[[#Headers],[Visibility]]),FALSE)</f>
        <v>75</v>
      </c>
      <c r="K27">
        <f>VLOOKUP(Table2[[#This Row],[Target]]&amp;"#"&amp;Table2[[#This Row],[Stage]],Nodes[],COLUMN(Nodes[[#Headers],[Evolution]]),FALSE)</f>
        <v>40</v>
      </c>
      <c r="L27">
        <f>VLOOKUP(Table2[[#This Row],[Source]]&amp;"#"&amp;Table2[[#This Row],[Stage]]-1,Nodes[],COLUMN(Nodes[[#Headers],[Visibility]]),FALSE)</f>
        <v>30</v>
      </c>
      <c r="M27">
        <f>VLOOKUP(Table2[[#This Row],[Source]]&amp;"#"&amp;Table2[[#This Row],[Stage]]-1,Nodes[],COLUMN(Nodes[[#Headers],[Evolution]]),FALSE)</f>
        <v>20</v>
      </c>
      <c r="N27">
        <f>VLOOKUP(Table2[[#This Row],[Target]]&amp;"#"&amp;Table2[[#This Row],[Stage]]-1,Nodes[],COLUMN(Nodes[[#Headers],[Visibility]]),FALSE)</f>
        <v>75</v>
      </c>
      <c r="O27">
        <f>VLOOKUP(Table2[[#This Row],[Target]]&amp;"#"&amp;Table2[[#This Row],[Stage]]-1,Nodes[],COLUMN(Nodes[[#Headers],[Evolution]]),FALSE)</f>
        <v>40</v>
      </c>
      <c r="P27">
        <f>VLOOKUP(Table2[[#This Row],[Source]]&amp;"#"&amp;Table2[[#This Row],[Stage]]+1,Nodes[],COLUMN(Nodes[[#Headers],[Visibility]]),FALSE)</f>
        <v>40</v>
      </c>
      <c r="Q27">
        <f>VLOOKUP(Table2[[#This Row],[Source]]&amp;"#"&amp;Table2[[#This Row],[Stage]]+1,Nodes[],COLUMN(Nodes[[#Headers],[Evolution]]),FALSE)</f>
        <v>45</v>
      </c>
      <c r="R27">
        <f>VLOOKUP(Table2[[#This Row],[Target]]&amp;"#"&amp;Table2[[#This Row],[Stage]]+1,Nodes[],COLUMN(Nodes[[#Headers],[Visibility]]),FALSE)</f>
        <v>75</v>
      </c>
      <c r="S27">
        <f>VLOOKUP(Table2[[#This Row],[Target]]&amp;"#"&amp;Table2[[#This Row],[Stage]]+1,Nodes[],COLUMN(Nodes[[#Headers],[Evolution]]),FALSE)</f>
        <v>40</v>
      </c>
    </row>
    <row r="28" spans="1:19" x14ac:dyDescent="0.2">
      <c r="A28" t="str">
        <f>Table2[[#This Row],[Source]]&amp;"#"&amp;Table2[[#This Row],[Target]]</f>
        <v>Data Platform#Customers</v>
      </c>
      <c r="B28" t="s">
        <v>16</v>
      </c>
      <c r="C28" t="s">
        <v>24</v>
      </c>
      <c r="D28" t="s">
        <v>5</v>
      </c>
      <c r="E28">
        <v>4</v>
      </c>
      <c r="G28">
        <f>VLOOKUP(Table2[[#This Row],[Source]]&amp;"#"&amp;Table2[[#This Row],[Stage]],Nodes[],COLUMN(Nodes[[#Headers],[Size]]),FALSE)</f>
        <v>30</v>
      </c>
      <c r="H28">
        <f>VLOOKUP(Table2[[#This Row],[Source]]&amp;"#"&amp;Table2[[#This Row],[Stage]],Nodes[],COLUMN(Nodes[[#Headers],[Visibility]]),FALSE)</f>
        <v>40</v>
      </c>
      <c r="I28">
        <f>VLOOKUP(Table2[[#This Row],[Source]]&amp;"#"&amp;Table2[[#This Row],[Stage]],Nodes[],COLUMN(Nodes[[#Headers],[Evolution]]),FALSE)</f>
        <v>45</v>
      </c>
      <c r="J28">
        <f>VLOOKUP(Table2[[#This Row],[Target]]&amp;"#"&amp;Table2[[#This Row],[Stage]],Nodes[],COLUMN(Nodes[[#Headers],[Visibility]]),FALSE)</f>
        <v>100</v>
      </c>
      <c r="K28">
        <f>VLOOKUP(Table2[[#This Row],[Target]]&amp;"#"&amp;Table2[[#This Row],[Stage]],Nodes[],COLUMN(Nodes[[#Headers],[Evolution]]),FALSE)</f>
        <v>40</v>
      </c>
      <c r="L28">
        <f>VLOOKUP(Table2[[#This Row],[Source]]&amp;"#"&amp;Table2[[#This Row],[Stage]]-1,Nodes[],COLUMN(Nodes[[#Headers],[Visibility]]),FALSE)</f>
        <v>30</v>
      </c>
      <c r="M28">
        <f>VLOOKUP(Table2[[#This Row],[Source]]&amp;"#"&amp;Table2[[#This Row],[Stage]]-1,Nodes[],COLUMN(Nodes[[#Headers],[Evolution]]),FALSE)</f>
        <v>20</v>
      </c>
      <c r="N28">
        <f>VLOOKUP(Table2[[#This Row],[Target]]&amp;"#"&amp;Table2[[#This Row],[Stage]]-1,Nodes[],COLUMN(Nodes[[#Headers],[Visibility]]),FALSE)</f>
        <v>100</v>
      </c>
      <c r="O28">
        <f>VLOOKUP(Table2[[#This Row],[Target]]&amp;"#"&amp;Table2[[#This Row],[Stage]]-1,Nodes[],COLUMN(Nodes[[#Headers],[Evolution]]),FALSE)</f>
        <v>40</v>
      </c>
      <c r="P28">
        <f>VLOOKUP(Table2[[#This Row],[Source]]&amp;"#"&amp;Table2[[#This Row],[Stage]]+1,Nodes[],COLUMN(Nodes[[#Headers],[Visibility]]),FALSE)</f>
        <v>40</v>
      </c>
      <c r="Q28">
        <f>VLOOKUP(Table2[[#This Row],[Source]]&amp;"#"&amp;Table2[[#This Row],[Stage]]+1,Nodes[],COLUMN(Nodes[[#Headers],[Evolution]]),FALSE)</f>
        <v>45</v>
      </c>
      <c r="R28">
        <f>VLOOKUP(Table2[[#This Row],[Target]]&amp;"#"&amp;Table2[[#This Row],[Stage]]+1,Nodes[],COLUMN(Nodes[[#Headers],[Visibility]]),FALSE)</f>
        <v>100</v>
      </c>
      <c r="S28">
        <f>VLOOKUP(Table2[[#This Row],[Target]]&amp;"#"&amp;Table2[[#This Row],[Stage]]+1,Nodes[],COLUMN(Nodes[[#Headers],[Evolution]]),FALSE)</f>
        <v>40</v>
      </c>
    </row>
    <row r="29" spans="1:19" x14ac:dyDescent="0.2">
      <c r="A29" t="str">
        <f>Table2[[#This Row],[Source]]&amp;"#"&amp;Table2[[#This Row],[Target]]</f>
        <v>Customers#Dashboard</v>
      </c>
      <c r="B29" t="s">
        <v>24</v>
      </c>
      <c r="C29" t="s">
        <v>40</v>
      </c>
      <c r="D29" t="s">
        <v>5</v>
      </c>
      <c r="E29">
        <v>5</v>
      </c>
      <c r="G29">
        <f>VLOOKUP(Table2[[#This Row],[Source]]&amp;"#"&amp;Table2[[#This Row],[Stage]],Nodes[],COLUMN(Nodes[[#Headers],[Size]]),FALSE)</f>
        <v>40</v>
      </c>
      <c r="H29">
        <f>VLOOKUP(Table2[[#This Row],[Source]]&amp;"#"&amp;Table2[[#This Row],[Stage]],Nodes[],COLUMN(Nodes[[#Headers],[Visibility]]),FALSE)</f>
        <v>100</v>
      </c>
      <c r="I29">
        <f>VLOOKUP(Table2[[#This Row],[Source]]&amp;"#"&amp;Table2[[#This Row],[Stage]],Nodes[],COLUMN(Nodes[[#Headers],[Evolution]]),FALSE)</f>
        <v>40</v>
      </c>
      <c r="J29">
        <f>VLOOKUP(Table2[[#This Row],[Target]]&amp;"#"&amp;Table2[[#This Row],[Stage]],Nodes[],COLUMN(Nodes[[#Headers],[Visibility]]),FALSE)</f>
        <v>75</v>
      </c>
      <c r="K29">
        <f>VLOOKUP(Table2[[#This Row],[Target]]&amp;"#"&amp;Table2[[#This Row],[Stage]],Nodes[],COLUMN(Nodes[[#Headers],[Evolution]]),FALSE)</f>
        <v>40</v>
      </c>
      <c r="L29">
        <f>VLOOKUP(Table2[[#This Row],[Source]]&amp;"#"&amp;Table2[[#This Row],[Stage]]-1,Nodes[],COLUMN(Nodes[[#Headers],[Visibility]]),FALSE)</f>
        <v>100</v>
      </c>
      <c r="M29">
        <f>VLOOKUP(Table2[[#This Row],[Source]]&amp;"#"&amp;Table2[[#This Row],[Stage]]-1,Nodes[],COLUMN(Nodes[[#Headers],[Evolution]]),FALSE)</f>
        <v>40</v>
      </c>
      <c r="N29">
        <f>VLOOKUP(Table2[[#This Row],[Target]]&amp;"#"&amp;Table2[[#This Row],[Stage]]-1,Nodes[],COLUMN(Nodes[[#Headers],[Visibility]]),FALSE)</f>
        <v>75</v>
      </c>
      <c r="O29">
        <f>VLOOKUP(Table2[[#This Row],[Target]]&amp;"#"&amp;Table2[[#This Row],[Stage]]-1,Nodes[],COLUMN(Nodes[[#Headers],[Evolution]]),FALSE)</f>
        <v>40</v>
      </c>
      <c r="P29">
        <f>VLOOKUP(Table2[[#This Row],[Source]]&amp;"#"&amp;Table2[[#This Row],[Stage]]+1,Nodes[],COLUMN(Nodes[[#Headers],[Visibility]]),FALSE)</f>
        <v>100</v>
      </c>
      <c r="Q29">
        <f>VLOOKUP(Table2[[#This Row],[Source]]&amp;"#"&amp;Table2[[#This Row],[Stage]]+1,Nodes[],COLUMN(Nodes[[#Headers],[Evolution]]),FALSE)</f>
        <v>40</v>
      </c>
      <c r="R29">
        <f>VLOOKUP(Table2[[#This Row],[Target]]&amp;"#"&amp;Table2[[#This Row],[Stage]]+1,Nodes[],COLUMN(Nodes[[#Headers],[Visibility]]),FALSE)</f>
        <v>75</v>
      </c>
      <c r="S29">
        <f>VLOOKUP(Table2[[#This Row],[Target]]&amp;"#"&amp;Table2[[#This Row],[Stage]]+1,Nodes[],COLUMN(Nodes[[#Headers],[Evolution]]),FALSE)</f>
        <v>50</v>
      </c>
    </row>
    <row r="30" spans="1:19" x14ac:dyDescent="0.2">
      <c r="A30" t="str">
        <f>Table2[[#This Row],[Source]]&amp;"#"&amp;Table2[[#This Row],[Target]]</f>
        <v>Dashboard#BI Service</v>
      </c>
      <c r="B30" t="s">
        <v>40</v>
      </c>
      <c r="C30" t="s">
        <v>25</v>
      </c>
      <c r="D30" t="s">
        <v>5</v>
      </c>
      <c r="E30">
        <v>5</v>
      </c>
      <c r="G30">
        <f>VLOOKUP(Table2[[#This Row],[Source]]&amp;"#"&amp;Table2[[#This Row],[Stage]],Nodes[],COLUMN(Nodes[[#Headers],[Size]]),FALSE)</f>
        <v>45</v>
      </c>
      <c r="H30">
        <f>VLOOKUP(Table2[[#This Row],[Source]]&amp;"#"&amp;Table2[[#This Row],[Stage]],Nodes[],COLUMN(Nodes[[#Headers],[Visibility]]),FALSE)</f>
        <v>75</v>
      </c>
      <c r="I30">
        <f>VLOOKUP(Table2[[#This Row],[Source]]&amp;"#"&amp;Table2[[#This Row],[Stage]],Nodes[],COLUMN(Nodes[[#Headers],[Evolution]]),FALSE)</f>
        <v>40</v>
      </c>
      <c r="J30">
        <f>VLOOKUP(Table2[[#This Row],[Target]]&amp;"#"&amp;Table2[[#This Row],[Stage]],Nodes[],COLUMN(Nodes[[#Headers],[Visibility]]),FALSE)</f>
        <v>60</v>
      </c>
      <c r="K30">
        <f>VLOOKUP(Table2[[#This Row],[Target]]&amp;"#"&amp;Table2[[#This Row],[Stage]],Nodes[],COLUMN(Nodes[[#Headers],[Evolution]]),FALSE)</f>
        <v>70</v>
      </c>
      <c r="L30">
        <f>VLOOKUP(Table2[[#This Row],[Source]]&amp;"#"&amp;Table2[[#This Row],[Stage]]-1,Nodes[],COLUMN(Nodes[[#Headers],[Visibility]]),FALSE)</f>
        <v>75</v>
      </c>
      <c r="M30">
        <f>VLOOKUP(Table2[[#This Row],[Source]]&amp;"#"&amp;Table2[[#This Row],[Stage]]-1,Nodes[],COLUMN(Nodes[[#Headers],[Evolution]]),FALSE)</f>
        <v>40</v>
      </c>
      <c r="N30">
        <f>VLOOKUP(Table2[[#This Row],[Target]]&amp;"#"&amp;Table2[[#This Row],[Stage]]-1,Nodes[],COLUMN(Nodes[[#Headers],[Visibility]]),FALSE)</f>
        <v>60</v>
      </c>
      <c r="O30">
        <f>VLOOKUP(Table2[[#This Row],[Target]]&amp;"#"&amp;Table2[[#This Row],[Stage]]-1,Nodes[],COLUMN(Nodes[[#Headers],[Evolution]]),FALSE)</f>
        <v>70</v>
      </c>
      <c r="P30">
        <f>VLOOKUP(Table2[[#This Row],[Source]]&amp;"#"&amp;Table2[[#This Row],[Stage]]+1,Nodes[],COLUMN(Nodes[[#Headers],[Visibility]]),FALSE)</f>
        <v>75</v>
      </c>
      <c r="Q30">
        <f>VLOOKUP(Table2[[#This Row],[Source]]&amp;"#"&amp;Table2[[#This Row],[Stage]]+1,Nodes[],COLUMN(Nodes[[#Headers],[Evolution]]),FALSE)</f>
        <v>50</v>
      </c>
      <c r="R30">
        <f>VLOOKUP(Table2[[#This Row],[Target]]&amp;"#"&amp;Table2[[#This Row],[Stage]]+1,Nodes[],COLUMN(Nodes[[#Headers],[Visibility]]),FALSE)</f>
        <v>60</v>
      </c>
      <c r="S30">
        <f>VLOOKUP(Table2[[#This Row],[Target]]&amp;"#"&amp;Table2[[#This Row],[Stage]]+1,Nodes[],COLUMN(Nodes[[#Headers],[Evolution]]),FALSE)</f>
        <v>70</v>
      </c>
    </row>
    <row r="31" spans="1:19" x14ac:dyDescent="0.2">
      <c r="A31" t="str">
        <f>Table2[[#This Row],[Source]]&amp;"#"&amp;Table2[[#This Row],[Target]]</f>
        <v>BI Service#Cloud Platform</v>
      </c>
      <c r="B31" t="s">
        <v>25</v>
      </c>
      <c r="C31" t="s">
        <v>15</v>
      </c>
      <c r="D31" t="s">
        <v>5</v>
      </c>
      <c r="E31">
        <v>5</v>
      </c>
      <c r="G31">
        <f>VLOOKUP(Table2[[#This Row],[Source]]&amp;"#"&amp;Table2[[#This Row],[Stage]],Nodes[],COLUMN(Nodes[[#Headers],[Size]]),FALSE)</f>
        <v>40</v>
      </c>
      <c r="H31">
        <f>VLOOKUP(Table2[[#This Row],[Source]]&amp;"#"&amp;Table2[[#This Row],[Stage]],Nodes[],COLUMN(Nodes[[#Headers],[Visibility]]),FALSE)</f>
        <v>60</v>
      </c>
      <c r="I31">
        <f>VLOOKUP(Table2[[#This Row],[Source]]&amp;"#"&amp;Table2[[#This Row],[Stage]],Nodes[],COLUMN(Nodes[[#Headers],[Evolution]]),FALSE)</f>
        <v>70</v>
      </c>
      <c r="J31">
        <f>VLOOKUP(Table2[[#This Row],[Target]]&amp;"#"&amp;Table2[[#This Row],[Stage]],Nodes[],COLUMN(Nodes[[#Headers],[Visibility]]),FALSE)</f>
        <v>10</v>
      </c>
      <c r="K31">
        <f>VLOOKUP(Table2[[#This Row],[Target]]&amp;"#"&amp;Table2[[#This Row],[Stage]],Nodes[],COLUMN(Nodes[[#Headers],[Evolution]]),FALSE)</f>
        <v>90</v>
      </c>
      <c r="L31">
        <f>VLOOKUP(Table2[[#This Row],[Source]]&amp;"#"&amp;Table2[[#This Row],[Stage]]-1,Nodes[],COLUMN(Nodes[[#Headers],[Visibility]]),FALSE)</f>
        <v>60</v>
      </c>
      <c r="M31">
        <f>VLOOKUP(Table2[[#This Row],[Source]]&amp;"#"&amp;Table2[[#This Row],[Stage]]-1,Nodes[],COLUMN(Nodes[[#Headers],[Evolution]]),FALSE)</f>
        <v>70</v>
      </c>
      <c r="N31">
        <f>VLOOKUP(Table2[[#This Row],[Target]]&amp;"#"&amp;Table2[[#This Row],[Stage]]-1,Nodes[],COLUMN(Nodes[[#Headers],[Visibility]]),FALSE)</f>
        <v>10</v>
      </c>
      <c r="O31">
        <f>VLOOKUP(Table2[[#This Row],[Target]]&amp;"#"&amp;Table2[[#This Row],[Stage]]-1,Nodes[],COLUMN(Nodes[[#Headers],[Evolution]]),FALSE)</f>
        <v>90</v>
      </c>
      <c r="P31">
        <f>VLOOKUP(Table2[[#This Row],[Source]]&amp;"#"&amp;Table2[[#This Row],[Stage]]+1,Nodes[],COLUMN(Nodes[[#Headers],[Visibility]]),FALSE)</f>
        <v>60</v>
      </c>
      <c r="Q31">
        <f>VLOOKUP(Table2[[#This Row],[Source]]&amp;"#"&amp;Table2[[#This Row],[Stage]]+1,Nodes[],COLUMN(Nodes[[#Headers],[Evolution]]),FALSE)</f>
        <v>70</v>
      </c>
      <c r="R31">
        <f>VLOOKUP(Table2[[#This Row],[Target]]&amp;"#"&amp;Table2[[#This Row],[Stage]]+1,Nodes[],COLUMN(Nodes[[#Headers],[Visibility]]),FALSE)</f>
        <v>10</v>
      </c>
      <c r="S31">
        <f>VLOOKUP(Table2[[#This Row],[Target]]&amp;"#"&amp;Table2[[#This Row],[Stage]]+1,Nodes[],COLUMN(Nodes[[#Headers],[Evolution]]),FALSE)</f>
        <v>90</v>
      </c>
    </row>
    <row r="32" spans="1:19" x14ac:dyDescent="0.2">
      <c r="A32" t="str">
        <f>Table2[[#This Row],[Source]]&amp;"#"&amp;Table2[[#This Row],[Target]]</f>
        <v>Cloud Platform#Data Platform Service</v>
      </c>
      <c r="B32" t="s">
        <v>15</v>
      </c>
      <c r="C32" t="s">
        <v>20</v>
      </c>
      <c r="D32" t="s">
        <v>5</v>
      </c>
      <c r="E32">
        <v>5</v>
      </c>
      <c r="G32">
        <f>VLOOKUP(Table2[[#This Row],[Source]]&amp;"#"&amp;Table2[[#This Row],[Stage]],Nodes[],COLUMN(Nodes[[#Headers],[Size]]),FALSE)</f>
        <v>45</v>
      </c>
      <c r="H32">
        <f>VLOOKUP(Table2[[#This Row],[Source]]&amp;"#"&amp;Table2[[#This Row],[Stage]],Nodes[],COLUMN(Nodes[[#Headers],[Visibility]]),FALSE)</f>
        <v>10</v>
      </c>
      <c r="I32">
        <f>VLOOKUP(Table2[[#This Row],[Source]]&amp;"#"&amp;Table2[[#This Row],[Stage]],Nodes[],COLUMN(Nodes[[#Headers],[Evolution]]),FALSE)</f>
        <v>90</v>
      </c>
      <c r="J32">
        <f>VLOOKUP(Table2[[#This Row],[Target]]&amp;"#"&amp;Table2[[#This Row],[Stage]],Nodes[],COLUMN(Nodes[[#Headers],[Visibility]]),FALSE)</f>
        <v>30</v>
      </c>
      <c r="K32">
        <f>VLOOKUP(Table2[[#This Row],[Target]]&amp;"#"&amp;Table2[[#This Row],[Stage]],Nodes[],COLUMN(Nodes[[#Headers],[Evolution]]),FALSE)</f>
        <v>70</v>
      </c>
      <c r="L32">
        <f>VLOOKUP(Table2[[#This Row],[Source]]&amp;"#"&amp;Table2[[#This Row],[Stage]]-1,Nodes[],COLUMN(Nodes[[#Headers],[Visibility]]),FALSE)</f>
        <v>10</v>
      </c>
      <c r="M32">
        <f>VLOOKUP(Table2[[#This Row],[Source]]&amp;"#"&amp;Table2[[#This Row],[Stage]]-1,Nodes[],COLUMN(Nodes[[#Headers],[Evolution]]),FALSE)</f>
        <v>90</v>
      </c>
      <c r="N32">
        <f>VLOOKUP(Table2[[#This Row],[Target]]&amp;"#"&amp;Table2[[#This Row],[Stage]]-1,Nodes[],COLUMN(Nodes[[#Headers],[Visibility]]),FALSE)</f>
        <v>30</v>
      </c>
      <c r="O32">
        <f>VLOOKUP(Table2[[#This Row],[Target]]&amp;"#"&amp;Table2[[#This Row],[Stage]]-1,Nodes[],COLUMN(Nodes[[#Headers],[Evolution]]),FALSE)</f>
        <v>70</v>
      </c>
      <c r="P32">
        <f>VLOOKUP(Table2[[#This Row],[Source]]&amp;"#"&amp;Table2[[#This Row],[Stage]]+1,Nodes[],COLUMN(Nodes[[#Headers],[Visibility]]),FALSE)</f>
        <v>10</v>
      </c>
      <c r="Q32">
        <f>VLOOKUP(Table2[[#This Row],[Source]]&amp;"#"&amp;Table2[[#This Row],[Stage]]+1,Nodes[],COLUMN(Nodes[[#Headers],[Evolution]]),FALSE)</f>
        <v>90</v>
      </c>
      <c r="R32">
        <f>VLOOKUP(Table2[[#This Row],[Target]]&amp;"#"&amp;Table2[[#This Row],[Stage]]+1,Nodes[],COLUMN(Nodes[[#Headers],[Visibility]]),FALSE)</f>
        <v>30</v>
      </c>
      <c r="S32">
        <f>VLOOKUP(Table2[[#This Row],[Target]]&amp;"#"&amp;Table2[[#This Row],[Stage]]+1,Nodes[],COLUMN(Nodes[[#Headers],[Evolution]]),FALSE)</f>
        <v>70</v>
      </c>
    </row>
    <row r="33" spans="1:19" x14ac:dyDescent="0.2">
      <c r="A33" t="str">
        <f>Table2[[#This Row],[Source]]&amp;"#"&amp;Table2[[#This Row],[Target]]</f>
        <v>Data Platform Service#Data Platform</v>
      </c>
      <c r="B33" t="s">
        <v>20</v>
      </c>
      <c r="C33" t="s">
        <v>16</v>
      </c>
      <c r="D33" t="s">
        <v>5</v>
      </c>
      <c r="E33">
        <v>5</v>
      </c>
      <c r="G33">
        <f>VLOOKUP(Table2[[#This Row],[Source]]&amp;"#"&amp;Table2[[#This Row],[Stage]],Nodes[],COLUMN(Nodes[[#Headers],[Size]]),FALSE)</f>
        <v>30</v>
      </c>
      <c r="H33">
        <f>VLOOKUP(Table2[[#This Row],[Source]]&amp;"#"&amp;Table2[[#This Row],[Stage]],Nodes[],COLUMN(Nodes[[#Headers],[Visibility]]),FALSE)</f>
        <v>30</v>
      </c>
      <c r="I33">
        <f>VLOOKUP(Table2[[#This Row],[Source]]&amp;"#"&amp;Table2[[#This Row],[Stage]],Nodes[],COLUMN(Nodes[[#Headers],[Evolution]]),FALSE)</f>
        <v>70</v>
      </c>
      <c r="J33">
        <f>VLOOKUP(Table2[[#This Row],[Target]]&amp;"#"&amp;Table2[[#This Row],[Stage]],Nodes[],COLUMN(Nodes[[#Headers],[Visibility]]),FALSE)</f>
        <v>40</v>
      </c>
      <c r="K33">
        <f>VLOOKUP(Table2[[#This Row],[Target]]&amp;"#"&amp;Table2[[#This Row],[Stage]],Nodes[],COLUMN(Nodes[[#Headers],[Evolution]]),FALSE)</f>
        <v>45</v>
      </c>
      <c r="L33">
        <f>VLOOKUP(Table2[[#This Row],[Source]]&amp;"#"&amp;Table2[[#This Row],[Stage]]-1,Nodes[],COLUMN(Nodes[[#Headers],[Visibility]]),FALSE)</f>
        <v>30</v>
      </c>
      <c r="M33">
        <f>VLOOKUP(Table2[[#This Row],[Source]]&amp;"#"&amp;Table2[[#This Row],[Stage]]-1,Nodes[],COLUMN(Nodes[[#Headers],[Evolution]]),FALSE)</f>
        <v>70</v>
      </c>
      <c r="N33">
        <f>VLOOKUP(Table2[[#This Row],[Target]]&amp;"#"&amp;Table2[[#This Row],[Stage]]-1,Nodes[],COLUMN(Nodes[[#Headers],[Visibility]]),FALSE)</f>
        <v>40</v>
      </c>
      <c r="O33">
        <f>VLOOKUP(Table2[[#This Row],[Target]]&amp;"#"&amp;Table2[[#This Row],[Stage]]-1,Nodes[],COLUMN(Nodes[[#Headers],[Evolution]]),FALSE)</f>
        <v>45</v>
      </c>
      <c r="P33">
        <f>VLOOKUP(Table2[[#This Row],[Source]]&amp;"#"&amp;Table2[[#This Row],[Stage]]+1,Nodes[],COLUMN(Nodes[[#Headers],[Visibility]]),FALSE)</f>
        <v>30</v>
      </c>
      <c r="Q33">
        <f>VLOOKUP(Table2[[#This Row],[Source]]&amp;"#"&amp;Table2[[#This Row],[Stage]]+1,Nodes[],COLUMN(Nodes[[#Headers],[Evolution]]),FALSE)</f>
        <v>70</v>
      </c>
      <c r="R33">
        <f>VLOOKUP(Table2[[#This Row],[Target]]&amp;"#"&amp;Table2[[#This Row],[Stage]]+1,Nodes[],COLUMN(Nodes[[#Headers],[Visibility]]),FALSE)</f>
        <v>40</v>
      </c>
      <c r="S33">
        <f>VLOOKUP(Table2[[#This Row],[Target]]&amp;"#"&amp;Table2[[#This Row],[Stage]]+1,Nodes[],COLUMN(Nodes[[#Headers],[Evolution]]),FALSE)</f>
        <v>45</v>
      </c>
    </row>
    <row r="34" spans="1:19" x14ac:dyDescent="0.2">
      <c r="A34" t="str">
        <f>Table2[[#This Row],[Source]]&amp;"#"&amp;Table2[[#This Row],[Target]]</f>
        <v>Data Platform#Dashboard</v>
      </c>
      <c r="B34" t="s">
        <v>16</v>
      </c>
      <c r="C34" t="s">
        <v>40</v>
      </c>
      <c r="D34" t="s">
        <v>5</v>
      </c>
      <c r="E34">
        <v>5</v>
      </c>
      <c r="G34">
        <f>VLOOKUP(Table2[[#This Row],[Source]]&amp;"#"&amp;Table2[[#This Row],[Stage]],Nodes[],COLUMN(Nodes[[#Headers],[Size]]),FALSE)</f>
        <v>30</v>
      </c>
      <c r="H34">
        <f>VLOOKUP(Table2[[#This Row],[Source]]&amp;"#"&amp;Table2[[#This Row],[Stage]],Nodes[],COLUMN(Nodes[[#Headers],[Visibility]]),FALSE)</f>
        <v>40</v>
      </c>
      <c r="I34">
        <f>VLOOKUP(Table2[[#This Row],[Source]]&amp;"#"&amp;Table2[[#This Row],[Stage]],Nodes[],COLUMN(Nodes[[#Headers],[Evolution]]),FALSE)</f>
        <v>45</v>
      </c>
      <c r="J34">
        <f>VLOOKUP(Table2[[#This Row],[Target]]&amp;"#"&amp;Table2[[#This Row],[Stage]],Nodes[],COLUMN(Nodes[[#Headers],[Visibility]]),FALSE)</f>
        <v>75</v>
      </c>
      <c r="K34">
        <f>VLOOKUP(Table2[[#This Row],[Target]]&amp;"#"&amp;Table2[[#This Row],[Stage]],Nodes[],COLUMN(Nodes[[#Headers],[Evolution]]),FALSE)</f>
        <v>40</v>
      </c>
      <c r="L34">
        <f>VLOOKUP(Table2[[#This Row],[Source]]&amp;"#"&amp;Table2[[#This Row],[Stage]]-1,Nodes[],COLUMN(Nodes[[#Headers],[Visibility]]),FALSE)</f>
        <v>40</v>
      </c>
      <c r="M34">
        <f>VLOOKUP(Table2[[#This Row],[Source]]&amp;"#"&amp;Table2[[#This Row],[Stage]]-1,Nodes[],COLUMN(Nodes[[#Headers],[Evolution]]),FALSE)</f>
        <v>45</v>
      </c>
      <c r="N34">
        <f>VLOOKUP(Table2[[#This Row],[Target]]&amp;"#"&amp;Table2[[#This Row],[Stage]]-1,Nodes[],COLUMN(Nodes[[#Headers],[Visibility]]),FALSE)</f>
        <v>75</v>
      </c>
      <c r="O34">
        <f>VLOOKUP(Table2[[#This Row],[Target]]&amp;"#"&amp;Table2[[#This Row],[Stage]]-1,Nodes[],COLUMN(Nodes[[#Headers],[Evolution]]),FALSE)</f>
        <v>40</v>
      </c>
      <c r="P34">
        <f>VLOOKUP(Table2[[#This Row],[Source]]&amp;"#"&amp;Table2[[#This Row],[Stage]]+1,Nodes[],COLUMN(Nodes[[#Headers],[Visibility]]),FALSE)</f>
        <v>40</v>
      </c>
      <c r="Q34">
        <f>VLOOKUP(Table2[[#This Row],[Source]]&amp;"#"&amp;Table2[[#This Row],[Stage]]+1,Nodes[],COLUMN(Nodes[[#Headers],[Evolution]]),FALSE)</f>
        <v>45</v>
      </c>
      <c r="R34">
        <f>VLOOKUP(Table2[[#This Row],[Target]]&amp;"#"&amp;Table2[[#This Row],[Stage]]+1,Nodes[],COLUMN(Nodes[[#Headers],[Visibility]]),FALSE)</f>
        <v>75</v>
      </c>
      <c r="S34">
        <f>VLOOKUP(Table2[[#This Row],[Target]]&amp;"#"&amp;Table2[[#This Row],[Stage]]+1,Nodes[],COLUMN(Nodes[[#Headers],[Evolution]]),FALSE)</f>
        <v>50</v>
      </c>
    </row>
    <row r="35" spans="1:19" x14ac:dyDescent="0.2">
      <c r="A35" t="str">
        <f>Table2[[#This Row],[Source]]&amp;"#"&amp;Table2[[#This Row],[Target]]</f>
        <v>Data Platform#Customers</v>
      </c>
      <c r="B35" t="s">
        <v>16</v>
      </c>
      <c r="C35" t="s">
        <v>24</v>
      </c>
      <c r="D35" t="s">
        <v>5</v>
      </c>
      <c r="E35">
        <v>5</v>
      </c>
      <c r="G35">
        <f>VLOOKUP(Table2[[#This Row],[Source]]&amp;"#"&amp;Table2[[#This Row],[Stage]],Nodes[],COLUMN(Nodes[[#Headers],[Size]]),FALSE)</f>
        <v>30</v>
      </c>
      <c r="H35">
        <f>VLOOKUP(Table2[[#This Row],[Source]]&amp;"#"&amp;Table2[[#This Row],[Stage]],Nodes[],COLUMN(Nodes[[#Headers],[Visibility]]),FALSE)</f>
        <v>40</v>
      </c>
      <c r="I35">
        <f>VLOOKUP(Table2[[#This Row],[Source]]&amp;"#"&amp;Table2[[#This Row],[Stage]],Nodes[],COLUMN(Nodes[[#Headers],[Evolution]]),FALSE)</f>
        <v>45</v>
      </c>
      <c r="J35">
        <f>VLOOKUP(Table2[[#This Row],[Target]]&amp;"#"&amp;Table2[[#This Row],[Stage]],Nodes[],COLUMN(Nodes[[#Headers],[Visibility]]),FALSE)</f>
        <v>100</v>
      </c>
      <c r="K35">
        <f>VLOOKUP(Table2[[#This Row],[Target]]&amp;"#"&amp;Table2[[#This Row],[Stage]],Nodes[],COLUMN(Nodes[[#Headers],[Evolution]]),FALSE)</f>
        <v>40</v>
      </c>
      <c r="L35">
        <f>VLOOKUP(Table2[[#This Row],[Source]]&amp;"#"&amp;Table2[[#This Row],[Stage]]-1,Nodes[],COLUMN(Nodes[[#Headers],[Visibility]]),FALSE)</f>
        <v>40</v>
      </c>
      <c r="M35">
        <f>VLOOKUP(Table2[[#This Row],[Source]]&amp;"#"&amp;Table2[[#This Row],[Stage]]-1,Nodes[],COLUMN(Nodes[[#Headers],[Evolution]]),FALSE)</f>
        <v>45</v>
      </c>
      <c r="N35">
        <f>VLOOKUP(Table2[[#This Row],[Target]]&amp;"#"&amp;Table2[[#This Row],[Stage]]-1,Nodes[],COLUMN(Nodes[[#Headers],[Visibility]]),FALSE)</f>
        <v>100</v>
      </c>
      <c r="O35">
        <f>VLOOKUP(Table2[[#This Row],[Target]]&amp;"#"&amp;Table2[[#This Row],[Stage]]-1,Nodes[],COLUMN(Nodes[[#Headers],[Evolution]]),FALSE)</f>
        <v>40</v>
      </c>
      <c r="P35">
        <f>VLOOKUP(Table2[[#This Row],[Source]]&amp;"#"&amp;Table2[[#This Row],[Stage]]+1,Nodes[],COLUMN(Nodes[[#Headers],[Visibility]]),FALSE)</f>
        <v>40</v>
      </c>
      <c r="Q35">
        <f>VLOOKUP(Table2[[#This Row],[Source]]&amp;"#"&amp;Table2[[#This Row],[Stage]]+1,Nodes[],COLUMN(Nodes[[#Headers],[Evolution]]),FALSE)</f>
        <v>45</v>
      </c>
      <c r="R35">
        <f>VLOOKUP(Table2[[#This Row],[Target]]&amp;"#"&amp;Table2[[#This Row],[Stage]]+1,Nodes[],COLUMN(Nodes[[#Headers],[Visibility]]),FALSE)</f>
        <v>100</v>
      </c>
      <c r="S35">
        <f>VLOOKUP(Table2[[#This Row],[Target]]&amp;"#"&amp;Table2[[#This Row],[Stage]]+1,Nodes[],COLUMN(Nodes[[#Headers],[Evolution]]),FALSE)</f>
        <v>40</v>
      </c>
    </row>
    <row r="36" spans="1:19" x14ac:dyDescent="0.2">
      <c r="A36" t="str">
        <f>Table2[[#This Row],[Source]]&amp;"#"&amp;Table2[[#This Row],[Target]]</f>
        <v>Data Platform#DQ Engine</v>
      </c>
      <c r="B36" t="s">
        <v>16</v>
      </c>
      <c r="C36" t="s">
        <v>17</v>
      </c>
      <c r="D36" t="s">
        <v>5</v>
      </c>
      <c r="E36">
        <v>5</v>
      </c>
      <c r="G36">
        <f>VLOOKUP(Table2[[#This Row],[Source]]&amp;"#"&amp;Table2[[#This Row],[Stage]],Nodes[],COLUMN(Nodes[[#Headers],[Size]]),FALSE)</f>
        <v>30</v>
      </c>
      <c r="H36">
        <f>VLOOKUP(Table2[[#This Row],[Source]]&amp;"#"&amp;Table2[[#This Row],[Stage]],Nodes[],COLUMN(Nodes[[#Headers],[Visibility]]),FALSE)</f>
        <v>40</v>
      </c>
      <c r="I36">
        <f>VLOOKUP(Table2[[#This Row],[Source]]&amp;"#"&amp;Table2[[#This Row],[Stage]],Nodes[],COLUMN(Nodes[[#Headers],[Evolution]]),FALSE)</f>
        <v>45</v>
      </c>
      <c r="J36">
        <f>VLOOKUP(Table2[[#This Row],[Target]]&amp;"#"&amp;Table2[[#This Row],[Stage]],Nodes[],COLUMN(Nodes[[#Headers],[Visibility]]),FALSE)</f>
        <v>20</v>
      </c>
      <c r="K36">
        <f>VLOOKUP(Table2[[#This Row],[Target]]&amp;"#"&amp;Table2[[#This Row],[Stage]],Nodes[],COLUMN(Nodes[[#Headers],[Evolution]]),FALSE)</f>
        <v>10</v>
      </c>
      <c r="L36">
        <f>VLOOKUP(Table2[[#This Row],[Source]]&amp;"#"&amp;Table2[[#This Row],[Stage]]-1,Nodes[],COLUMN(Nodes[[#Headers],[Visibility]]),FALSE)</f>
        <v>40</v>
      </c>
      <c r="M36">
        <f>VLOOKUP(Table2[[#This Row],[Source]]&amp;"#"&amp;Table2[[#This Row],[Stage]]-1,Nodes[],COLUMN(Nodes[[#Headers],[Evolution]]),FALSE)</f>
        <v>45</v>
      </c>
      <c r="N36" t="e">
        <f>VLOOKUP(Table2[[#This Row],[Target]]&amp;"#"&amp;Table2[[#This Row],[Stage]]-1,Nodes[],COLUMN(Nodes[[#Headers],[Visibility]]),FALSE)</f>
        <v>#N/A</v>
      </c>
      <c r="O36" t="e">
        <f>VLOOKUP(Table2[[#This Row],[Target]]&amp;"#"&amp;Table2[[#This Row],[Stage]]-1,Nodes[],COLUMN(Nodes[[#Headers],[Evolution]]),FALSE)</f>
        <v>#N/A</v>
      </c>
      <c r="P36">
        <f>VLOOKUP(Table2[[#This Row],[Source]]&amp;"#"&amp;Table2[[#This Row],[Stage]]+1,Nodes[],COLUMN(Nodes[[#Headers],[Visibility]]),FALSE)</f>
        <v>40</v>
      </c>
      <c r="Q36">
        <f>VLOOKUP(Table2[[#This Row],[Source]]&amp;"#"&amp;Table2[[#This Row],[Stage]]+1,Nodes[],COLUMN(Nodes[[#Headers],[Evolution]]),FALSE)</f>
        <v>45</v>
      </c>
      <c r="R36">
        <f>VLOOKUP(Table2[[#This Row],[Target]]&amp;"#"&amp;Table2[[#This Row],[Stage]]+1,Nodes[],COLUMN(Nodes[[#Headers],[Visibility]]),FALSE)</f>
        <v>20</v>
      </c>
      <c r="S36">
        <f>VLOOKUP(Table2[[#This Row],[Target]]&amp;"#"&amp;Table2[[#This Row],[Stage]]+1,Nodes[],COLUMN(Nodes[[#Headers],[Evolution]]),FALSE)</f>
        <v>60</v>
      </c>
    </row>
    <row r="37" spans="1:19" x14ac:dyDescent="0.2">
      <c r="A37" t="str">
        <f>Table2[[#This Row],[Source]]&amp;"#"&amp;Table2[[#This Row],[Target]]</f>
        <v>Customers#Dashboard</v>
      </c>
      <c r="B37" t="s">
        <v>24</v>
      </c>
      <c r="C37" t="s">
        <v>40</v>
      </c>
      <c r="D37" t="s">
        <v>5</v>
      </c>
      <c r="E37">
        <v>6</v>
      </c>
      <c r="G37">
        <f>VLOOKUP(Table2[[#This Row],[Source]]&amp;"#"&amp;Table2[[#This Row],[Stage]],Nodes[],COLUMN(Nodes[[#Headers],[Size]]),FALSE)</f>
        <v>40</v>
      </c>
      <c r="H37">
        <f>VLOOKUP(Table2[[#This Row],[Source]]&amp;"#"&amp;Table2[[#This Row],[Stage]],Nodes[],COLUMN(Nodes[[#Headers],[Visibility]]),FALSE)</f>
        <v>100</v>
      </c>
      <c r="I37">
        <f>VLOOKUP(Table2[[#This Row],[Source]]&amp;"#"&amp;Table2[[#This Row],[Stage]],Nodes[],COLUMN(Nodes[[#Headers],[Evolution]]),FALSE)</f>
        <v>40</v>
      </c>
      <c r="J37">
        <f>VLOOKUP(Table2[[#This Row],[Target]]&amp;"#"&amp;Table2[[#This Row],[Stage]],Nodes[],COLUMN(Nodes[[#Headers],[Visibility]]),FALSE)</f>
        <v>75</v>
      </c>
      <c r="K37">
        <f>VLOOKUP(Table2[[#This Row],[Target]]&amp;"#"&amp;Table2[[#This Row],[Stage]],Nodes[],COLUMN(Nodes[[#Headers],[Evolution]]),FALSE)</f>
        <v>50</v>
      </c>
      <c r="L37">
        <f>VLOOKUP(Table2[[#This Row],[Source]]&amp;"#"&amp;Table2[[#This Row],[Stage]]-1,Nodes[],COLUMN(Nodes[[#Headers],[Visibility]]),FALSE)</f>
        <v>100</v>
      </c>
      <c r="M37">
        <f>VLOOKUP(Table2[[#This Row],[Source]]&amp;"#"&amp;Table2[[#This Row],[Stage]]-1,Nodes[],COLUMN(Nodes[[#Headers],[Evolution]]),FALSE)</f>
        <v>40</v>
      </c>
      <c r="N37">
        <f>VLOOKUP(Table2[[#This Row],[Target]]&amp;"#"&amp;Table2[[#This Row],[Stage]]-1,Nodes[],COLUMN(Nodes[[#Headers],[Visibility]]),FALSE)</f>
        <v>75</v>
      </c>
      <c r="O37">
        <f>VLOOKUP(Table2[[#This Row],[Target]]&amp;"#"&amp;Table2[[#This Row],[Stage]]-1,Nodes[],COLUMN(Nodes[[#Headers],[Evolution]]),FALSE)</f>
        <v>40</v>
      </c>
      <c r="P37">
        <f>VLOOKUP(Table2[[#This Row],[Source]]&amp;"#"&amp;Table2[[#This Row],[Stage]]+1,Nodes[],COLUMN(Nodes[[#Headers],[Visibility]]),FALSE)</f>
        <v>100</v>
      </c>
      <c r="Q37">
        <f>VLOOKUP(Table2[[#This Row],[Source]]&amp;"#"&amp;Table2[[#This Row],[Stage]]+1,Nodes[],COLUMN(Nodes[[#Headers],[Evolution]]),FALSE)</f>
        <v>40</v>
      </c>
      <c r="R37">
        <f>VLOOKUP(Table2[[#This Row],[Target]]&amp;"#"&amp;Table2[[#This Row],[Stage]]+1,Nodes[],COLUMN(Nodes[[#Headers],[Visibility]]),FALSE)</f>
        <v>75</v>
      </c>
      <c r="S37">
        <f>VLOOKUP(Table2[[#This Row],[Target]]&amp;"#"&amp;Table2[[#This Row],[Stage]]+1,Nodes[],COLUMN(Nodes[[#Headers],[Evolution]]),FALSE)</f>
        <v>50</v>
      </c>
    </row>
    <row r="38" spans="1:19" x14ac:dyDescent="0.2">
      <c r="A38" t="str">
        <f>Table2[[#This Row],[Source]]&amp;"#"&amp;Table2[[#This Row],[Target]]</f>
        <v>Dashboard#BI Service</v>
      </c>
      <c r="B38" t="s">
        <v>40</v>
      </c>
      <c r="C38" t="s">
        <v>25</v>
      </c>
      <c r="D38" t="s">
        <v>5</v>
      </c>
      <c r="E38">
        <v>6</v>
      </c>
      <c r="G38">
        <f>VLOOKUP(Table2[[#This Row],[Source]]&amp;"#"&amp;Table2[[#This Row],[Stage]],Nodes[],COLUMN(Nodes[[#Headers],[Size]]),FALSE)</f>
        <v>45</v>
      </c>
      <c r="H38">
        <f>VLOOKUP(Table2[[#This Row],[Source]]&amp;"#"&amp;Table2[[#This Row],[Stage]],Nodes[],COLUMN(Nodes[[#Headers],[Visibility]]),FALSE)</f>
        <v>75</v>
      </c>
      <c r="I38">
        <f>VLOOKUP(Table2[[#This Row],[Source]]&amp;"#"&amp;Table2[[#This Row],[Stage]],Nodes[],COLUMN(Nodes[[#Headers],[Evolution]]),FALSE)</f>
        <v>50</v>
      </c>
      <c r="J38">
        <f>VLOOKUP(Table2[[#This Row],[Target]]&amp;"#"&amp;Table2[[#This Row],[Stage]],Nodes[],COLUMN(Nodes[[#Headers],[Visibility]]),FALSE)</f>
        <v>60</v>
      </c>
      <c r="K38">
        <f>VLOOKUP(Table2[[#This Row],[Target]]&amp;"#"&amp;Table2[[#This Row],[Stage]],Nodes[],COLUMN(Nodes[[#Headers],[Evolution]]),FALSE)</f>
        <v>70</v>
      </c>
      <c r="L38">
        <f>VLOOKUP(Table2[[#This Row],[Source]]&amp;"#"&amp;Table2[[#This Row],[Stage]]-1,Nodes[],COLUMN(Nodes[[#Headers],[Visibility]]),FALSE)</f>
        <v>75</v>
      </c>
      <c r="M38">
        <f>VLOOKUP(Table2[[#This Row],[Source]]&amp;"#"&amp;Table2[[#This Row],[Stage]]-1,Nodes[],COLUMN(Nodes[[#Headers],[Evolution]]),FALSE)</f>
        <v>40</v>
      </c>
      <c r="N38">
        <f>VLOOKUP(Table2[[#This Row],[Target]]&amp;"#"&amp;Table2[[#This Row],[Stage]]-1,Nodes[],COLUMN(Nodes[[#Headers],[Visibility]]),FALSE)</f>
        <v>60</v>
      </c>
      <c r="O38">
        <f>VLOOKUP(Table2[[#This Row],[Target]]&amp;"#"&amp;Table2[[#This Row],[Stage]]-1,Nodes[],COLUMN(Nodes[[#Headers],[Evolution]]),FALSE)</f>
        <v>70</v>
      </c>
      <c r="P38">
        <f>VLOOKUP(Table2[[#This Row],[Source]]&amp;"#"&amp;Table2[[#This Row],[Stage]]+1,Nodes[],COLUMN(Nodes[[#Headers],[Visibility]]),FALSE)</f>
        <v>75</v>
      </c>
      <c r="Q38">
        <f>VLOOKUP(Table2[[#This Row],[Source]]&amp;"#"&amp;Table2[[#This Row],[Stage]]+1,Nodes[],COLUMN(Nodes[[#Headers],[Evolution]]),FALSE)</f>
        <v>50</v>
      </c>
      <c r="R38">
        <f>VLOOKUP(Table2[[#This Row],[Target]]&amp;"#"&amp;Table2[[#This Row],[Stage]]+1,Nodes[],COLUMN(Nodes[[#Headers],[Visibility]]),FALSE)</f>
        <v>60</v>
      </c>
      <c r="S38">
        <f>VLOOKUP(Table2[[#This Row],[Target]]&amp;"#"&amp;Table2[[#This Row],[Stage]]+1,Nodes[],COLUMN(Nodes[[#Headers],[Evolution]]),FALSE)</f>
        <v>70</v>
      </c>
    </row>
    <row r="39" spans="1:19" x14ac:dyDescent="0.2">
      <c r="A39" t="str">
        <f>Table2[[#This Row],[Source]]&amp;"#"&amp;Table2[[#This Row],[Target]]</f>
        <v>BI Service#Cloud Platform</v>
      </c>
      <c r="B39" t="s">
        <v>25</v>
      </c>
      <c r="C39" t="s">
        <v>15</v>
      </c>
      <c r="D39" t="s">
        <v>5</v>
      </c>
      <c r="E39">
        <v>6</v>
      </c>
      <c r="G39">
        <f>VLOOKUP(Table2[[#This Row],[Source]]&amp;"#"&amp;Table2[[#This Row],[Stage]],Nodes[],COLUMN(Nodes[[#Headers],[Size]]),FALSE)</f>
        <v>40</v>
      </c>
      <c r="H39">
        <f>VLOOKUP(Table2[[#This Row],[Source]]&amp;"#"&amp;Table2[[#This Row],[Stage]],Nodes[],COLUMN(Nodes[[#Headers],[Visibility]]),FALSE)</f>
        <v>60</v>
      </c>
      <c r="I39">
        <f>VLOOKUP(Table2[[#This Row],[Source]]&amp;"#"&amp;Table2[[#This Row],[Stage]],Nodes[],COLUMN(Nodes[[#Headers],[Evolution]]),FALSE)</f>
        <v>70</v>
      </c>
      <c r="J39">
        <f>VLOOKUP(Table2[[#This Row],[Target]]&amp;"#"&amp;Table2[[#This Row],[Stage]],Nodes[],COLUMN(Nodes[[#Headers],[Visibility]]),FALSE)</f>
        <v>10</v>
      </c>
      <c r="K39">
        <f>VLOOKUP(Table2[[#This Row],[Target]]&amp;"#"&amp;Table2[[#This Row],[Stage]],Nodes[],COLUMN(Nodes[[#Headers],[Evolution]]),FALSE)</f>
        <v>90</v>
      </c>
      <c r="L39">
        <f>VLOOKUP(Table2[[#This Row],[Source]]&amp;"#"&amp;Table2[[#This Row],[Stage]]-1,Nodes[],COLUMN(Nodes[[#Headers],[Visibility]]),FALSE)</f>
        <v>60</v>
      </c>
      <c r="M39">
        <f>VLOOKUP(Table2[[#This Row],[Source]]&amp;"#"&amp;Table2[[#This Row],[Stage]]-1,Nodes[],COLUMN(Nodes[[#Headers],[Evolution]]),FALSE)</f>
        <v>70</v>
      </c>
      <c r="N39">
        <f>VLOOKUP(Table2[[#This Row],[Target]]&amp;"#"&amp;Table2[[#This Row],[Stage]]-1,Nodes[],COLUMN(Nodes[[#Headers],[Visibility]]),FALSE)</f>
        <v>10</v>
      </c>
      <c r="O39">
        <f>VLOOKUP(Table2[[#This Row],[Target]]&amp;"#"&amp;Table2[[#This Row],[Stage]]-1,Nodes[],COLUMN(Nodes[[#Headers],[Evolution]]),FALSE)</f>
        <v>90</v>
      </c>
      <c r="P39">
        <f>VLOOKUP(Table2[[#This Row],[Source]]&amp;"#"&amp;Table2[[#This Row],[Stage]]+1,Nodes[],COLUMN(Nodes[[#Headers],[Visibility]]),FALSE)</f>
        <v>60</v>
      </c>
      <c r="Q39">
        <f>VLOOKUP(Table2[[#This Row],[Source]]&amp;"#"&amp;Table2[[#This Row],[Stage]]+1,Nodes[],COLUMN(Nodes[[#Headers],[Evolution]]),FALSE)</f>
        <v>70</v>
      </c>
      <c r="R39">
        <f>VLOOKUP(Table2[[#This Row],[Target]]&amp;"#"&amp;Table2[[#This Row],[Stage]]+1,Nodes[],COLUMN(Nodes[[#Headers],[Visibility]]),FALSE)</f>
        <v>10</v>
      </c>
      <c r="S39">
        <f>VLOOKUP(Table2[[#This Row],[Target]]&amp;"#"&amp;Table2[[#This Row],[Stage]]+1,Nodes[],COLUMN(Nodes[[#Headers],[Evolution]]),FALSE)</f>
        <v>90</v>
      </c>
    </row>
    <row r="40" spans="1:19" x14ac:dyDescent="0.2">
      <c r="A40" t="str">
        <f>Table2[[#This Row],[Source]]&amp;"#"&amp;Table2[[#This Row],[Target]]</f>
        <v>Cloud Platform#Data Platform Service</v>
      </c>
      <c r="B40" t="s">
        <v>15</v>
      </c>
      <c r="C40" t="s">
        <v>20</v>
      </c>
      <c r="D40" t="s">
        <v>5</v>
      </c>
      <c r="E40">
        <v>6</v>
      </c>
      <c r="G40">
        <f>VLOOKUP(Table2[[#This Row],[Source]]&amp;"#"&amp;Table2[[#This Row],[Stage]],Nodes[],COLUMN(Nodes[[#Headers],[Size]]),FALSE)</f>
        <v>45</v>
      </c>
      <c r="H40">
        <f>VLOOKUP(Table2[[#This Row],[Source]]&amp;"#"&amp;Table2[[#This Row],[Stage]],Nodes[],COLUMN(Nodes[[#Headers],[Visibility]]),FALSE)</f>
        <v>10</v>
      </c>
      <c r="I40">
        <f>VLOOKUP(Table2[[#This Row],[Source]]&amp;"#"&amp;Table2[[#This Row],[Stage]],Nodes[],COLUMN(Nodes[[#Headers],[Evolution]]),FALSE)</f>
        <v>90</v>
      </c>
      <c r="J40">
        <f>VLOOKUP(Table2[[#This Row],[Target]]&amp;"#"&amp;Table2[[#This Row],[Stage]],Nodes[],COLUMN(Nodes[[#Headers],[Visibility]]),FALSE)</f>
        <v>30</v>
      </c>
      <c r="K40">
        <f>VLOOKUP(Table2[[#This Row],[Target]]&amp;"#"&amp;Table2[[#This Row],[Stage]],Nodes[],COLUMN(Nodes[[#Headers],[Evolution]]),FALSE)</f>
        <v>70</v>
      </c>
      <c r="L40">
        <f>VLOOKUP(Table2[[#This Row],[Source]]&amp;"#"&amp;Table2[[#This Row],[Stage]]-1,Nodes[],COLUMN(Nodes[[#Headers],[Visibility]]),FALSE)</f>
        <v>10</v>
      </c>
      <c r="M40">
        <f>VLOOKUP(Table2[[#This Row],[Source]]&amp;"#"&amp;Table2[[#This Row],[Stage]]-1,Nodes[],COLUMN(Nodes[[#Headers],[Evolution]]),FALSE)</f>
        <v>90</v>
      </c>
      <c r="N40">
        <f>VLOOKUP(Table2[[#This Row],[Target]]&amp;"#"&amp;Table2[[#This Row],[Stage]]-1,Nodes[],COLUMN(Nodes[[#Headers],[Visibility]]),FALSE)</f>
        <v>30</v>
      </c>
      <c r="O40">
        <f>VLOOKUP(Table2[[#This Row],[Target]]&amp;"#"&amp;Table2[[#This Row],[Stage]]-1,Nodes[],COLUMN(Nodes[[#Headers],[Evolution]]),FALSE)</f>
        <v>70</v>
      </c>
      <c r="P40">
        <f>VLOOKUP(Table2[[#This Row],[Source]]&amp;"#"&amp;Table2[[#This Row],[Stage]]+1,Nodes[],COLUMN(Nodes[[#Headers],[Visibility]]),FALSE)</f>
        <v>10</v>
      </c>
      <c r="Q40">
        <f>VLOOKUP(Table2[[#This Row],[Source]]&amp;"#"&amp;Table2[[#This Row],[Stage]]+1,Nodes[],COLUMN(Nodes[[#Headers],[Evolution]]),FALSE)</f>
        <v>90</v>
      </c>
      <c r="R40">
        <f>VLOOKUP(Table2[[#This Row],[Target]]&amp;"#"&amp;Table2[[#This Row],[Stage]]+1,Nodes[],COLUMN(Nodes[[#Headers],[Visibility]]),FALSE)</f>
        <v>30</v>
      </c>
      <c r="S40">
        <f>VLOOKUP(Table2[[#This Row],[Target]]&amp;"#"&amp;Table2[[#This Row],[Stage]]+1,Nodes[],COLUMN(Nodes[[#Headers],[Evolution]]),FALSE)</f>
        <v>70</v>
      </c>
    </row>
    <row r="41" spans="1:19" x14ac:dyDescent="0.2">
      <c r="A41" t="str">
        <f>Table2[[#This Row],[Source]]&amp;"#"&amp;Table2[[#This Row],[Target]]</f>
        <v>Data Platform Service#Data Platform</v>
      </c>
      <c r="B41" t="s">
        <v>20</v>
      </c>
      <c r="C41" t="s">
        <v>16</v>
      </c>
      <c r="D41" t="s">
        <v>5</v>
      </c>
      <c r="E41">
        <v>6</v>
      </c>
      <c r="G41">
        <f>VLOOKUP(Table2[[#This Row],[Source]]&amp;"#"&amp;Table2[[#This Row],[Stage]],Nodes[],COLUMN(Nodes[[#Headers],[Size]]),FALSE)</f>
        <v>30</v>
      </c>
      <c r="H41">
        <f>VLOOKUP(Table2[[#This Row],[Source]]&amp;"#"&amp;Table2[[#This Row],[Stage]],Nodes[],COLUMN(Nodes[[#Headers],[Visibility]]),FALSE)</f>
        <v>30</v>
      </c>
      <c r="I41">
        <f>VLOOKUP(Table2[[#This Row],[Source]]&amp;"#"&amp;Table2[[#This Row],[Stage]],Nodes[],COLUMN(Nodes[[#Headers],[Evolution]]),FALSE)</f>
        <v>70</v>
      </c>
      <c r="J41">
        <f>VLOOKUP(Table2[[#This Row],[Target]]&amp;"#"&amp;Table2[[#This Row],[Stage]],Nodes[],COLUMN(Nodes[[#Headers],[Visibility]]),FALSE)</f>
        <v>40</v>
      </c>
      <c r="K41">
        <f>VLOOKUP(Table2[[#This Row],[Target]]&amp;"#"&amp;Table2[[#This Row],[Stage]],Nodes[],COLUMN(Nodes[[#Headers],[Evolution]]),FALSE)</f>
        <v>45</v>
      </c>
      <c r="L41">
        <f>VLOOKUP(Table2[[#This Row],[Source]]&amp;"#"&amp;Table2[[#This Row],[Stage]]-1,Nodes[],COLUMN(Nodes[[#Headers],[Visibility]]),FALSE)</f>
        <v>30</v>
      </c>
      <c r="M41">
        <f>VLOOKUP(Table2[[#This Row],[Source]]&amp;"#"&amp;Table2[[#This Row],[Stage]]-1,Nodes[],COLUMN(Nodes[[#Headers],[Evolution]]),FALSE)</f>
        <v>70</v>
      </c>
      <c r="N41">
        <f>VLOOKUP(Table2[[#This Row],[Target]]&amp;"#"&amp;Table2[[#This Row],[Stage]]-1,Nodes[],COLUMN(Nodes[[#Headers],[Visibility]]),FALSE)</f>
        <v>40</v>
      </c>
      <c r="O41">
        <f>VLOOKUP(Table2[[#This Row],[Target]]&amp;"#"&amp;Table2[[#This Row],[Stage]]-1,Nodes[],COLUMN(Nodes[[#Headers],[Evolution]]),FALSE)</f>
        <v>45</v>
      </c>
      <c r="P41">
        <f>VLOOKUP(Table2[[#This Row],[Source]]&amp;"#"&amp;Table2[[#This Row],[Stage]]+1,Nodes[],COLUMN(Nodes[[#Headers],[Visibility]]),FALSE)</f>
        <v>30</v>
      </c>
      <c r="Q41">
        <f>VLOOKUP(Table2[[#This Row],[Source]]&amp;"#"&amp;Table2[[#This Row],[Stage]]+1,Nodes[],COLUMN(Nodes[[#Headers],[Evolution]]),FALSE)</f>
        <v>70</v>
      </c>
      <c r="R41">
        <f>VLOOKUP(Table2[[#This Row],[Target]]&amp;"#"&amp;Table2[[#This Row],[Stage]]+1,Nodes[],COLUMN(Nodes[[#Headers],[Visibility]]),FALSE)</f>
        <v>40</v>
      </c>
      <c r="S41">
        <f>VLOOKUP(Table2[[#This Row],[Target]]&amp;"#"&amp;Table2[[#This Row],[Stage]]+1,Nodes[],COLUMN(Nodes[[#Headers],[Evolution]]),FALSE)</f>
        <v>45</v>
      </c>
    </row>
    <row r="42" spans="1:19" x14ac:dyDescent="0.2">
      <c r="A42" t="str">
        <f>Table2[[#This Row],[Source]]&amp;"#"&amp;Table2[[#This Row],[Target]]</f>
        <v>Data Platform#Dashboard</v>
      </c>
      <c r="B42" t="s">
        <v>16</v>
      </c>
      <c r="C42" t="s">
        <v>40</v>
      </c>
      <c r="D42" t="s">
        <v>5</v>
      </c>
      <c r="E42">
        <v>6</v>
      </c>
      <c r="G42">
        <f>VLOOKUP(Table2[[#This Row],[Source]]&amp;"#"&amp;Table2[[#This Row],[Stage]],Nodes[],COLUMN(Nodes[[#Headers],[Size]]),FALSE)</f>
        <v>50</v>
      </c>
      <c r="H42">
        <f>VLOOKUP(Table2[[#This Row],[Source]]&amp;"#"&amp;Table2[[#This Row],[Stage]],Nodes[],COLUMN(Nodes[[#Headers],[Visibility]]),FALSE)</f>
        <v>40</v>
      </c>
      <c r="I42">
        <f>VLOOKUP(Table2[[#This Row],[Source]]&amp;"#"&amp;Table2[[#This Row],[Stage]],Nodes[],COLUMN(Nodes[[#Headers],[Evolution]]),FALSE)</f>
        <v>45</v>
      </c>
      <c r="J42">
        <f>VLOOKUP(Table2[[#This Row],[Target]]&amp;"#"&amp;Table2[[#This Row],[Stage]],Nodes[],COLUMN(Nodes[[#Headers],[Visibility]]),FALSE)</f>
        <v>75</v>
      </c>
      <c r="K42">
        <f>VLOOKUP(Table2[[#This Row],[Target]]&amp;"#"&amp;Table2[[#This Row],[Stage]],Nodes[],COLUMN(Nodes[[#Headers],[Evolution]]),FALSE)</f>
        <v>50</v>
      </c>
      <c r="L42">
        <f>VLOOKUP(Table2[[#This Row],[Source]]&amp;"#"&amp;Table2[[#This Row],[Stage]]-1,Nodes[],COLUMN(Nodes[[#Headers],[Visibility]]),FALSE)</f>
        <v>40</v>
      </c>
      <c r="M42">
        <f>VLOOKUP(Table2[[#This Row],[Source]]&amp;"#"&amp;Table2[[#This Row],[Stage]]-1,Nodes[],COLUMN(Nodes[[#Headers],[Evolution]]),FALSE)</f>
        <v>45</v>
      </c>
      <c r="N42">
        <f>VLOOKUP(Table2[[#This Row],[Target]]&amp;"#"&amp;Table2[[#This Row],[Stage]]-1,Nodes[],COLUMN(Nodes[[#Headers],[Visibility]]),FALSE)</f>
        <v>75</v>
      </c>
      <c r="O42">
        <f>VLOOKUP(Table2[[#This Row],[Target]]&amp;"#"&amp;Table2[[#This Row],[Stage]]-1,Nodes[],COLUMN(Nodes[[#Headers],[Evolution]]),FALSE)</f>
        <v>40</v>
      </c>
      <c r="P42">
        <f>VLOOKUP(Table2[[#This Row],[Source]]&amp;"#"&amp;Table2[[#This Row],[Stage]]+1,Nodes[],COLUMN(Nodes[[#Headers],[Visibility]]),FALSE)</f>
        <v>40</v>
      </c>
      <c r="Q42">
        <f>VLOOKUP(Table2[[#This Row],[Source]]&amp;"#"&amp;Table2[[#This Row],[Stage]]+1,Nodes[],COLUMN(Nodes[[#Headers],[Evolution]]),FALSE)</f>
        <v>45</v>
      </c>
      <c r="R42">
        <f>VLOOKUP(Table2[[#This Row],[Target]]&amp;"#"&amp;Table2[[#This Row],[Stage]]+1,Nodes[],COLUMN(Nodes[[#Headers],[Visibility]]),FALSE)</f>
        <v>75</v>
      </c>
      <c r="S42">
        <f>VLOOKUP(Table2[[#This Row],[Target]]&amp;"#"&amp;Table2[[#This Row],[Stage]]+1,Nodes[],COLUMN(Nodes[[#Headers],[Evolution]]),FALSE)</f>
        <v>50</v>
      </c>
    </row>
    <row r="43" spans="1:19" x14ac:dyDescent="0.2">
      <c r="A43" t="str">
        <f>Table2[[#This Row],[Source]]&amp;"#"&amp;Table2[[#This Row],[Target]]</f>
        <v>Data Platform#Customers</v>
      </c>
      <c r="B43" t="s">
        <v>16</v>
      </c>
      <c r="C43" t="s">
        <v>24</v>
      </c>
      <c r="D43" t="s">
        <v>5</v>
      </c>
      <c r="E43">
        <v>6</v>
      </c>
      <c r="G43">
        <f>VLOOKUP(Table2[[#This Row],[Source]]&amp;"#"&amp;Table2[[#This Row],[Stage]],Nodes[],COLUMN(Nodes[[#Headers],[Size]]),FALSE)</f>
        <v>50</v>
      </c>
      <c r="H43">
        <f>VLOOKUP(Table2[[#This Row],[Source]]&amp;"#"&amp;Table2[[#This Row],[Stage]],Nodes[],COLUMN(Nodes[[#Headers],[Visibility]]),FALSE)</f>
        <v>40</v>
      </c>
      <c r="I43">
        <f>VLOOKUP(Table2[[#This Row],[Source]]&amp;"#"&amp;Table2[[#This Row],[Stage]],Nodes[],COLUMN(Nodes[[#Headers],[Evolution]]),FALSE)</f>
        <v>45</v>
      </c>
      <c r="J43">
        <f>VLOOKUP(Table2[[#This Row],[Target]]&amp;"#"&amp;Table2[[#This Row],[Stage]],Nodes[],COLUMN(Nodes[[#Headers],[Visibility]]),FALSE)</f>
        <v>100</v>
      </c>
      <c r="K43">
        <f>VLOOKUP(Table2[[#This Row],[Target]]&amp;"#"&amp;Table2[[#This Row],[Stage]],Nodes[],COLUMN(Nodes[[#Headers],[Evolution]]),FALSE)</f>
        <v>40</v>
      </c>
      <c r="L43">
        <f>VLOOKUP(Table2[[#This Row],[Source]]&amp;"#"&amp;Table2[[#This Row],[Stage]]-1,Nodes[],COLUMN(Nodes[[#Headers],[Visibility]]),FALSE)</f>
        <v>40</v>
      </c>
      <c r="M43">
        <f>VLOOKUP(Table2[[#This Row],[Source]]&amp;"#"&amp;Table2[[#This Row],[Stage]]-1,Nodes[],COLUMN(Nodes[[#Headers],[Evolution]]),FALSE)</f>
        <v>45</v>
      </c>
      <c r="N43">
        <f>VLOOKUP(Table2[[#This Row],[Target]]&amp;"#"&amp;Table2[[#This Row],[Stage]]-1,Nodes[],COLUMN(Nodes[[#Headers],[Visibility]]),FALSE)</f>
        <v>100</v>
      </c>
      <c r="O43">
        <f>VLOOKUP(Table2[[#This Row],[Target]]&amp;"#"&amp;Table2[[#This Row],[Stage]]-1,Nodes[],COLUMN(Nodes[[#Headers],[Evolution]]),FALSE)</f>
        <v>40</v>
      </c>
      <c r="P43">
        <f>VLOOKUP(Table2[[#This Row],[Source]]&amp;"#"&amp;Table2[[#This Row],[Stage]]+1,Nodes[],COLUMN(Nodes[[#Headers],[Visibility]]),FALSE)</f>
        <v>40</v>
      </c>
      <c r="Q43">
        <f>VLOOKUP(Table2[[#This Row],[Source]]&amp;"#"&amp;Table2[[#This Row],[Stage]]+1,Nodes[],COLUMN(Nodes[[#Headers],[Evolution]]),FALSE)</f>
        <v>45</v>
      </c>
      <c r="R43">
        <f>VLOOKUP(Table2[[#This Row],[Target]]&amp;"#"&amp;Table2[[#This Row],[Stage]]+1,Nodes[],COLUMN(Nodes[[#Headers],[Visibility]]),FALSE)</f>
        <v>100</v>
      </c>
      <c r="S43">
        <f>VLOOKUP(Table2[[#This Row],[Target]]&amp;"#"&amp;Table2[[#This Row],[Stage]]+1,Nodes[],COLUMN(Nodes[[#Headers],[Evolution]]),FALSE)</f>
        <v>40</v>
      </c>
    </row>
    <row r="44" spans="1:19" x14ac:dyDescent="0.2">
      <c r="A44" t="str">
        <f>Table2[[#This Row],[Source]]&amp;"#"&amp;Table2[[#This Row],[Target]]</f>
        <v>Data Platform#DQ Engine</v>
      </c>
      <c r="B44" t="s">
        <v>16</v>
      </c>
      <c r="C44" t="s">
        <v>17</v>
      </c>
      <c r="D44" t="s">
        <v>5</v>
      </c>
      <c r="E44">
        <v>6</v>
      </c>
      <c r="G44">
        <f>VLOOKUP(Table2[[#This Row],[Source]]&amp;"#"&amp;Table2[[#This Row],[Stage]],Nodes[],COLUMN(Nodes[[#Headers],[Size]]),FALSE)</f>
        <v>50</v>
      </c>
      <c r="H44">
        <f>VLOOKUP(Table2[[#This Row],[Source]]&amp;"#"&amp;Table2[[#This Row],[Stage]],Nodes[],COLUMN(Nodes[[#Headers],[Visibility]]),FALSE)</f>
        <v>40</v>
      </c>
      <c r="I44">
        <f>VLOOKUP(Table2[[#This Row],[Source]]&amp;"#"&amp;Table2[[#This Row],[Stage]],Nodes[],COLUMN(Nodes[[#Headers],[Evolution]]),FALSE)</f>
        <v>45</v>
      </c>
      <c r="J44">
        <f>VLOOKUP(Table2[[#This Row],[Target]]&amp;"#"&amp;Table2[[#This Row],[Stage]],Nodes[],COLUMN(Nodes[[#Headers],[Visibility]]),FALSE)</f>
        <v>20</v>
      </c>
      <c r="K44">
        <f>VLOOKUP(Table2[[#This Row],[Target]]&amp;"#"&amp;Table2[[#This Row],[Stage]],Nodes[],COLUMN(Nodes[[#Headers],[Evolution]]),FALSE)</f>
        <v>60</v>
      </c>
      <c r="L44">
        <f>VLOOKUP(Table2[[#This Row],[Source]]&amp;"#"&amp;Table2[[#This Row],[Stage]]-1,Nodes[],COLUMN(Nodes[[#Headers],[Visibility]]),FALSE)</f>
        <v>40</v>
      </c>
      <c r="M44">
        <f>VLOOKUP(Table2[[#This Row],[Source]]&amp;"#"&amp;Table2[[#This Row],[Stage]]-1,Nodes[],COLUMN(Nodes[[#Headers],[Evolution]]),FALSE)</f>
        <v>45</v>
      </c>
      <c r="N44">
        <f>VLOOKUP(Table2[[#This Row],[Target]]&amp;"#"&amp;Table2[[#This Row],[Stage]]-1,Nodes[],COLUMN(Nodes[[#Headers],[Visibility]]),FALSE)</f>
        <v>20</v>
      </c>
      <c r="O44">
        <f>VLOOKUP(Table2[[#This Row],[Target]]&amp;"#"&amp;Table2[[#This Row],[Stage]]-1,Nodes[],COLUMN(Nodes[[#Headers],[Evolution]]),FALSE)</f>
        <v>10</v>
      </c>
      <c r="P44">
        <f>VLOOKUP(Table2[[#This Row],[Source]]&amp;"#"&amp;Table2[[#This Row],[Stage]]+1,Nodes[],COLUMN(Nodes[[#Headers],[Visibility]]),FALSE)</f>
        <v>40</v>
      </c>
      <c r="Q44">
        <f>VLOOKUP(Table2[[#This Row],[Source]]&amp;"#"&amp;Table2[[#This Row],[Stage]]+1,Nodes[],COLUMN(Nodes[[#Headers],[Evolution]]),FALSE)</f>
        <v>45</v>
      </c>
      <c r="R44">
        <f>VLOOKUP(Table2[[#This Row],[Target]]&amp;"#"&amp;Table2[[#This Row],[Stage]]+1,Nodes[],COLUMN(Nodes[[#Headers],[Visibility]]),FALSE)</f>
        <v>20</v>
      </c>
      <c r="S44">
        <f>VLOOKUP(Table2[[#This Row],[Target]]&amp;"#"&amp;Table2[[#This Row],[Stage]]+1,Nodes[],COLUMN(Nodes[[#Headers],[Evolution]]),FALSE)</f>
        <v>60</v>
      </c>
    </row>
    <row r="45" spans="1:19" x14ac:dyDescent="0.2">
      <c r="A45" t="str">
        <f>Table2[[#This Row],[Source]]&amp;"#"&amp;Table2[[#This Row],[Target]]</f>
        <v>Cloud Platform#Business Glossary</v>
      </c>
      <c r="B45" t="s">
        <v>15</v>
      </c>
      <c r="C45" t="s">
        <v>94</v>
      </c>
      <c r="D45" t="s">
        <v>5</v>
      </c>
      <c r="E45">
        <v>6</v>
      </c>
      <c r="G45">
        <f>VLOOKUP(Table2[[#This Row],[Source]]&amp;"#"&amp;Table2[[#This Row],[Stage]],Nodes[],COLUMN(Nodes[[#Headers],[Size]]),FALSE)</f>
        <v>45</v>
      </c>
      <c r="H45">
        <f>VLOOKUP(Table2[[#This Row],[Source]]&amp;"#"&amp;Table2[[#This Row],[Stage]],Nodes[],COLUMN(Nodes[[#Headers],[Visibility]]),FALSE)</f>
        <v>10</v>
      </c>
      <c r="I45">
        <f>VLOOKUP(Table2[[#This Row],[Source]]&amp;"#"&amp;Table2[[#This Row],[Stage]],Nodes[],COLUMN(Nodes[[#Headers],[Evolution]]),FALSE)</f>
        <v>90</v>
      </c>
      <c r="J45">
        <f>VLOOKUP(Table2[[#This Row],[Target]]&amp;"#"&amp;Table2[[#This Row],[Stage]],Nodes[],COLUMN(Nodes[[#Headers],[Visibility]]),FALSE)</f>
        <v>70</v>
      </c>
      <c r="K45">
        <f>VLOOKUP(Table2[[#This Row],[Target]]&amp;"#"&amp;Table2[[#This Row],[Stage]],Nodes[],COLUMN(Nodes[[#Headers],[Evolution]]),FALSE)</f>
        <v>80</v>
      </c>
      <c r="L45">
        <f>VLOOKUP(Table2[[#This Row],[Source]]&amp;"#"&amp;Table2[[#This Row],[Stage]]-1,Nodes[],COLUMN(Nodes[[#Headers],[Visibility]]),FALSE)</f>
        <v>10</v>
      </c>
      <c r="M45">
        <f>VLOOKUP(Table2[[#This Row],[Source]]&amp;"#"&amp;Table2[[#This Row],[Stage]]-1,Nodes[],COLUMN(Nodes[[#Headers],[Evolution]]),FALSE)</f>
        <v>90</v>
      </c>
      <c r="N45" t="e">
        <f>VLOOKUP(Table2[[#This Row],[Target]]&amp;"#"&amp;Table2[[#This Row],[Stage]]-1,Nodes[],COLUMN(Nodes[[#Headers],[Visibility]]),FALSE)</f>
        <v>#N/A</v>
      </c>
      <c r="O45" t="e">
        <f>VLOOKUP(Table2[[#This Row],[Target]]&amp;"#"&amp;Table2[[#This Row],[Stage]]-1,Nodes[],COLUMN(Nodes[[#Headers],[Evolution]]),FALSE)</f>
        <v>#N/A</v>
      </c>
      <c r="P45">
        <f>VLOOKUP(Table2[[#This Row],[Source]]&amp;"#"&amp;Table2[[#This Row],[Stage]]+1,Nodes[],COLUMN(Nodes[[#Headers],[Visibility]]),FALSE)</f>
        <v>10</v>
      </c>
      <c r="Q45">
        <f>VLOOKUP(Table2[[#This Row],[Source]]&amp;"#"&amp;Table2[[#This Row],[Stage]]+1,Nodes[],COLUMN(Nodes[[#Headers],[Evolution]]),FALSE)</f>
        <v>90</v>
      </c>
      <c r="R45">
        <f>VLOOKUP(Table2[[#This Row],[Target]]&amp;"#"&amp;Table2[[#This Row],[Stage]]+1,Nodes[],COLUMN(Nodes[[#Headers],[Visibility]]),FALSE)</f>
        <v>70</v>
      </c>
      <c r="S45">
        <f>VLOOKUP(Table2[[#This Row],[Target]]&amp;"#"&amp;Table2[[#This Row],[Stage]]+1,Nodes[],COLUMN(Nodes[[#Headers],[Evolution]]),FALSE)</f>
        <v>80</v>
      </c>
    </row>
    <row r="46" spans="1:19" x14ac:dyDescent="0.2">
      <c r="A46" t="str">
        <f>Table2[[#This Row],[Source]]&amp;"#"&amp;Table2[[#This Row],[Target]]</f>
        <v>Cloud Platform#Master Data Management</v>
      </c>
      <c r="B46" t="s">
        <v>15</v>
      </c>
      <c r="C46" t="s">
        <v>99</v>
      </c>
      <c r="D46" t="s">
        <v>5</v>
      </c>
      <c r="E46">
        <v>6</v>
      </c>
      <c r="G46">
        <f>VLOOKUP(Table2[[#This Row],[Source]]&amp;"#"&amp;Table2[[#This Row],[Stage]],Nodes[],COLUMN(Nodes[[#Headers],[Size]]),FALSE)</f>
        <v>45</v>
      </c>
      <c r="H46">
        <f>VLOOKUP(Table2[[#This Row],[Source]]&amp;"#"&amp;Table2[[#This Row],[Stage]],Nodes[],COLUMN(Nodes[[#Headers],[Visibility]]),FALSE)</f>
        <v>10</v>
      </c>
      <c r="I46">
        <f>VLOOKUP(Table2[[#This Row],[Source]]&amp;"#"&amp;Table2[[#This Row],[Stage]],Nodes[],COLUMN(Nodes[[#Headers],[Evolution]]),FALSE)</f>
        <v>90</v>
      </c>
      <c r="J46">
        <f>VLOOKUP(Table2[[#This Row],[Target]]&amp;"#"&amp;Table2[[#This Row],[Stage]],Nodes[],COLUMN(Nodes[[#Headers],[Visibility]]),FALSE)</f>
        <v>80</v>
      </c>
      <c r="K46">
        <f>VLOOKUP(Table2[[#This Row],[Target]]&amp;"#"&amp;Table2[[#This Row],[Stage]],Nodes[],COLUMN(Nodes[[#Headers],[Evolution]]),FALSE)</f>
        <v>20</v>
      </c>
      <c r="L46">
        <f>VLOOKUP(Table2[[#This Row],[Source]]&amp;"#"&amp;Table2[[#This Row],[Stage]]-1,Nodes[],COLUMN(Nodes[[#Headers],[Visibility]]),FALSE)</f>
        <v>10</v>
      </c>
      <c r="M46">
        <f>VLOOKUP(Table2[[#This Row],[Source]]&amp;"#"&amp;Table2[[#This Row],[Stage]]-1,Nodes[],COLUMN(Nodes[[#Headers],[Evolution]]),FALSE)</f>
        <v>90</v>
      </c>
      <c r="N46" t="e">
        <f>VLOOKUP(Table2[[#This Row],[Target]]&amp;"#"&amp;Table2[[#This Row],[Stage]]-1,Nodes[],COLUMN(Nodes[[#Headers],[Visibility]]),FALSE)</f>
        <v>#N/A</v>
      </c>
      <c r="O46" t="e">
        <f>VLOOKUP(Table2[[#This Row],[Target]]&amp;"#"&amp;Table2[[#This Row],[Stage]]-1,Nodes[],COLUMN(Nodes[[#Headers],[Evolution]]),FALSE)</f>
        <v>#N/A</v>
      </c>
      <c r="P46">
        <f>VLOOKUP(Table2[[#This Row],[Source]]&amp;"#"&amp;Table2[[#This Row],[Stage]]+1,Nodes[],COLUMN(Nodes[[#Headers],[Visibility]]),FALSE)</f>
        <v>10</v>
      </c>
      <c r="Q46">
        <f>VLOOKUP(Table2[[#This Row],[Source]]&amp;"#"&amp;Table2[[#This Row],[Stage]]+1,Nodes[],COLUMN(Nodes[[#Headers],[Evolution]]),FALSE)</f>
        <v>90</v>
      </c>
      <c r="R46">
        <f>VLOOKUP(Table2[[#This Row],[Target]]&amp;"#"&amp;Table2[[#This Row],[Stage]]+1,Nodes[],COLUMN(Nodes[[#Headers],[Visibility]]),FALSE)</f>
        <v>80</v>
      </c>
      <c r="S46">
        <f>VLOOKUP(Table2[[#This Row],[Target]]&amp;"#"&amp;Table2[[#This Row],[Stage]]+1,Nodes[],COLUMN(Nodes[[#Headers],[Evolution]]),FALSE)</f>
        <v>20</v>
      </c>
    </row>
    <row r="47" spans="1:19" x14ac:dyDescent="0.2">
      <c r="A47" t="str">
        <f>Table2[[#This Row],[Source]]&amp;"#"&amp;Table2[[#This Row],[Target]]</f>
        <v>Customers#Business Glossary</v>
      </c>
      <c r="B47" t="s">
        <v>24</v>
      </c>
      <c r="C47" t="s">
        <v>94</v>
      </c>
      <c r="D47" t="s">
        <v>5</v>
      </c>
      <c r="E47">
        <v>6</v>
      </c>
      <c r="G47">
        <f>VLOOKUP(Table2[[#This Row],[Source]]&amp;"#"&amp;Table2[[#This Row],[Stage]],Nodes[],COLUMN(Nodes[[#Headers],[Size]]),FALSE)</f>
        <v>40</v>
      </c>
      <c r="H47">
        <f>VLOOKUP(Table2[[#This Row],[Source]]&amp;"#"&amp;Table2[[#This Row],[Stage]],Nodes[],COLUMN(Nodes[[#Headers],[Visibility]]),FALSE)</f>
        <v>100</v>
      </c>
      <c r="I47">
        <f>VLOOKUP(Table2[[#This Row],[Source]]&amp;"#"&amp;Table2[[#This Row],[Stage]],Nodes[],COLUMN(Nodes[[#Headers],[Evolution]]),FALSE)</f>
        <v>40</v>
      </c>
      <c r="J47">
        <f>VLOOKUP(Table2[[#This Row],[Target]]&amp;"#"&amp;Table2[[#This Row],[Stage]],Nodes[],COLUMN(Nodes[[#Headers],[Visibility]]),FALSE)</f>
        <v>70</v>
      </c>
      <c r="K47">
        <f>VLOOKUP(Table2[[#This Row],[Target]]&amp;"#"&amp;Table2[[#This Row],[Stage]],Nodes[],COLUMN(Nodes[[#Headers],[Evolution]]),FALSE)</f>
        <v>80</v>
      </c>
      <c r="L47">
        <f>VLOOKUP(Table2[[#This Row],[Source]]&amp;"#"&amp;Table2[[#This Row],[Stage]]-1,Nodes[],COLUMN(Nodes[[#Headers],[Visibility]]),FALSE)</f>
        <v>100</v>
      </c>
      <c r="M47">
        <f>VLOOKUP(Table2[[#This Row],[Source]]&amp;"#"&amp;Table2[[#This Row],[Stage]]-1,Nodes[],COLUMN(Nodes[[#Headers],[Evolution]]),FALSE)</f>
        <v>40</v>
      </c>
      <c r="N47" t="e">
        <f>VLOOKUP(Table2[[#This Row],[Target]]&amp;"#"&amp;Table2[[#This Row],[Stage]]-1,Nodes[],COLUMN(Nodes[[#Headers],[Visibility]]),FALSE)</f>
        <v>#N/A</v>
      </c>
      <c r="O47" t="e">
        <f>VLOOKUP(Table2[[#This Row],[Target]]&amp;"#"&amp;Table2[[#This Row],[Stage]]-1,Nodes[],COLUMN(Nodes[[#Headers],[Evolution]]),FALSE)</f>
        <v>#N/A</v>
      </c>
      <c r="P47">
        <f>VLOOKUP(Table2[[#This Row],[Source]]&amp;"#"&amp;Table2[[#This Row],[Stage]]+1,Nodes[],COLUMN(Nodes[[#Headers],[Visibility]]),FALSE)</f>
        <v>100</v>
      </c>
      <c r="Q47">
        <f>VLOOKUP(Table2[[#This Row],[Source]]&amp;"#"&amp;Table2[[#This Row],[Stage]]+1,Nodes[],COLUMN(Nodes[[#Headers],[Evolution]]),FALSE)</f>
        <v>40</v>
      </c>
      <c r="R47">
        <f>VLOOKUP(Table2[[#This Row],[Target]]&amp;"#"&amp;Table2[[#This Row],[Stage]]+1,Nodes[],COLUMN(Nodes[[#Headers],[Visibility]]),FALSE)</f>
        <v>70</v>
      </c>
      <c r="S47">
        <f>VLOOKUP(Table2[[#This Row],[Target]]&amp;"#"&amp;Table2[[#This Row],[Stage]]+1,Nodes[],COLUMN(Nodes[[#Headers],[Evolution]]),FALSE)</f>
        <v>80</v>
      </c>
    </row>
    <row r="48" spans="1:19" x14ac:dyDescent="0.2">
      <c r="A48" t="str">
        <f>Table2[[#This Row],[Source]]&amp;"#"&amp;Table2[[#This Row],[Target]]</f>
        <v>Customers#Master Data Management</v>
      </c>
      <c r="B48" t="s">
        <v>24</v>
      </c>
      <c r="C48" t="s">
        <v>99</v>
      </c>
      <c r="D48" t="s">
        <v>5</v>
      </c>
      <c r="E48">
        <v>6</v>
      </c>
      <c r="G48">
        <f>VLOOKUP(Table2[[#This Row],[Source]]&amp;"#"&amp;Table2[[#This Row],[Stage]],Nodes[],COLUMN(Nodes[[#Headers],[Size]]),FALSE)</f>
        <v>40</v>
      </c>
      <c r="H48">
        <f>VLOOKUP(Table2[[#This Row],[Source]]&amp;"#"&amp;Table2[[#This Row],[Stage]],Nodes[],COLUMN(Nodes[[#Headers],[Visibility]]),FALSE)</f>
        <v>100</v>
      </c>
      <c r="I48">
        <f>VLOOKUP(Table2[[#This Row],[Source]]&amp;"#"&amp;Table2[[#This Row],[Stage]],Nodes[],COLUMN(Nodes[[#Headers],[Evolution]]),FALSE)</f>
        <v>40</v>
      </c>
      <c r="J48">
        <f>VLOOKUP(Table2[[#This Row],[Target]]&amp;"#"&amp;Table2[[#This Row],[Stage]],Nodes[],COLUMN(Nodes[[#Headers],[Visibility]]),FALSE)</f>
        <v>80</v>
      </c>
      <c r="K48">
        <f>VLOOKUP(Table2[[#This Row],[Target]]&amp;"#"&amp;Table2[[#This Row],[Stage]],Nodes[],COLUMN(Nodes[[#Headers],[Evolution]]),FALSE)</f>
        <v>20</v>
      </c>
      <c r="L48">
        <f>VLOOKUP(Table2[[#This Row],[Source]]&amp;"#"&amp;Table2[[#This Row],[Stage]]-1,Nodes[],COLUMN(Nodes[[#Headers],[Visibility]]),FALSE)</f>
        <v>100</v>
      </c>
      <c r="M48">
        <f>VLOOKUP(Table2[[#This Row],[Source]]&amp;"#"&amp;Table2[[#This Row],[Stage]]-1,Nodes[],COLUMN(Nodes[[#Headers],[Evolution]]),FALSE)</f>
        <v>40</v>
      </c>
      <c r="N48" t="e">
        <f>VLOOKUP(Table2[[#This Row],[Target]]&amp;"#"&amp;Table2[[#This Row],[Stage]]-1,Nodes[],COLUMN(Nodes[[#Headers],[Visibility]]),FALSE)</f>
        <v>#N/A</v>
      </c>
      <c r="O48" t="e">
        <f>VLOOKUP(Table2[[#This Row],[Target]]&amp;"#"&amp;Table2[[#This Row],[Stage]]-1,Nodes[],COLUMN(Nodes[[#Headers],[Evolution]]),FALSE)</f>
        <v>#N/A</v>
      </c>
      <c r="P48">
        <f>VLOOKUP(Table2[[#This Row],[Source]]&amp;"#"&amp;Table2[[#This Row],[Stage]]+1,Nodes[],COLUMN(Nodes[[#Headers],[Visibility]]),FALSE)</f>
        <v>100</v>
      </c>
      <c r="Q48">
        <f>VLOOKUP(Table2[[#This Row],[Source]]&amp;"#"&amp;Table2[[#This Row],[Stage]]+1,Nodes[],COLUMN(Nodes[[#Headers],[Evolution]]),FALSE)</f>
        <v>40</v>
      </c>
      <c r="R48">
        <f>VLOOKUP(Table2[[#This Row],[Target]]&amp;"#"&amp;Table2[[#This Row],[Stage]]+1,Nodes[],COLUMN(Nodes[[#Headers],[Visibility]]),FALSE)</f>
        <v>80</v>
      </c>
      <c r="S48">
        <f>VLOOKUP(Table2[[#This Row],[Target]]&amp;"#"&amp;Table2[[#This Row],[Stage]]+1,Nodes[],COLUMN(Nodes[[#Headers],[Evolution]]),FALSE)</f>
        <v>20</v>
      </c>
    </row>
    <row r="49" spans="1:19" x14ac:dyDescent="0.2">
      <c r="A49" t="str">
        <f>Table2[[#This Row],[Source]]&amp;"#"&amp;Table2[[#This Row],[Target]]</f>
        <v>Customers#Dashboard</v>
      </c>
      <c r="B49" t="s">
        <v>24</v>
      </c>
      <c r="C49" t="s">
        <v>40</v>
      </c>
      <c r="D49" t="s">
        <v>5</v>
      </c>
      <c r="E49">
        <v>7</v>
      </c>
      <c r="G49">
        <f>VLOOKUP(Table2[[#This Row],[Source]]&amp;"#"&amp;Table2[[#This Row],[Stage]],Nodes[],COLUMN(Nodes[[#Headers],[Size]]),FALSE)</f>
        <v>50</v>
      </c>
      <c r="H49">
        <f>VLOOKUP(Table2[[#This Row],[Source]]&amp;"#"&amp;Table2[[#This Row],[Stage]],Nodes[],COLUMN(Nodes[[#Headers],[Visibility]]),FALSE)</f>
        <v>100</v>
      </c>
      <c r="I49">
        <f>VLOOKUP(Table2[[#This Row],[Source]]&amp;"#"&amp;Table2[[#This Row],[Stage]],Nodes[],COLUMN(Nodes[[#Headers],[Evolution]]),FALSE)</f>
        <v>40</v>
      </c>
      <c r="J49">
        <f>VLOOKUP(Table2[[#This Row],[Target]]&amp;"#"&amp;Table2[[#This Row],[Stage]],Nodes[],COLUMN(Nodes[[#Headers],[Visibility]]),FALSE)</f>
        <v>75</v>
      </c>
      <c r="K49">
        <f>VLOOKUP(Table2[[#This Row],[Target]]&amp;"#"&amp;Table2[[#This Row],[Stage]],Nodes[],COLUMN(Nodes[[#Headers],[Evolution]]),FALSE)</f>
        <v>50</v>
      </c>
      <c r="L49">
        <f>VLOOKUP(Table2[[#This Row],[Source]]&amp;"#"&amp;Table2[[#This Row],[Stage]]-1,Nodes[],COLUMN(Nodes[[#Headers],[Visibility]]),FALSE)</f>
        <v>100</v>
      </c>
      <c r="M49">
        <f>VLOOKUP(Table2[[#This Row],[Source]]&amp;"#"&amp;Table2[[#This Row],[Stage]]-1,Nodes[],COLUMN(Nodes[[#Headers],[Evolution]]),FALSE)</f>
        <v>40</v>
      </c>
      <c r="N49">
        <f>VLOOKUP(Table2[[#This Row],[Target]]&amp;"#"&amp;Table2[[#This Row],[Stage]]-1,Nodes[],COLUMN(Nodes[[#Headers],[Visibility]]),FALSE)</f>
        <v>75</v>
      </c>
      <c r="O49">
        <f>VLOOKUP(Table2[[#This Row],[Target]]&amp;"#"&amp;Table2[[#This Row],[Stage]]-1,Nodes[],COLUMN(Nodes[[#Headers],[Evolution]]),FALSE)</f>
        <v>50</v>
      </c>
      <c r="P49" t="e">
        <f>VLOOKUP(Table2[[#This Row],[Source]]&amp;"#"&amp;Table2[[#This Row],[Stage]]+1,Nodes[],COLUMN(Nodes[[#Headers],[Visibility]]),FALSE)</f>
        <v>#N/A</v>
      </c>
      <c r="Q49" t="e">
        <f>VLOOKUP(Table2[[#This Row],[Source]]&amp;"#"&amp;Table2[[#This Row],[Stage]]+1,Nodes[],COLUMN(Nodes[[#Headers],[Evolution]]),FALSE)</f>
        <v>#N/A</v>
      </c>
      <c r="R49" t="e">
        <f>VLOOKUP(Table2[[#This Row],[Target]]&amp;"#"&amp;Table2[[#This Row],[Stage]]+1,Nodes[],COLUMN(Nodes[[#Headers],[Visibility]]),FALSE)</f>
        <v>#N/A</v>
      </c>
      <c r="S49" t="e">
        <f>VLOOKUP(Table2[[#This Row],[Target]]&amp;"#"&amp;Table2[[#This Row],[Stage]]+1,Nodes[],COLUMN(Nodes[[#Headers],[Evolution]]),FALSE)</f>
        <v>#N/A</v>
      </c>
    </row>
    <row r="50" spans="1:19" x14ac:dyDescent="0.2">
      <c r="A50" t="str">
        <f>Table2[[#This Row],[Source]]&amp;"#"&amp;Table2[[#This Row],[Target]]</f>
        <v>Dashboard#BI Service</v>
      </c>
      <c r="B50" t="s">
        <v>40</v>
      </c>
      <c r="C50" t="s">
        <v>25</v>
      </c>
      <c r="D50" t="s">
        <v>5</v>
      </c>
      <c r="E50">
        <v>7</v>
      </c>
      <c r="G50">
        <f>VLOOKUP(Table2[[#This Row],[Source]]&amp;"#"&amp;Table2[[#This Row],[Stage]],Nodes[],COLUMN(Nodes[[#Headers],[Size]]),FALSE)</f>
        <v>55</v>
      </c>
      <c r="H50">
        <f>VLOOKUP(Table2[[#This Row],[Source]]&amp;"#"&amp;Table2[[#This Row],[Stage]],Nodes[],COLUMN(Nodes[[#Headers],[Visibility]]),FALSE)</f>
        <v>75</v>
      </c>
      <c r="I50">
        <f>VLOOKUP(Table2[[#This Row],[Source]]&amp;"#"&amp;Table2[[#This Row],[Stage]],Nodes[],COLUMN(Nodes[[#Headers],[Evolution]]),FALSE)</f>
        <v>50</v>
      </c>
      <c r="J50">
        <f>VLOOKUP(Table2[[#This Row],[Target]]&amp;"#"&amp;Table2[[#This Row],[Stage]],Nodes[],COLUMN(Nodes[[#Headers],[Visibility]]),FALSE)</f>
        <v>60</v>
      </c>
      <c r="K50">
        <f>VLOOKUP(Table2[[#This Row],[Target]]&amp;"#"&amp;Table2[[#This Row],[Stage]],Nodes[],COLUMN(Nodes[[#Headers],[Evolution]]),FALSE)</f>
        <v>70</v>
      </c>
      <c r="L50">
        <f>VLOOKUP(Table2[[#This Row],[Source]]&amp;"#"&amp;Table2[[#This Row],[Stage]]-1,Nodes[],COLUMN(Nodes[[#Headers],[Visibility]]),FALSE)</f>
        <v>75</v>
      </c>
      <c r="M50">
        <f>VLOOKUP(Table2[[#This Row],[Source]]&amp;"#"&amp;Table2[[#This Row],[Stage]]-1,Nodes[],COLUMN(Nodes[[#Headers],[Evolution]]),FALSE)</f>
        <v>50</v>
      </c>
      <c r="N50">
        <f>VLOOKUP(Table2[[#This Row],[Target]]&amp;"#"&amp;Table2[[#This Row],[Stage]]-1,Nodes[],COLUMN(Nodes[[#Headers],[Visibility]]),FALSE)</f>
        <v>60</v>
      </c>
      <c r="O50">
        <f>VLOOKUP(Table2[[#This Row],[Target]]&amp;"#"&amp;Table2[[#This Row],[Stage]]-1,Nodes[],COLUMN(Nodes[[#Headers],[Evolution]]),FALSE)</f>
        <v>70</v>
      </c>
      <c r="P50" t="e">
        <f>VLOOKUP(Table2[[#This Row],[Source]]&amp;"#"&amp;Table2[[#This Row],[Stage]]+1,Nodes[],COLUMN(Nodes[[#Headers],[Visibility]]),FALSE)</f>
        <v>#N/A</v>
      </c>
      <c r="Q50" t="e">
        <f>VLOOKUP(Table2[[#This Row],[Source]]&amp;"#"&amp;Table2[[#This Row],[Stage]]+1,Nodes[],COLUMN(Nodes[[#Headers],[Evolution]]),FALSE)</f>
        <v>#N/A</v>
      </c>
      <c r="R50" t="e">
        <f>VLOOKUP(Table2[[#This Row],[Target]]&amp;"#"&amp;Table2[[#This Row],[Stage]]+1,Nodes[],COLUMN(Nodes[[#Headers],[Visibility]]),FALSE)</f>
        <v>#N/A</v>
      </c>
      <c r="S50" t="e">
        <f>VLOOKUP(Table2[[#This Row],[Target]]&amp;"#"&amp;Table2[[#This Row],[Stage]]+1,Nodes[],COLUMN(Nodes[[#Headers],[Evolution]]),FALSE)</f>
        <v>#N/A</v>
      </c>
    </row>
    <row r="51" spans="1:19" x14ac:dyDescent="0.2">
      <c r="A51" t="str">
        <f>Table2[[#This Row],[Source]]&amp;"#"&amp;Table2[[#This Row],[Target]]</f>
        <v>BI Service#Cloud Platform</v>
      </c>
      <c r="B51" t="s">
        <v>25</v>
      </c>
      <c r="C51" t="s">
        <v>15</v>
      </c>
      <c r="D51" t="s">
        <v>5</v>
      </c>
      <c r="E51">
        <v>7</v>
      </c>
      <c r="G51">
        <f>VLOOKUP(Table2[[#This Row],[Source]]&amp;"#"&amp;Table2[[#This Row],[Stage]],Nodes[],COLUMN(Nodes[[#Headers],[Size]]),FALSE)</f>
        <v>40</v>
      </c>
      <c r="H51">
        <f>VLOOKUP(Table2[[#This Row],[Source]]&amp;"#"&amp;Table2[[#This Row],[Stage]],Nodes[],COLUMN(Nodes[[#Headers],[Visibility]]),FALSE)</f>
        <v>60</v>
      </c>
      <c r="I51">
        <f>VLOOKUP(Table2[[#This Row],[Source]]&amp;"#"&amp;Table2[[#This Row],[Stage]],Nodes[],COLUMN(Nodes[[#Headers],[Evolution]]),FALSE)</f>
        <v>70</v>
      </c>
      <c r="J51">
        <f>VLOOKUP(Table2[[#This Row],[Target]]&amp;"#"&amp;Table2[[#This Row],[Stage]],Nodes[],COLUMN(Nodes[[#Headers],[Visibility]]),FALSE)</f>
        <v>10</v>
      </c>
      <c r="K51">
        <f>VLOOKUP(Table2[[#This Row],[Target]]&amp;"#"&amp;Table2[[#This Row],[Stage]],Nodes[],COLUMN(Nodes[[#Headers],[Evolution]]),FALSE)</f>
        <v>90</v>
      </c>
      <c r="L51">
        <f>VLOOKUP(Table2[[#This Row],[Source]]&amp;"#"&amp;Table2[[#This Row],[Stage]]-1,Nodes[],COLUMN(Nodes[[#Headers],[Visibility]]),FALSE)</f>
        <v>60</v>
      </c>
      <c r="M51">
        <f>VLOOKUP(Table2[[#This Row],[Source]]&amp;"#"&amp;Table2[[#This Row],[Stage]]-1,Nodes[],COLUMN(Nodes[[#Headers],[Evolution]]),FALSE)</f>
        <v>70</v>
      </c>
      <c r="N51">
        <f>VLOOKUP(Table2[[#This Row],[Target]]&amp;"#"&amp;Table2[[#This Row],[Stage]]-1,Nodes[],COLUMN(Nodes[[#Headers],[Visibility]]),FALSE)</f>
        <v>10</v>
      </c>
      <c r="O51">
        <f>VLOOKUP(Table2[[#This Row],[Target]]&amp;"#"&amp;Table2[[#This Row],[Stage]]-1,Nodes[],COLUMN(Nodes[[#Headers],[Evolution]]),FALSE)</f>
        <v>90</v>
      </c>
      <c r="P51" t="e">
        <f>VLOOKUP(Table2[[#This Row],[Source]]&amp;"#"&amp;Table2[[#This Row],[Stage]]+1,Nodes[],COLUMN(Nodes[[#Headers],[Visibility]]),FALSE)</f>
        <v>#N/A</v>
      </c>
      <c r="Q51" t="e">
        <f>VLOOKUP(Table2[[#This Row],[Source]]&amp;"#"&amp;Table2[[#This Row],[Stage]]+1,Nodes[],COLUMN(Nodes[[#Headers],[Evolution]]),FALSE)</f>
        <v>#N/A</v>
      </c>
      <c r="R51" t="e">
        <f>VLOOKUP(Table2[[#This Row],[Target]]&amp;"#"&amp;Table2[[#This Row],[Stage]]+1,Nodes[],COLUMN(Nodes[[#Headers],[Visibility]]),FALSE)</f>
        <v>#N/A</v>
      </c>
      <c r="S51" t="e">
        <f>VLOOKUP(Table2[[#This Row],[Target]]&amp;"#"&amp;Table2[[#This Row],[Stage]]+1,Nodes[],COLUMN(Nodes[[#Headers],[Evolution]]),FALSE)</f>
        <v>#N/A</v>
      </c>
    </row>
    <row r="52" spans="1:19" x14ac:dyDescent="0.2">
      <c r="A52" t="str">
        <f>Table2[[#This Row],[Source]]&amp;"#"&amp;Table2[[#This Row],[Target]]</f>
        <v>Cloud Platform#Data Platform Service</v>
      </c>
      <c r="B52" t="s">
        <v>15</v>
      </c>
      <c r="C52" t="s">
        <v>20</v>
      </c>
      <c r="D52" t="s">
        <v>5</v>
      </c>
      <c r="E52">
        <v>7</v>
      </c>
      <c r="G52">
        <f>VLOOKUP(Table2[[#This Row],[Source]]&amp;"#"&amp;Table2[[#This Row],[Stage]],Nodes[],COLUMN(Nodes[[#Headers],[Size]]),FALSE)</f>
        <v>45</v>
      </c>
      <c r="H52">
        <f>VLOOKUP(Table2[[#This Row],[Source]]&amp;"#"&amp;Table2[[#This Row],[Stage]],Nodes[],COLUMN(Nodes[[#Headers],[Visibility]]),FALSE)</f>
        <v>10</v>
      </c>
      <c r="I52">
        <f>VLOOKUP(Table2[[#This Row],[Source]]&amp;"#"&amp;Table2[[#This Row],[Stage]],Nodes[],COLUMN(Nodes[[#Headers],[Evolution]]),FALSE)</f>
        <v>90</v>
      </c>
      <c r="J52">
        <f>VLOOKUP(Table2[[#This Row],[Target]]&amp;"#"&amp;Table2[[#This Row],[Stage]],Nodes[],COLUMN(Nodes[[#Headers],[Visibility]]),FALSE)</f>
        <v>30</v>
      </c>
      <c r="K52">
        <f>VLOOKUP(Table2[[#This Row],[Target]]&amp;"#"&amp;Table2[[#This Row],[Stage]],Nodes[],COLUMN(Nodes[[#Headers],[Evolution]]),FALSE)</f>
        <v>70</v>
      </c>
      <c r="L52">
        <f>VLOOKUP(Table2[[#This Row],[Source]]&amp;"#"&amp;Table2[[#This Row],[Stage]]-1,Nodes[],COLUMN(Nodes[[#Headers],[Visibility]]),FALSE)</f>
        <v>10</v>
      </c>
      <c r="M52">
        <f>VLOOKUP(Table2[[#This Row],[Source]]&amp;"#"&amp;Table2[[#This Row],[Stage]]-1,Nodes[],COLUMN(Nodes[[#Headers],[Evolution]]),FALSE)</f>
        <v>90</v>
      </c>
      <c r="N52">
        <f>VLOOKUP(Table2[[#This Row],[Target]]&amp;"#"&amp;Table2[[#This Row],[Stage]]-1,Nodes[],COLUMN(Nodes[[#Headers],[Visibility]]),FALSE)</f>
        <v>30</v>
      </c>
      <c r="O52">
        <f>VLOOKUP(Table2[[#This Row],[Target]]&amp;"#"&amp;Table2[[#This Row],[Stage]]-1,Nodes[],COLUMN(Nodes[[#Headers],[Evolution]]),FALSE)</f>
        <v>70</v>
      </c>
      <c r="P52" t="e">
        <f>VLOOKUP(Table2[[#This Row],[Source]]&amp;"#"&amp;Table2[[#This Row],[Stage]]+1,Nodes[],COLUMN(Nodes[[#Headers],[Visibility]]),FALSE)</f>
        <v>#N/A</v>
      </c>
      <c r="Q52" t="e">
        <f>VLOOKUP(Table2[[#This Row],[Source]]&amp;"#"&amp;Table2[[#This Row],[Stage]]+1,Nodes[],COLUMN(Nodes[[#Headers],[Evolution]]),FALSE)</f>
        <v>#N/A</v>
      </c>
      <c r="R52" t="e">
        <f>VLOOKUP(Table2[[#This Row],[Target]]&amp;"#"&amp;Table2[[#This Row],[Stage]]+1,Nodes[],COLUMN(Nodes[[#Headers],[Visibility]]),FALSE)</f>
        <v>#N/A</v>
      </c>
      <c r="S52" t="e">
        <f>VLOOKUP(Table2[[#This Row],[Target]]&amp;"#"&amp;Table2[[#This Row],[Stage]]+1,Nodes[],COLUMN(Nodes[[#Headers],[Evolution]]),FALSE)</f>
        <v>#N/A</v>
      </c>
    </row>
    <row r="53" spans="1:19" x14ac:dyDescent="0.2">
      <c r="A53" t="str">
        <f>Table2[[#This Row],[Source]]&amp;"#"&amp;Table2[[#This Row],[Target]]</f>
        <v>Data Platform Service#Data Platform</v>
      </c>
      <c r="B53" t="s">
        <v>20</v>
      </c>
      <c r="C53" t="s">
        <v>16</v>
      </c>
      <c r="D53" t="s">
        <v>5</v>
      </c>
      <c r="E53">
        <v>7</v>
      </c>
      <c r="G53">
        <f>VLOOKUP(Table2[[#This Row],[Source]]&amp;"#"&amp;Table2[[#This Row],[Stage]],Nodes[],COLUMN(Nodes[[#Headers],[Size]]),FALSE)</f>
        <v>30</v>
      </c>
      <c r="H53">
        <f>VLOOKUP(Table2[[#This Row],[Source]]&amp;"#"&amp;Table2[[#This Row],[Stage]],Nodes[],COLUMN(Nodes[[#Headers],[Visibility]]),FALSE)</f>
        <v>30</v>
      </c>
      <c r="I53">
        <f>VLOOKUP(Table2[[#This Row],[Source]]&amp;"#"&amp;Table2[[#This Row],[Stage]],Nodes[],COLUMN(Nodes[[#Headers],[Evolution]]),FALSE)</f>
        <v>70</v>
      </c>
      <c r="J53">
        <f>VLOOKUP(Table2[[#This Row],[Target]]&amp;"#"&amp;Table2[[#This Row],[Stage]],Nodes[],COLUMN(Nodes[[#Headers],[Visibility]]),FALSE)</f>
        <v>40</v>
      </c>
      <c r="K53">
        <f>VLOOKUP(Table2[[#This Row],[Target]]&amp;"#"&amp;Table2[[#This Row],[Stage]],Nodes[],COLUMN(Nodes[[#Headers],[Evolution]]),FALSE)</f>
        <v>45</v>
      </c>
      <c r="L53">
        <f>VLOOKUP(Table2[[#This Row],[Source]]&amp;"#"&amp;Table2[[#This Row],[Stage]]-1,Nodes[],COLUMN(Nodes[[#Headers],[Visibility]]),FALSE)</f>
        <v>30</v>
      </c>
      <c r="M53">
        <f>VLOOKUP(Table2[[#This Row],[Source]]&amp;"#"&amp;Table2[[#This Row],[Stage]]-1,Nodes[],COLUMN(Nodes[[#Headers],[Evolution]]),FALSE)</f>
        <v>70</v>
      </c>
      <c r="N53">
        <f>VLOOKUP(Table2[[#This Row],[Target]]&amp;"#"&amp;Table2[[#This Row],[Stage]]-1,Nodes[],COLUMN(Nodes[[#Headers],[Visibility]]),FALSE)</f>
        <v>40</v>
      </c>
      <c r="O53">
        <f>VLOOKUP(Table2[[#This Row],[Target]]&amp;"#"&amp;Table2[[#This Row],[Stage]]-1,Nodes[],COLUMN(Nodes[[#Headers],[Evolution]]),FALSE)</f>
        <v>45</v>
      </c>
      <c r="P53" t="e">
        <f>VLOOKUP(Table2[[#This Row],[Source]]&amp;"#"&amp;Table2[[#This Row],[Stage]]+1,Nodes[],COLUMN(Nodes[[#Headers],[Visibility]]),FALSE)</f>
        <v>#N/A</v>
      </c>
      <c r="Q53" t="e">
        <f>VLOOKUP(Table2[[#This Row],[Source]]&amp;"#"&amp;Table2[[#This Row],[Stage]]+1,Nodes[],COLUMN(Nodes[[#Headers],[Evolution]]),FALSE)</f>
        <v>#N/A</v>
      </c>
      <c r="R53" t="e">
        <f>VLOOKUP(Table2[[#This Row],[Target]]&amp;"#"&amp;Table2[[#This Row],[Stage]]+1,Nodes[],COLUMN(Nodes[[#Headers],[Visibility]]),FALSE)</f>
        <v>#N/A</v>
      </c>
      <c r="S53" t="e">
        <f>VLOOKUP(Table2[[#This Row],[Target]]&amp;"#"&amp;Table2[[#This Row],[Stage]]+1,Nodes[],COLUMN(Nodes[[#Headers],[Evolution]]),FALSE)</f>
        <v>#N/A</v>
      </c>
    </row>
    <row r="54" spans="1:19" x14ac:dyDescent="0.2">
      <c r="A54" t="str">
        <f>Table2[[#This Row],[Source]]&amp;"#"&amp;Table2[[#This Row],[Target]]</f>
        <v>Data Platform#Dashboard</v>
      </c>
      <c r="B54" t="s">
        <v>16</v>
      </c>
      <c r="C54" t="s">
        <v>40</v>
      </c>
      <c r="D54" t="s">
        <v>5</v>
      </c>
      <c r="E54">
        <v>7</v>
      </c>
      <c r="G54">
        <f>VLOOKUP(Table2[[#This Row],[Source]]&amp;"#"&amp;Table2[[#This Row],[Stage]],Nodes[],COLUMN(Nodes[[#Headers],[Size]]),FALSE)</f>
        <v>60</v>
      </c>
      <c r="H54">
        <f>VLOOKUP(Table2[[#This Row],[Source]]&amp;"#"&amp;Table2[[#This Row],[Stage]],Nodes[],COLUMN(Nodes[[#Headers],[Visibility]]),FALSE)</f>
        <v>40</v>
      </c>
      <c r="I54">
        <f>VLOOKUP(Table2[[#This Row],[Source]]&amp;"#"&amp;Table2[[#This Row],[Stage]],Nodes[],COLUMN(Nodes[[#Headers],[Evolution]]),FALSE)</f>
        <v>45</v>
      </c>
      <c r="J54">
        <f>VLOOKUP(Table2[[#This Row],[Target]]&amp;"#"&amp;Table2[[#This Row],[Stage]],Nodes[],COLUMN(Nodes[[#Headers],[Visibility]]),FALSE)</f>
        <v>75</v>
      </c>
      <c r="K54">
        <f>VLOOKUP(Table2[[#This Row],[Target]]&amp;"#"&amp;Table2[[#This Row],[Stage]],Nodes[],COLUMN(Nodes[[#Headers],[Evolution]]),FALSE)</f>
        <v>50</v>
      </c>
      <c r="L54">
        <f>VLOOKUP(Table2[[#This Row],[Source]]&amp;"#"&amp;Table2[[#This Row],[Stage]]-1,Nodes[],COLUMN(Nodes[[#Headers],[Visibility]]),FALSE)</f>
        <v>40</v>
      </c>
      <c r="M54">
        <f>VLOOKUP(Table2[[#This Row],[Source]]&amp;"#"&amp;Table2[[#This Row],[Stage]]-1,Nodes[],COLUMN(Nodes[[#Headers],[Evolution]]),FALSE)</f>
        <v>45</v>
      </c>
      <c r="N54">
        <f>VLOOKUP(Table2[[#This Row],[Target]]&amp;"#"&amp;Table2[[#This Row],[Stage]]-1,Nodes[],COLUMN(Nodes[[#Headers],[Visibility]]),FALSE)</f>
        <v>75</v>
      </c>
      <c r="O54">
        <f>VLOOKUP(Table2[[#This Row],[Target]]&amp;"#"&amp;Table2[[#This Row],[Stage]]-1,Nodes[],COLUMN(Nodes[[#Headers],[Evolution]]),FALSE)</f>
        <v>50</v>
      </c>
      <c r="P54" t="e">
        <f>VLOOKUP(Table2[[#This Row],[Source]]&amp;"#"&amp;Table2[[#This Row],[Stage]]+1,Nodes[],COLUMN(Nodes[[#Headers],[Visibility]]),FALSE)</f>
        <v>#N/A</v>
      </c>
      <c r="Q54" t="e">
        <f>VLOOKUP(Table2[[#This Row],[Source]]&amp;"#"&amp;Table2[[#This Row],[Stage]]+1,Nodes[],COLUMN(Nodes[[#Headers],[Evolution]]),FALSE)</f>
        <v>#N/A</v>
      </c>
      <c r="R54" t="e">
        <f>VLOOKUP(Table2[[#This Row],[Target]]&amp;"#"&amp;Table2[[#This Row],[Stage]]+1,Nodes[],COLUMN(Nodes[[#Headers],[Visibility]]),FALSE)</f>
        <v>#N/A</v>
      </c>
      <c r="S54" t="e">
        <f>VLOOKUP(Table2[[#This Row],[Target]]&amp;"#"&amp;Table2[[#This Row],[Stage]]+1,Nodes[],COLUMN(Nodes[[#Headers],[Evolution]]),FALSE)</f>
        <v>#N/A</v>
      </c>
    </row>
    <row r="55" spans="1:19" x14ac:dyDescent="0.2">
      <c r="A55" t="str">
        <f>Table2[[#This Row],[Source]]&amp;"#"&amp;Table2[[#This Row],[Target]]</f>
        <v>Data Platform#Customers</v>
      </c>
      <c r="B55" t="s">
        <v>16</v>
      </c>
      <c r="C55" t="s">
        <v>24</v>
      </c>
      <c r="D55" t="s">
        <v>5</v>
      </c>
      <c r="E55">
        <v>7</v>
      </c>
      <c r="G55">
        <f>VLOOKUP(Table2[[#This Row],[Source]]&amp;"#"&amp;Table2[[#This Row],[Stage]],Nodes[],COLUMN(Nodes[[#Headers],[Size]]),FALSE)</f>
        <v>60</v>
      </c>
      <c r="H55">
        <f>VLOOKUP(Table2[[#This Row],[Source]]&amp;"#"&amp;Table2[[#This Row],[Stage]],Nodes[],COLUMN(Nodes[[#Headers],[Visibility]]),FALSE)</f>
        <v>40</v>
      </c>
      <c r="I55">
        <f>VLOOKUP(Table2[[#This Row],[Source]]&amp;"#"&amp;Table2[[#This Row],[Stage]],Nodes[],COLUMN(Nodes[[#Headers],[Evolution]]),FALSE)</f>
        <v>45</v>
      </c>
      <c r="J55">
        <f>VLOOKUP(Table2[[#This Row],[Target]]&amp;"#"&amp;Table2[[#This Row],[Stage]],Nodes[],COLUMN(Nodes[[#Headers],[Visibility]]),FALSE)</f>
        <v>100</v>
      </c>
      <c r="K55">
        <f>VLOOKUP(Table2[[#This Row],[Target]]&amp;"#"&amp;Table2[[#This Row],[Stage]],Nodes[],COLUMN(Nodes[[#Headers],[Evolution]]),FALSE)</f>
        <v>40</v>
      </c>
      <c r="L55">
        <f>VLOOKUP(Table2[[#This Row],[Source]]&amp;"#"&amp;Table2[[#This Row],[Stage]]-1,Nodes[],COLUMN(Nodes[[#Headers],[Visibility]]),FALSE)</f>
        <v>40</v>
      </c>
      <c r="M55">
        <f>VLOOKUP(Table2[[#This Row],[Source]]&amp;"#"&amp;Table2[[#This Row],[Stage]]-1,Nodes[],COLUMN(Nodes[[#Headers],[Evolution]]),FALSE)</f>
        <v>45</v>
      </c>
      <c r="N55">
        <f>VLOOKUP(Table2[[#This Row],[Target]]&amp;"#"&amp;Table2[[#This Row],[Stage]]-1,Nodes[],COLUMN(Nodes[[#Headers],[Visibility]]),FALSE)</f>
        <v>100</v>
      </c>
      <c r="O55">
        <f>VLOOKUP(Table2[[#This Row],[Target]]&amp;"#"&amp;Table2[[#This Row],[Stage]]-1,Nodes[],COLUMN(Nodes[[#Headers],[Evolution]]),FALSE)</f>
        <v>40</v>
      </c>
      <c r="P55" t="e">
        <f>VLOOKUP(Table2[[#This Row],[Source]]&amp;"#"&amp;Table2[[#This Row],[Stage]]+1,Nodes[],COLUMN(Nodes[[#Headers],[Visibility]]),FALSE)</f>
        <v>#N/A</v>
      </c>
      <c r="Q55" t="e">
        <f>VLOOKUP(Table2[[#This Row],[Source]]&amp;"#"&amp;Table2[[#This Row],[Stage]]+1,Nodes[],COLUMN(Nodes[[#Headers],[Evolution]]),FALSE)</f>
        <v>#N/A</v>
      </c>
      <c r="R55" t="e">
        <f>VLOOKUP(Table2[[#This Row],[Target]]&amp;"#"&amp;Table2[[#This Row],[Stage]]+1,Nodes[],COLUMN(Nodes[[#Headers],[Visibility]]),FALSE)</f>
        <v>#N/A</v>
      </c>
      <c r="S55" t="e">
        <f>VLOOKUP(Table2[[#This Row],[Target]]&amp;"#"&amp;Table2[[#This Row],[Stage]]+1,Nodes[],COLUMN(Nodes[[#Headers],[Evolution]]),FALSE)</f>
        <v>#N/A</v>
      </c>
    </row>
    <row r="56" spans="1:19" x14ac:dyDescent="0.2">
      <c r="A56" t="str">
        <f>Table2[[#This Row],[Source]]&amp;"#"&amp;Table2[[#This Row],[Target]]</f>
        <v>Data Platform#DQ Engine</v>
      </c>
      <c r="B56" t="s">
        <v>16</v>
      </c>
      <c r="C56" t="s">
        <v>17</v>
      </c>
      <c r="D56" t="s">
        <v>5</v>
      </c>
      <c r="E56">
        <v>7</v>
      </c>
      <c r="G56">
        <f>VLOOKUP(Table2[[#This Row],[Source]]&amp;"#"&amp;Table2[[#This Row],[Stage]],Nodes[],COLUMN(Nodes[[#Headers],[Size]]),FALSE)</f>
        <v>60</v>
      </c>
      <c r="H56">
        <f>VLOOKUP(Table2[[#This Row],[Source]]&amp;"#"&amp;Table2[[#This Row],[Stage]],Nodes[],COLUMN(Nodes[[#Headers],[Visibility]]),FALSE)</f>
        <v>40</v>
      </c>
      <c r="I56">
        <f>VLOOKUP(Table2[[#This Row],[Source]]&amp;"#"&amp;Table2[[#This Row],[Stage]],Nodes[],COLUMN(Nodes[[#Headers],[Evolution]]),FALSE)</f>
        <v>45</v>
      </c>
      <c r="J56">
        <f>VLOOKUP(Table2[[#This Row],[Target]]&amp;"#"&amp;Table2[[#This Row],[Stage]],Nodes[],COLUMN(Nodes[[#Headers],[Visibility]]),FALSE)</f>
        <v>20</v>
      </c>
      <c r="K56">
        <f>VLOOKUP(Table2[[#This Row],[Target]]&amp;"#"&amp;Table2[[#This Row],[Stage]],Nodes[],COLUMN(Nodes[[#Headers],[Evolution]]),FALSE)</f>
        <v>60</v>
      </c>
      <c r="L56">
        <f>VLOOKUP(Table2[[#This Row],[Source]]&amp;"#"&amp;Table2[[#This Row],[Stage]]-1,Nodes[],COLUMN(Nodes[[#Headers],[Visibility]]),FALSE)</f>
        <v>40</v>
      </c>
      <c r="M56">
        <f>VLOOKUP(Table2[[#This Row],[Source]]&amp;"#"&amp;Table2[[#This Row],[Stage]]-1,Nodes[],COLUMN(Nodes[[#Headers],[Evolution]]),FALSE)</f>
        <v>45</v>
      </c>
      <c r="N56">
        <f>VLOOKUP(Table2[[#This Row],[Target]]&amp;"#"&amp;Table2[[#This Row],[Stage]]-1,Nodes[],COLUMN(Nodes[[#Headers],[Visibility]]),FALSE)</f>
        <v>20</v>
      </c>
      <c r="O56">
        <f>VLOOKUP(Table2[[#This Row],[Target]]&amp;"#"&amp;Table2[[#This Row],[Stage]]-1,Nodes[],COLUMN(Nodes[[#Headers],[Evolution]]),FALSE)</f>
        <v>60</v>
      </c>
      <c r="P56" t="e">
        <f>VLOOKUP(Table2[[#This Row],[Source]]&amp;"#"&amp;Table2[[#This Row],[Stage]]+1,Nodes[],COLUMN(Nodes[[#Headers],[Visibility]]),FALSE)</f>
        <v>#N/A</v>
      </c>
      <c r="Q56" t="e">
        <f>VLOOKUP(Table2[[#This Row],[Source]]&amp;"#"&amp;Table2[[#This Row],[Stage]]+1,Nodes[],COLUMN(Nodes[[#Headers],[Evolution]]),FALSE)</f>
        <v>#N/A</v>
      </c>
      <c r="R56" t="e">
        <f>VLOOKUP(Table2[[#This Row],[Target]]&amp;"#"&amp;Table2[[#This Row],[Stage]]+1,Nodes[],COLUMN(Nodes[[#Headers],[Visibility]]),FALSE)</f>
        <v>#N/A</v>
      </c>
      <c r="S56" t="e">
        <f>VLOOKUP(Table2[[#This Row],[Target]]&amp;"#"&amp;Table2[[#This Row],[Stage]]+1,Nodes[],COLUMN(Nodes[[#Headers],[Evolution]]),FALSE)</f>
        <v>#N/A</v>
      </c>
    </row>
    <row r="57" spans="1:19" x14ac:dyDescent="0.2">
      <c r="A57" t="str">
        <f>Table2[[#This Row],[Source]]&amp;"#"&amp;Table2[[#This Row],[Target]]</f>
        <v>Cloud Platform#Business Glossary</v>
      </c>
      <c r="B57" t="s">
        <v>15</v>
      </c>
      <c r="C57" t="s">
        <v>94</v>
      </c>
      <c r="D57" t="s">
        <v>5</v>
      </c>
      <c r="E57">
        <v>7</v>
      </c>
      <c r="G57">
        <f>VLOOKUP(Table2[[#This Row],[Source]]&amp;"#"&amp;Table2[[#This Row],[Stage]],Nodes[],COLUMN(Nodes[[#Headers],[Size]]),FALSE)</f>
        <v>45</v>
      </c>
      <c r="H57">
        <f>VLOOKUP(Table2[[#This Row],[Source]]&amp;"#"&amp;Table2[[#This Row],[Stage]],Nodes[],COLUMN(Nodes[[#Headers],[Visibility]]),FALSE)</f>
        <v>10</v>
      </c>
      <c r="I57">
        <f>VLOOKUP(Table2[[#This Row],[Source]]&amp;"#"&amp;Table2[[#This Row],[Stage]],Nodes[],COLUMN(Nodes[[#Headers],[Evolution]]),FALSE)</f>
        <v>90</v>
      </c>
      <c r="J57">
        <f>VLOOKUP(Table2[[#This Row],[Target]]&amp;"#"&amp;Table2[[#This Row],[Stage]],Nodes[],COLUMN(Nodes[[#Headers],[Visibility]]),FALSE)</f>
        <v>70</v>
      </c>
      <c r="K57">
        <f>VLOOKUP(Table2[[#This Row],[Target]]&amp;"#"&amp;Table2[[#This Row],[Stage]],Nodes[],COLUMN(Nodes[[#Headers],[Evolution]]),FALSE)</f>
        <v>80</v>
      </c>
      <c r="L57">
        <f>VLOOKUP(Table2[[#This Row],[Source]]&amp;"#"&amp;Table2[[#This Row],[Stage]]-1,Nodes[],COLUMN(Nodes[[#Headers],[Visibility]]),FALSE)</f>
        <v>10</v>
      </c>
      <c r="M57">
        <f>VLOOKUP(Table2[[#This Row],[Source]]&amp;"#"&amp;Table2[[#This Row],[Stage]]-1,Nodes[],COLUMN(Nodes[[#Headers],[Evolution]]),FALSE)</f>
        <v>90</v>
      </c>
      <c r="N57">
        <f>VLOOKUP(Table2[[#This Row],[Target]]&amp;"#"&amp;Table2[[#This Row],[Stage]]-1,Nodes[],COLUMN(Nodes[[#Headers],[Visibility]]),FALSE)</f>
        <v>70</v>
      </c>
      <c r="O57">
        <f>VLOOKUP(Table2[[#This Row],[Target]]&amp;"#"&amp;Table2[[#This Row],[Stage]]-1,Nodes[],COLUMN(Nodes[[#Headers],[Evolution]]),FALSE)</f>
        <v>80</v>
      </c>
      <c r="P57" t="e">
        <f>VLOOKUP(Table2[[#This Row],[Source]]&amp;"#"&amp;Table2[[#This Row],[Stage]]+1,Nodes[],COLUMN(Nodes[[#Headers],[Visibility]]),FALSE)</f>
        <v>#N/A</v>
      </c>
      <c r="Q57" t="e">
        <f>VLOOKUP(Table2[[#This Row],[Source]]&amp;"#"&amp;Table2[[#This Row],[Stage]]+1,Nodes[],COLUMN(Nodes[[#Headers],[Evolution]]),FALSE)</f>
        <v>#N/A</v>
      </c>
      <c r="R57" t="e">
        <f>VLOOKUP(Table2[[#This Row],[Target]]&amp;"#"&amp;Table2[[#This Row],[Stage]]+1,Nodes[],COLUMN(Nodes[[#Headers],[Visibility]]),FALSE)</f>
        <v>#N/A</v>
      </c>
      <c r="S57" t="e">
        <f>VLOOKUP(Table2[[#This Row],[Target]]&amp;"#"&amp;Table2[[#This Row],[Stage]]+1,Nodes[],COLUMN(Nodes[[#Headers],[Evolution]]),FALSE)</f>
        <v>#N/A</v>
      </c>
    </row>
    <row r="58" spans="1:19" x14ac:dyDescent="0.2">
      <c r="A58" t="str">
        <f>Table2[[#This Row],[Source]]&amp;"#"&amp;Table2[[#This Row],[Target]]</f>
        <v>Cloud Platform#Master Data Management</v>
      </c>
      <c r="B58" t="s">
        <v>15</v>
      </c>
      <c r="C58" t="s">
        <v>99</v>
      </c>
      <c r="D58" t="s">
        <v>5</v>
      </c>
      <c r="E58">
        <v>7</v>
      </c>
      <c r="G58">
        <f>VLOOKUP(Table2[[#This Row],[Source]]&amp;"#"&amp;Table2[[#This Row],[Stage]],Nodes[],COLUMN(Nodes[[#Headers],[Size]]),FALSE)</f>
        <v>45</v>
      </c>
      <c r="H58">
        <f>VLOOKUP(Table2[[#This Row],[Source]]&amp;"#"&amp;Table2[[#This Row],[Stage]],Nodes[],COLUMN(Nodes[[#Headers],[Visibility]]),FALSE)</f>
        <v>10</v>
      </c>
      <c r="I58">
        <f>VLOOKUP(Table2[[#This Row],[Source]]&amp;"#"&amp;Table2[[#This Row],[Stage]],Nodes[],COLUMN(Nodes[[#Headers],[Evolution]]),FALSE)</f>
        <v>90</v>
      </c>
      <c r="J58">
        <f>VLOOKUP(Table2[[#This Row],[Target]]&amp;"#"&amp;Table2[[#This Row],[Stage]],Nodes[],COLUMN(Nodes[[#Headers],[Visibility]]),FALSE)</f>
        <v>80</v>
      </c>
      <c r="K58">
        <f>VLOOKUP(Table2[[#This Row],[Target]]&amp;"#"&amp;Table2[[#This Row],[Stage]],Nodes[],COLUMN(Nodes[[#Headers],[Evolution]]),FALSE)</f>
        <v>20</v>
      </c>
      <c r="L58">
        <f>VLOOKUP(Table2[[#This Row],[Source]]&amp;"#"&amp;Table2[[#This Row],[Stage]]-1,Nodes[],COLUMN(Nodes[[#Headers],[Visibility]]),FALSE)</f>
        <v>10</v>
      </c>
      <c r="M58">
        <f>VLOOKUP(Table2[[#This Row],[Source]]&amp;"#"&amp;Table2[[#This Row],[Stage]]-1,Nodes[],COLUMN(Nodes[[#Headers],[Evolution]]),FALSE)</f>
        <v>90</v>
      </c>
      <c r="N58">
        <f>VLOOKUP(Table2[[#This Row],[Target]]&amp;"#"&amp;Table2[[#This Row],[Stage]]-1,Nodes[],COLUMN(Nodes[[#Headers],[Visibility]]),FALSE)</f>
        <v>80</v>
      </c>
      <c r="O58">
        <f>VLOOKUP(Table2[[#This Row],[Target]]&amp;"#"&amp;Table2[[#This Row],[Stage]]-1,Nodes[],COLUMN(Nodes[[#Headers],[Evolution]]),FALSE)</f>
        <v>20</v>
      </c>
      <c r="P58" t="e">
        <f>VLOOKUP(Table2[[#This Row],[Source]]&amp;"#"&amp;Table2[[#This Row],[Stage]]+1,Nodes[],COLUMN(Nodes[[#Headers],[Visibility]]),FALSE)</f>
        <v>#N/A</v>
      </c>
      <c r="Q58" t="e">
        <f>VLOOKUP(Table2[[#This Row],[Source]]&amp;"#"&amp;Table2[[#This Row],[Stage]]+1,Nodes[],COLUMN(Nodes[[#Headers],[Evolution]]),FALSE)</f>
        <v>#N/A</v>
      </c>
      <c r="R58" t="e">
        <f>VLOOKUP(Table2[[#This Row],[Target]]&amp;"#"&amp;Table2[[#This Row],[Stage]]+1,Nodes[],COLUMN(Nodes[[#Headers],[Visibility]]),FALSE)</f>
        <v>#N/A</v>
      </c>
      <c r="S58" t="e">
        <f>VLOOKUP(Table2[[#This Row],[Target]]&amp;"#"&amp;Table2[[#This Row],[Stage]]+1,Nodes[],COLUMN(Nodes[[#Headers],[Evolution]]),FALSE)</f>
        <v>#N/A</v>
      </c>
    </row>
    <row r="59" spans="1:19" x14ac:dyDescent="0.2">
      <c r="A59" t="str">
        <f>Table2[[#This Row],[Source]]&amp;"#"&amp;Table2[[#This Row],[Target]]</f>
        <v>Customers#Business Glossary</v>
      </c>
      <c r="B59" t="s">
        <v>24</v>
      </c>
      <c r="C59" t="s">
        <v>94</v>
      </c>
      <c r="D59" t="s">
        <v>5</v>
      </c>
      <c r="E59">
        <v>7</v>
      </c>
      <c r="G59">
        <f>VLOOKUP(Table2[[#This Row],[Source]]&amp;"#"&amp;Table2[[#This Row],[Stage]],Nodes[],COLUMN(Nodes[[#Headers],[Size]]),FALSE)</f>
        <v>50</v>
      </c>
      <c r="H59">
        <f>VLOOKUP(Table2[[#This Row],[Source]]&amp;"#"&amp;Table2[[#This Row],[Stage]],Nodes[],COLUMN(Nodes[[#Headers],[Visibility]]),FALSE)</f>
        <v>100</v>
      </c>
      <c r="I59">
        <f>VLOOKUP(Table2[[#This Row],[Source]]&amp;"#"&amp;Table2[[#This Row],[Stage]],Nodes[],COLUMN(Nodes[[#Headers],[Evolution]]),FALSE)</f>
        <v>40</v>
      </c>
      <c r="J59">
        <f>VLOOKUP(Table2[[#This Row],[Target]]&amp;"#"&amp;Table2[[#This Row],[Stage]],Nodes[],COLUMN(Nodes[[#Headers],[Visibility]]),FALSE)</f>
        <v>70</v>
      </c>
      <c r="K59">
        <f>VLOOKUP(Table2[[#This Row],[Target]]&amp;"#"&amp;Table2[[#This Row],[Stage]],Nodes[],COLUMN(Nodes[[#Headers],[Evolution]]),FALSE)</f>
        <v>80</v>
      </c>
      <c r="L59">
        <f>VLOOKUP(Table2[[#This Row],[Source]]&amp;"#"&amp;Table2[[#This Row],[Stage]]-1,Nodes[],COLUMN(Nodes[[#Headers],[Visibility]]),FALSE)</f>
        <v>100</v>
      </c>
      <c r="M59">
        <f>VLOOKUP(Table2[[#This Row],[Source]]&amp;"#"&amp;Table2[[#This Row],[Stage]]-1,Nodes[],COLUMN(Nodes[[#Headers],[Evolution]]),FALSE)</f>
        <v>40</v>
      </c>
      <c r="N59">
        <f>VLOOKUP(Table2[[#This Row],[Target]]&amp;"#"&amp;Table2[[#This Row],[Stage]]-1,Nodes[],COLUMN(Nodes[[#Headers],[Visibility]]),FALSE)</f>
        <v>70</v>
      </c>
      <c r="O59">
        <f>VLOOKUP(Table2[[#This Row],[Target]]&amp;"#"&amp;Table2[[#This Row],[Stage]]-1,Nodes[],COLUMN(Nodes[[#Headers],[Evolution]]),FALSE)</f>
        <v>80</v>
      </c>
      <c r="P59" t="e">
        <f>VLOOKUP(Table2[[#This Row],[Source]]&amp;"#"&amp;Table2[[#This Row],[Stage]]+1,Nodes[],COLUMN(Nodes[[#Headers],[Visibility]]),FALSE)</f>
        <v>#N/A</v>
      </c>
      <c r="Q59" t="e">
        <f>VLOOKUP(Table2[[#This Row],[Source]]&amp;"#"&amp;Table2[[#This Row],[Stage]]+1,Nodes[],COLUMN(Nodes[[#Headers],[Evolution]]),FALSE)</f>
        <v>#N/A</v>
      </c>
      <c r="R59" t="e">
        <f>VLOOKUP(Table2[[#This Row],[Target]]&amp;"#"&amp;Table2[[#This Row],[Stage]]+1,Nodes[],COLUMN(Nodes[[#Headers],[Visibility]]),FALSE)</f>
        <v>#N/A</v>
      </c>
      <c r="S59" t="e">
        <f>VLOOKUP(Table2[[#This Row],[Target]]&amp;"#"&amp;Table2[[#This Row],[Stage]]+1,Nodes[],COLUMN(Nodes[[#Headers],[Evolution]]),FALSE)</f>
        <v>#N/A</v>
      </c>
    </row>
    <row r="60" spans="1:19" x14ac:dyDescent="0.2">
      <c r="A60" t="str">
        <f>Table2[[#This Row],[Source]]&amp;"#"&amp;Table2[[#This Row],[Target]]</f>
        <v>Customers#Master Data Management</v>
      </c>
      <c r="B60" t="s">
        <v>24</v>
      </c>
      <c r="C60" t="s">
        <v>99</v>
      </c>
      <c r="D60" t="s">
        <v>5</v>
      </c>
      <c r="E60">
        <v>7</v>
      </c>
      <c r="G60">
        <f>VLOOKUP(Table2[[#This Row],[Source]]&amp;"#"&amp;Table2[[#This Row],[Stage]],Nodes[],COLUMN(Nodes[[#Headers],[Size]]),FALSE)</f>
        <v>50</v>
      </c>
      <c r="H60">
        <f>VLOOKUP(Table2[[#This Row],[Source]]&amp;"#"&amp;Table2[[#This Row],[Stage]],Nodes[],COLUMN(Nodes[[#Headers],[Visibility]]),FALSE)</f>
        <v>100</v>
      </c>
      <c r="I60">
        <f>VLOOKUP(Table2[[#This Row],[Source]]&amp;"#"&amp;Table2[[#This Row],[Stage]],Nodes[],COLUMN(Nodes[[#Headers],[Evolution]]),FALSE)</f>
        <v>40</v>
      </c>
      <c r="J60">
        <f>VLOOKUP(Table2[[#This Row],[Target]]&amp;"#"&amp;Table2[[#This Row],[Stage]],Nodes[],COLUMN(Nodes[[#Headers],[Visibility]]),FALSE)</f>
        <v>80</v>
      </c>
      <c r="K60">
        <f>VLOOKUP(Table2[[#This Row],[Target]]&amp;"#"&amp;Table2[[#This Row],[Stage]],Nodes[],COLUMN(Nodes[[#Headers],[Evolution]]),FALSE)</f>
        <v>20</v>
      </c>
      <c r="L60">
        <f>VLOOKUP(Table2[[#This Row],[Source]]&amp;"#"&amp;Table2[[#This Row],[Stage]]-1,Nodes[],COLUMN(Nodes[[#Headers],[Visibility]]),FALSE)</f>
        <v>100</v>
      </c>
      <c r="M60">
        <f>VLOOKUP(Table2[[#This Row],[Source]]&amp;"#"&amp;Table2[[#This Row],[Stage]]-1,Nodes[],COLUMN(Nodes[[#Headers],[Evolution]]),FALSE)</f>
        <v>40</v>
      </c>
      <c r="N60">
        <f>VLOOKUP(Table2[[#This Row],[Target]]&amp;"#"&amp;Table2[[#This Row],[Stage]]-1,Nodes[],COLUMN(Nodes[[#Headers],[Visibility]]),FALSE)</f>
        <v>80</v>
      </c>
      <c r="O60">
        <f>VLOOKUP(Table2[[#This Row],[Target]]&amp;"#"&amp;Table2[[#This Row],[Stage]]-1,Nodes[],COLUMN(Nodes[[#Headers],[Evolution]]),FALSE)</f>
        <v>20</v>
      </c>
      <c r="P60" t="e">
        <f>VLOOKUP(Table2[[#This Row],[Source]]&amp;"#"&amp;Table2[[#This Row],[Stage]]+1,Nodes[],COLUMN(Nodes[[#Headers],[Visibility]]),FALSE)</f>
        <v>#N/A</v>
      </c>
      <c r="Q60" t="e">
        <f>VLOOKUP(Table2[[#This Row],[Source]]&amp;"#"&amp;Table2[[#This Row],[Stage]]+1,Nodes[],COLUMN(Nodes[[#Headers],[Evolution]]),FALSE)</f>
        <v>#N/A</v>
      </c>
      <c r="R60" t="e">
        <f>VLOOKUP(Table2[[#This Row],[Target]]&amp;"#"&amp;Table2[[#This Row],[Stage]]+1,Nodes[],COLUMN(Nodes[[#Headers],[Visibility]]),FALSE)</f>
        <v>#N/A</v>
      </c>
      <c r="S60" t="e">
        <f>VLOOKUP(Table2[[#This Row],[Target]]&amp;"#"&amp;Table2[[#This Row],[Stage]]+1,Nodes[],COLUMN(Nodes[[#Headers],[Evolution]]),FALSE)</f>
        <v>#N/A</v>
      </c>
    </row>
  </sheetData>
  <phoneticPr fontId="2" type="noConversion"/>
  <dataValidations count="1">
    <dataValidation type="list" allowBlank="1" showInputMessage="1" showErrorMessage="1" sqref="B2:C60" xr:uid="{EF66D66C-EED8-E541-BA2C-3B90524E766D}">
      <formula1>Lov_Name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BEC8D-92E5-1C4E-91F5-7838C9135E4A}">
  <dimension ref="A1:E78"/>
  <sheetViews>
    <sheetView tabSelected="1" zoomScale="210" zoomScaleNormal="210" workbookViewId="0">
      <pane xSplit="4" ySplit="1" topLeftCell="E7" activePane="bottomRight" state="frozen"/>
      <selection pane="topRight" activeCell="E1" sqref="E1"/>
      <selection pane="bottomLeft" activeCell="A2" sqref="A2"/>
      <selection pane="bottomRight" activeCell="E18" sqref="E18"/>
    </sheetView>
  </sheetViews>
  <sheetFormatPr baseColWidth="10" defaultRowHeight="15" x14ac:dyDescent="0.2"/>
  <cols>
    <col min="1" max="1" width="6.6640625" bestFit="1" customWidth="1"/>
    <col min="2" max="4" width="6.6640625" customWidth="1"/>
    <col min="5" max="5" width="89.1640625" style="1" customWidth="1"/>
  </cols>
  <sheetData>
    <row r="1" spans="1:5" ht="16" x14ac:dyDescent="0.2">
      <c r="A1" s="4" t="s">
        <v>14</v>
      </c>
      <c r="B1" s="4" t="s">
        <v>68</v>
      </c>
      <c r="C1" s="4" t="s">
        <v>42</v>
      </c>
      <c r="D1" s="4" t="s">
        <v>65</v>
      </c>
      <c r="E1" s="5" t="s">
        <v>41</v>
      </c>
    </row>
    <row r="2" spans="1:5" x14ac:dyDescent="0.2">
      <c r="A2">
        <v>0</v>
      </c>
      <c r="B2">
        <v>1</v>
      </c>
      <c r="C2">
        <v>0</v>
      </c>
      <c r="D2" t="s">
        <v>66</v>
      </c>
      <c r="E2" t="s">
        <v>75</v>
      </c>
    </row>
    <row r="3" spans="1:5" ht="16" x14ac:dyDescent="0.2">
      <c r="A3">
        <v>0</v>
      </c>
      <c r="B3">
        <v>1</v>
      </c>
      <c r="C3">
        <v>1</v>
      </c>
      <c r="D3" t="s">
        <v>67</v>
      </c>
      <c r="E3" s="1" t="s">
        <v>115</v>
      </c>
    </row>
    <row r="4" spans="1:5" ht="16" x14ac:dyDescent="0.2">
      <c r="A4">
        <v>0</v>
      </c>
      <c r="B4">
        <v>1</v>
      </c>
      <c r="C4">
        <v>2</v>
      </c>
      <c r="D4" t="s">
        <v>67</v>
      </c>
      <c r="E4" s="1" t="s">
        <v>116</v>
      </c>
    </row>
    <row r="5" spans="1:5" ht="16" x14ac:dyDescent="0.2">
      <c r="A5">
        <v>0</v>
      </c>
      <c r="B5">
        <v>1</v>
      </c>
      <c r="C5">
        <v>3</v>
      </c>
      <c r="D5" t="s">
        <v>67</v>
      </c>
      <c r="E5" s="1" t="s">
        <v>117</v>
      </c>
    </row>
    <row r="6" spans="1:5" ht="16" x14ac:dyDescent="0.2">
      <c r="A6">
        <v>0</v>
      </c>
      <c r="B6">
        <v>1</v>
      </c>
      <c r="C6">
        <v>4</v>
      </c>
      <c r="D6" t="s">
        <v>67</v>
      </c>
      <c r="E6" s="1" t="s">
        <v>64</v>
      </c>
    </row>
    <row r="7" spans="1:5" ht="16" x14ac:dyDescent="0.2">
      <c r="A7">
        <v>0</v>
      </c>
      <c r="B7">
        <v>2</v>
      </c>
      <c r="C7">
        <v>1</v>
      </c>
      <c r="D7" t="s">
        <v>66</v>
      </c>
      <c r="E7" s="1" t="s">
        <v>76</v>
      </c>
    </row>
    <row r="8" spans="1:5" ht="16" x14ac:dyDescent="0.2">
      <c r="A8">
        <v>0</v>
      </c>
      <c r="B8">
        <v>2</v>
      </c>
      <c r="C8">
        <v>2</v>
      </c>
      <c r="D8" t="s">
        <v>67</v>
      </c>
      <c r="E8" s="1" t="s">
        <v>69</v>
      </c>
    </row>
    <row r="9" spans="1:5" ht="16" x14ac:dyDescent="0.2">
      <c r="A9">
        <v>0</v>
      </c>
      <c r="B9">
        <v>2</v>
      </c>
      <c r="C9">
        <v>3</v>
      </c>
      <c r="D9" t="s">
        <v>67</v>
      </c>
      <c r="E9" s="1" t="s">
        <v>70</v>
      </c>
    </row>
    <row r="10" spans="1:5" ht="16" x14ac:dyDescent="0.2">
      <c r="A10">
        <v>0</v>
      </c>
      <c r="B10">
        <v>2</v>
      </c>
      <c r="C10">
        <v>4</v>
      </c>
      <c r="D10" t="s">
        <v>67</v>
      </c>
      <c r="E10" s="1" t="s">
        <v>71</v>
      </c>
    </row>
    <row r="11" spans="1:5" ht="16" x14ac:dyDescent="0.2">
      <c r="A11">
        <v>0</v>
      </c>
      <c r="B11">
        <v>3</v>
      </c>
      <c r="C11">
        <v>1</v>
      </c>
      <c r="D11" t="s">
        <v>66</v>
      </c>
      <c r="E11" s="1" t="s">
        <v>77</v>
      </c>
    </row>
    <row r="12" spans="1:5" ht="16" x14ac:dyDescent="0.2">
      <c r="A12">
        <v>0</v>
      </c>
      <c r="B12">
        <v>3</v>
      </c>
      <c r="C12">
        <v>2</v>
      </c>
      <c r="D12" t="s">
        <v>67</v>
      </c>
      <c r="E12" s="1" t="s">
        <v>73</v>
      </c>
    </row>
    <row r="13" spans="1:5" ht="16" x14ac:dyDescent="0.2">
      <c r="A13">
        <v>0</v>
      </c>
      <c r="B13">
        <v>3</v>
      </c>
      <c r="C13">
        <v>3</v>
      </c>
      <c r="D13" t="s">
        <v>67</v>
      </c>
      <c r="E13" s="1" t="s">
        <v>74</v>
      </c>
    </row>
    <row r="14" spans="1:5" ht="16" x14ac:dyDescent="0.2">
      <c r="A14">
        <v>0</v>
      </c>
      <c r="B14">
        <v>3</v>
      </c>
      <c r="C14">
        <v>3</v>
      </c>
      <c r="D14" t="s">
        <v>66</v>
      </c>
      <c r="E14" s="1" t="s">
        <v>118</v>
      </c>
    </row>
    <row r="15" spans="1:5" ht="16" x14ac:dyDescent="0.2">
      <c r="A15">
        <v>0</v>
      </c>
      <c r="B15">
        <v>3</v>
      </c>
      <c r="C15">
        <v>3</v>
      </c>
      <c r="D15" t="s">
        <v>67</v>
      </c>
      <c r="E15" s="1" t="s">
        <v>119</v>
      </c>
    </row>
    <row r="16" spans="1:5" ht="16" x14ac:dyDescent="0.2">
      <c r="A16">
        <v>0</v>
      </c>
      <c r="B16">
        <v>3</v>
      </c>
      <c r="C16">
        <v>3</v>
      </c>
      <c r="D16" t="s">
        <v>67</v>
      </c>
      <c r="E16" s="1" t="s">
        <v>120</v>
      </c>
    </row>
    <row r="17" spans="1:5" ht="16" x14ac:dyDescent="0.2">
      <c r="A17">
        <v>0</v>
      </c>
      <c r="B17">
        <v>3</v>
      </c>
      <c r="C17">
        <v>3</v>
      </c>
      <c r="D17" t="s">
        <v>67</v>
      </c>
      <c r="E17" s="1" t="s">
        <v>121</v>
      </c>
    </row>
    <row r="18" spans="1:5" ht="16" x14ac:dyDescent="0.2">
      <c r="A18">
        <v>0</v>
      </c>
      <c r="B18">
        <v>4</v>
      </c>
      <c r="C18">
        <v>1</v>
      </c>
      <c r="D18" t="s">
        <v>66</v>
      </c>
      <c r="E18" s="1" t="s">
        <v>72</v>
      </c>
    </row>
    <row r="19" spans="1:5" ht="16" x14ac:dyDescent="0.2">
      <c r="A19">
        <v>0</v>
      </c>
      <c r="B19">
        <v>4</v>
      </c>
      <c r="C19">
        <v>2</v>
      </c>
      <c r="D19" t="s">
        <v>67</v>
      </c>
      <c r="E19" s="1" t="s">
        <v>78</v>
      </c>
    </row>
    <row r="20" spans="1:5" ht="16" x14ac:dyDescent="0.2">
      <c r="A20">
        <v>0</v>
      </c>
      <c r="B20">
        <v>4</v>
      </c>
      <c r="C20">
        <v>3</v>
      </c>
      <c r="D20" t="s">
        <v>67</v>
      </c>
      <c r="E20" s="1" t="s">
        <v>55</v>
      </c>
    </row>
    <row r="21" spans="1:5" ht="16" x14ac:dyDescent="0.2">
      <c r="A21">
        <v>0</v>
      </c>
      <c r="B21">
        <v>4</v>
      </c>
      <c r="C21">
        <v>4</v>
      </c>
      <c r="D21" t="s">
        <v>67</v>
      </c>
      <c r="E21" s="1" t="s">
        <v>56</v>
      </c>
    </row>
    <row r="22" spans="1:5" ht="16" x14ac:dyDescent="0.2">
      <c r="A22">
        <v>0</v>
      </c>
      <c r="B22">
        <v>4</v>
      </c>
      <c r="C22">
        <v>4</v>
      </c>
      <c r="D22" t="s">
        <v>67</v>
      </c>
      <c r="E22" s="1" t="s">
        <v>79</v>
      </c>
    </row>
    <row r="23" spans="1:5" ht="16" x14ac:dyDescent="0.2">
      <c r="A23">
        <v>0</v>
      </c>
      <c r="B23">
        <v>4</v>
      </c>
      <c r="C23">
        <v>4</v>
      </c>
      <c r="D23" t="s">
        <v>67</v>
      </c>
      <c r="E23" s="1" t="s">
        <v>81</v>
      </c>
    </row>
    <row r="24" spans="1:5" x14ac:dyDescent="0.2">
      <c r="A24">
        <v>0</v>
      </c>
      <c r="B24">
        <v>4</v>
      </c>
      <c r="C24">
        <v>5</v>
      </c>
      <c r="D24" t="s">
        <v>67</v>
      </c>
    </row>
    <row r="25" spans="1:5" ht="16" x14ac:dyDescent="0.2">
      <c r="A25">
        <v>0</v>
      </c>
      <c r="B25">
        <v>4</v>
      </c>
      <c r="C25">
        <v>5</v>
      </c>
      <c r="D25" t="s">
        <v>67</v>
      </c>
      <c r="E25" s="1" t="s">
        <v>80</v>
      </c>
    </row>
    <row r="26" spans="1:5" ht="16" x14ac:dyDescent="0.2">
      <c r="A26">
        <v>1</v>
      </c>
      <c r="B26">
        <v>1</v>
      </c>
      <c r="C26">
        <v>0</v>
      </c>
      <c r="D26" t="s">
        <v>66</v>
      </c>
      <c r="E26" s="1" t="s">
        <v>43</v>
      </c>
    </row>
    <row r="27" spans="1:5" ht="16" x14ac:dyDescent="0.2">
      <c r="A27">
        <v>1</v>
      </c>
      <c r="B27">
        <v>1</v>
      </c>
      <c r="C27">
        <v>1</v>
      </c>
      <c r="D27" t="s">
        <v>67</v>
      </c>
      <c r="E27" s="1" t="s">
        <v>49</v>
      </c>
    </row>
    <row r="28" spans="1:5" ht="16" x14ac:dyDescent="0.2">
      <c r="A28">
        <v>1</v>
      </c>
      <c r="B28">
        <v>1</v>
      </c>
      <c r="C28">
        <v>2</v>
      </c>
      <c r="D28" t="s">
        <v>67</v>
      </c>
      <c r="E28" s="1" t="s">
        <v>57</v>
      </c>
    </row>
    <row r="29" spans="1:5" ht="16" x14ac:dyDescent="0.2">
      <c r="A29">
        <v>2</v>
      </c>
      <c r="B29">
        <v>2</v>
      </c>
      <c r="C29">
        <v>0</v>
      </c>
      <c r="D29" t="s">
        <v>66</v>
      </c>
      <c r="E29" s="1" t="s">
        <v>44</v>
      </c>
    </row>
    <row r="30" spans="1:5" ht="16" x14ac:dyDescent="0.2">
      <c r="A30">
        <v>2</v>
      </c>
      <c r="B30">
        <v>2</v>
      </c>
      <c r="C30">
        <v>1</v>
      </c>
      <c r="E30" s="1" t="s">
        <v>50</v>
      </c>
    </row>
    <row r="31" spans="1:5" ht="16" x14ac:dyDescent="0.2">
      <c r="A31">
        <v>2</v>
      </c>
      <c r="B31">
        <v>2</v>
      </c>
      <c r="C31">
        <v>2</v>
      </c>
      <c r="E31" s="1" t="s">
        <v>45</v>
      </c>
    </row>
    <row r="32" spans="1:5" ht="16" x14ac:dyDescent="0.2">
      <c r="A32">
        <v>2</v>
      </c>
      <c r="B32">
        <v>2</v>
      </c>
      <c r="C32">
        <v>3</v>
      </c>
      <c r="E32" s="1" t="s">
        <v>46</v>
      </c>
    </row>
    <row r="33" spans="1:5" ht="16" x14ac:dyDescent="0.2">
      <c r="A33">
        <v>2</v>
      </c>
      <c r="B33">
        <v>2</v>
      </c>
      <c r="C33">
        <v>4</v>
      </c>
      <c r="E33" s="1" t="s">
        <v>47</v>
      </c>
    </row>
    <row r="34" spans="1:5" ht="16" x14ac:dyDescent="0.2">
      <c r="A34">
        <v>3</v>
      </c>
      <c r="B34">
        <v>1</v>
      </c>
      <c r="C34">
        <v>0</v>
      </c>
      <c r="D34" t="s">
        <v>66</v>
      </c>
      <c r="E34" s="1" t="s">
        <v>53</v>
      </c>
    </row>
    <row r="35" spans="1:5" ht="16" x14ac:dyDescent="0.2">
      <c r="A35">
        <v>3</v>
      </c>
      <c r="B35">
        <v>1</v>
      </c>
      <c r="C35">
        <v>1</v>
      </c>
      <c r="E35" s="1" t="s">
        <v>54</v>
      </c>
    </row>
    <row r="36" spans="1:5" ht="16" x14ac:dyDescent="0.2">
      <c r="A36">
        <v>3</v>
      </c>
      <c r="B36">
        <v>1</v>
      </c>
      <c r="C36">
        <v>2</v>
      </c>
      <c r="E36" s="1" t="s">
        <v>51</v>
      </c>
    </row>
    <row r="37" spans="1:5" ht="16" x14ac:dyDescent="0.2">
      <c r="A37">
        <v>3</v>
      </c>
      <c r="B37">
        <v>1</v>
      </c>
      <c r="C37">
        <v>3</v>
      </c>
      <c r="E37" s="1" t="s">
        <v>52</v>
      </c>
    </row>
    <row r="38" spans="1:5" ht="16" x14ac:dyDescent="0.2">
      <c r="A38">
        <v>3</v>
      </c>
      <c r="B38">
        <v>2</v>
      </c>
      <c r="C38">
        <v>0</v>
      </c>
      <c r="D38" t="s">
        <v>66</v>
      </c>
      <c r="E38" s="1" t="s">
        <v>16</v>
      </c>
    </row>
    <row r="39" spans="1:5" ht="16" x14ac:dyDescent="0.2">
      <c r="A39">
        <v>3</v>
      </c>
      <c r="B39">
        <v>2</v>
      </c>
      <c r="C39">
        <v>1</v>
      </c>
      <c r="E39" s="1" t="s">
        <v>48</v>
      </c>
    </row>
    <row r="40" spans="1:5" ht="16" x14ac:dyDescent="0.2">
      <c r="A40">
        <v>4</v>
      </c>
      <c r="B40">
        <v>1</v>
      </c>
      <c r="C40">
        <v>0</v>
      </c>
      <c r="D40" t="s">
        <v>66</v>
      </c>
      <c r="E40" s="1" t="s">
        <v>58</v>
      </c>
    </row>
    <row r="41" spans="1:5" ht="16" x14ac:dyDescent="0.2">
      <c r="A41">
        <v>4</v>
      </c>
      <c r="B41">
        <v>1</v>
      </c>
      <c r="C41">
        <v>1</v>
      </c>
      <c r="E41" s="1" t="s">
        <v>59</v>
      </c>
    </row>
    <row r="42" spans="1:5" ht="16" x14ac:dyDescent="0.2">
      <c r="A42">
        <v>4</v>
      </c>
      <c r="B42">
        <v>1</v>
      </c>
      <c r="C42">
        <v>2</v>
      </c>
      <c r="E42" s="1" t="s">
        <v>60</v>
      </c>
    </row>
    <row r="43" spans="1:5" ht="16" x14ac:dyDescent="0.2">
      <c r="A43">
        <v>4</v>
      </c>
      <c r="B43">
        <v>2</v>
      </c>
      <c r="C43">
        <v>0</v>
      </c>
      <c r="D43" t="s">
        <v>66</v>
      </c>
      <c r="E43" s="1" t="s">
        <v>63</v>
      </c>
    </row>
    <row r="44" spans="1:5" ht="16" x14ac:dyDescent="0.2">
      <c r="A44">
        <v>4</v>
      </c>
      <c r="B44">
        <v>2</v>
      </c>
      <c r="C44">
        <v>3</v>
      </c>
      <c r="D44" t="s">
        <v>67</v>
      </c>
      <c r="E44" s="1" t="s">
        <v>61</v>
      </c>
    </row>
    <row r="45" spans="1:5" ht="16" x14ac:dyDescent="0.2">
      <c r="A45">
        <v>4</v>
      </c>
      <c r="B45">
        <v>2</v>
      </c>
      <c r="C45">
        <v>4</v>
      </c>
      <c r="D45" t="s">
        <v>67</v>
      </c>
      <c r="E45" s="1" t="s">
        <v>62</v>
      </c>
    </row>
    <row r="46" spans="1:5" ht="16" x14ac:dyDescent="0.2">
      <c r="A46">
        <v>4</v>
      </c>
      <c r="B46">
        <v>2</v>
      </c>
      <c r="C46">
        <v>4</v>
      </c>
      <c r="D46" t="s">
        <v>67</v>
      </c>
      <c r="E46" s="1" t="s">
        <v>82</v>
      </c>
    </row>
    <row r="47" spans="1:5" ht="16" x14ac:dyDescent="0.2">
      <c r="A47">
        <v>5</v>
      </c>
      <c r="B47">
        <v>1</v>
      </c>
      <c r="C47">
        <v>0</v>
      </c>
      <c r="D47" t="s">
        <v>66</v>
      </c>
      <c r="E47" s="1" t="s">
        <v>83</v>
      </c>
    </row>
    <row r="48" spans="1:5" ht="16" x14ac:dyDescent="0.2">
      <c r="A48">
        <v>5</v>
      </c>
      <c r="B48">
        <v>1</v>
      </c>
      <c r="C48">
        <v>1</v>
      </c>
      <c r="D48" t="s">
        <v>67</v>
      </c>
      <c r="E48" s="1" t="s">
        <v>84</v>
      </c>
    </row>
    <row r="49" spans="1:5" ht="16" x14ac:dyDescent="0.2">
      <c r="A49">
        <v>5</v>
      </c>
      <c r="B49">
        <v>1</v>
      </c>
      <c r="C49">
        <v>2</v>
      </c>
      <c r="D49" t="s">
        <v>67</v>
      </c>
      <c r="E49" s="1" t="s">
        <v>85</v>
      </c>
    </row>
    <row r="50" spans="1:5" ht="16" x14ac:dyDescent="0.2">
      <c r="A50">
        <v>5</v>
      </c>
      <c r="B50">
        <v>1</v>
      </c>
      <c r="C50">
        <v>3</v>
      </c>
      <c r="D50" t="s">
        <v>67</v>
      </c>
      <c r="E50" s="1" t="s">
        <v>87</v>
      </c>
    </row>
    <row r="51" spans="1:5" ht="16" x14ac:dyDescent="0.2">
      <c r="A51">
        <v>5</v>
      </c>
      <c r="B51">
        <v>1</v>
      </c>
      <c r="C51">
        <v>4</v>
      </c>
      <c r="D51" t="s">
        <v>67</v>
      </c>
      <c r="E51" s="1" t="s">
        <v>86</v>
      </c>
    </row>
    <row r="52" spans="1:5" ht="16" x14ac:dyDescent="0.2">
      <c r="A52">
        <v>6</v>
      </c>
      <c r="B52">
        <v>1</v>
      </c>
      <c r="C52">
        <v>0</v>
      </c>
      <c r="D52" t="s">
        <v>66</v>
      </c>
      <c r="E52" s="1" t="s">
        <v>88</v>
      </c>
    </row>
    <row r="53" spans="1:5" ht="16" x14ac:dyDescent="0.2">
      <c r="A53">
        <v>6</v>
      </c>
      <c r="B53">
        <v>1</v>
      </c>
      <c r="C53">
        <v>1</v>
      </c>
      <c r="D53" t="s">
        <v>67</v>
      </c>
      <c r="E53" s="1" t="s">
        <v>89</v>
      </c>
    </row>
    <row r="54" spans="1:5" ht="16" x14ac:dyDescent="0.2">
      <c r="A54">
        <v>6</v>
      </c>
      <c r="B54">
        <v>1</v>
      </c>
      <c r="C54">
        <v>2</v>
      </c>
      <c r="D54" t="s">
        <v>67</v>
      </c>
      <c r="E54" s="1" t="s">
        <v>90</v>
      </c>
    </row>
    <row r="55" spans="1:5" ht="16" x14ac:dyDescent="0.2">
      <c r="A55">
        <v>6</v>
      </c>
      <c r="B55">
        <v>1</v>
      </c>
      <c r="C55">
        <v>3</v>
      </c>
      <c r="D55" t="s">
        <v>67</v>
      </c>
      <c r="E55" s="1" t="s">
        <v>91</v>
      </c>
    </row>
    <row r="56" spans="1:5" ht="16" x14ac:dyDescent="0.2">
      <c r="A56">
        <v>6</v>
      </c>
      <c r="B56">
        <v>1</v>
      </c>
      <c r="C56">
        <v>4</v>
      </c>
      <c r="D56" t="s">
        <v>67</v>
      </c>
      <c r="E56" s="1" t="s">
        <v>92</v>
      </c>
    </row>
    <row r="57" spans="1:5" ht="16" x14ac:dyDescent="0.2">
      <c r="A57">
        <v>6</v>
      </c>
      <c r="B57">
        <v>2</v>
      </c>
      <c r="C57">
        <v>0</v>
      </c>
      <c r="D57" t="s">
        <v>66</v>
      </c>
      <c r="E57" s="1" t="s">
        <v>94</v>
      </c>
    </row>
    <row r="58" spans="1:5" ht="16" x14ac:dyDescent="0.2">
      <c r="A58">
        <v>6</v>
      </c>
      <c r="B58">
        <v>2</v>
      </c>
      <c r="C58">
        <v>1</v>
      </c>
      <c r="D58" t="s">
        <v>67</v>
      </c>
      <c r="E58" s="1" t="s">
        <v>93</v>
      </c>
    </row>
    <row r="59" spans="1:5" ht="16" x14ac:dyDescent="0.2">
      <c r="A59">
        <v>6</v>
      </c>
      <c r="B59">
        <v>2</v>
      </c>
      <c r="C59">
        <v>2</v>
      </c>
      <c r="D59" t="s">
        <v>67</v>
      </c>
      <c r="E59" s="1" t="s">
        <v>95</v>
      </c>
    </row>
    <row r="60" spans="1:5" ht="16" x14ac:dyDescent="0.2">
      <c r="A60">
        <v>6</v>
      </c>
      <c r="B60">
        <v>2</v>
      </c>
      <c r="C60">
        <v>3</v>
      </c>
      <c r="D60" t="s">
        <v>67</v>
      </c>
      <c r="E60" s="1" t="s">
        <v>96</v>
      </c>
    </row>
    <row r="61" spans="1:5" ht="16" x14ac:dyDescent="0.2">
      <c r="A61">
        <v>6</v>
      </c>
      <c r="B61">
        <v>3</v>
      </c>
      <c r="C61">
        <v>0</v>
      </c>
      <c r="D61" t="s">
        <v>66</v>
      </c>
      <c r="E61" s="1" t="s">
        <v>97</v>
      </c>
    </row>
    <row r="62" spans="1:5" ht="16" x14ac:dyDescent="0.2">
      <c r="A62">
        <v>6</v>
      </c>
      <c r="B62">
        <v>3</v>
      </c>
      <c r="C62">
        <v>1</v>
      </c>
      <c r="D62" t="s">
        <v>67</v>
      </c>
      <c r="E62" s="1" t="s">
        <v>98</v>
      </c>
    </row>
    <row r="63" spans="1:5" ht="16" x14ac:dyDescent="0.2">
      <c r="A63">
        <v>7</v>
      </c>
      <c r="B63">
        <v>1</v>
      </c>
      <c r="C63">
        <v>0</v>
      </c>
      <c r="D63" t="s">
        <v>66</v>
      </c>
      <c r="E63" s="1" t="s">
        <v>100</v>
      </c>
    </row>
    <row r="64" spans="1:5" ht="16" x14ac:dyDescent="0.2">
      <c r="A64">
        <v>7</v>
      </c>
      <c r="B64">
        <v>1</v>
      </c>
      <c r="C64">
        <v>1</v>
      </c>
      <c r="D64" t="s">
        <v>67</v>
      </c>
      <c r="E64" s="1" t="s">
        <v>102</v>
      </c>
    </row>
    <row r="65" spans="1:5" ht="16" x14ac:dyDescent="0.2">
      <c r="A65">
        <v>7</v>
      </c>
      <c r="B65">
        <v>1</v>
      </c>
      <c r="C65">
        <v>1</v>
      </c>
      <c r="D65" t="s">
        <v>67</v>
      </c>
      <c r="E65" s="1" t="s">
        <v>101</v>
      </c>
    </row>
    <row r="66" spans="1:5" ht="16" x14ac:dyDescent="0.2">
      <c r="A66">
        <v>7</v>
      </c>
      <c r="B66">
        <v>2</v>
      </c>
      <c r="C66">
        <v>0</v>
      </c>
      <c r="D66" t="s">
        <v>66</v>
      </c>
      <c r="E66" s="1" t="s">
        <v>103</v>
      </c>
    </row>
    <row r="67" spans="1:5" ht="16" x14ac:dyDescent="0.2">
      <c r="A67">
        <v>7</v>
      </c>
      <c r="B67">
        <v>3</v>
      </c>
      <c r="C67">
        <v>0</v>
      </c>
      <c r="D67" t="s">
        <v>67</v>
      </c>
      <c r="E67" s="1" t="s">
        <v>105</v>
      </c>
    </row>
    <row r="68" spans="1:5" ht="16" x14ac:dyDescent="0.2">
      <c r="A68">
        <v>7</v>
      </c>
      <c r="B68">
        <v>3</v>
      </c>
      <c r="C68">
        <v>1</v>
      </c>
      <c r="D68" t="s">
        <v>67</v>
      </c>
      <c r="E68" s="1" t="s">
        <v>106</v>
      </c>
    </row>
    <row r="69" spans="1:5" ht="16" x14ac:dyDescent="0.2">
      <c r="A69">
        <v>7</v>
      </c>
      <c r="B69">
        <v>3</v>
      </c>
      <c r="C69">
        <v>2</v>
      </c>
      <c r="D69" t="s">
        <v>67</v>
      </c>
      <c r="E69" s="1" t="s">
        <v>107</v>
      </c>
    </row>
    <row r="70" spans="1:5" ht="16" x14ac:dyDescent="0.2">
      <c r="A70">
        <v>7</v>
      </c>
      <c r="B70">
        <v>3</v>
      </c>
      <c r="C70">
        <v>3</v>
      </c>
      <c r="D70" t="s">
        <v>67</v>
      </c>
      <c r="E70" s="1" t="s">
        <v>114</v>
      </c>
    </row>
    <row r="71" spans="1:5" ht="16" x14ac:dyDescent="0.2">
      <c r="A71">
        <v>7</v>
      </c>
      <c r="B71">
        <v>3</v>
      </c>
      <c r="C71">
        <v>4</v>
      </c>
      <c r="D71" t="s">
        <v>67</v>
      </c>
      <c r="E71" s="1" t="s">
        <v>108</v>
      </c>
    </row>
    <row r="72" spans="1:5" ht="16" x14ac:dyDescent="0.2">
      <c r="A72">
        <v>7</v>
      </c>
      <c r="B72">
        <v>4</v>
      </c>
      <c r="C72">
        <v>0</v>
      </c>
      <c r="D72" t="s">
        <v>66</v>
      </c>
      <c r="E72" s="1" t="s">
        <v>104</v>
      </c>
    </row>
    <row r="73" spans="1:5" ht="16" x14ac:dyDescent="0.2">
      <c r="A73">
        <v>7</v>
      </c>
      <c r="B73">
        <v>4</v>
      </c>
      <c r="C73">
        <v>1</v>
      </c>
      <c r="D73" t="s">
        <v>67</v>
      </c>
      <c r="E73" s="1" t="s">
        <v>109</v>
      </c>
    </row>
    <row r="74" spans="1:5" ht="16" x14ac:dyDescent="0.2">
      <c r="A74">
        <v>7</v>
      </c>
      <c r="B74">
        <v>4</v>
      </c>
      <c r="C74">
        <v>2</v>
      </c>
      <c r="D74" t="s">
        <v>67</v>
      </c>
      <c r="E74" s="1" t="s">
        <v>110</v>
      </c>
    </row>
    <row r="75" spans="1:5" x14ac:dyDescent="0.2">
      <c r="A75">
        <v>7</v>
      </c>
      <c r="B75">
        <v>4</v>
      </c>
      <c r="C75">
        <v>3</v>
      </c>
      <c r="D75" t="s">
        <v>67</v>
      </c>
    </row>
    <row r="76" spans="1:5" ht="16" x14ac:dyDescent="0.2">
      <c r="A76">
        <v>7</v>
      </c>
      <c r="B76">
        <v>4</v>
      </c>
      <c r="C76">
        <v>4</v>
      </c>
      <c r="D76" t="s">
        <v>67</v>
      </c>
      <c r="E76" s="1" t="s">
        <v>111</v>
      </c>
    </row>
    <row r="77" spans="1:5" ht="16" x14ac:dyDescent="0.2">
      <c r="A77">
        <v>7</v>
      </c>
      <c r="B77">
        <v>4</v>
      </c>
      <c r="C77">
        <v>4</v>
      </c>
      <c r="D77" t="s">
        <v>67</v>
      </c>
      <c r="E77" s="1" t="s">
        <v>112</v>
      </c>
    </row>
    <row r="78" spans="1:5" ht="16" x14ac:dyDescent="0.2">
      <c r="A78">
        <v>7</v>
      </c>
      <c r="B78">
        <v>4</v>
      </c>
      <c r="C78">
        <v>4</v>
      </c>
      <c r="D78" t="s">
        <v>67</v>
      </c>
      <c r="E78" s="1" t="s">
        <v>113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2801-CBB5-BD40-9D70-F75AAABC4BEA}">
  <dimension ref="A1:A10"/>
  <sheetViews>
    <sheetView zoomScale="210" zoomScaleNormal="210" workbookViewId="0">
      <selection activeCell="C1" sqref="C1:F1048576"/>
    </sheetView>
  </sheetViews>
  <sheetFormatPr baseColWidth="10" defaultRowHeight="15" x14ac:dyDescent="0.2"/>
  <cols>
    <col min="1" max="1" width="20.33203125" customWidth="1"/>
  </cols>
  <sheetData>
    <row r="1" spans="1:1" x14ac:dyDescent="0.2">
      <c r="A1" s="2" t="s">
        <v>23</v>
      </c>
    </row>
    <row r="2" spans="1:1" x14ac:dyDescent="0.2">
      <c r="A2" t="str" cm="1">
        <f t="array" ref="A2:A10">_xlfn.UNIQUE(Nodes[Name],FALSE,FALSE)</f>
        <v>BI Service</v>
      </c>
    </row>
    <row r="3" spans="1:1" x14ac:dyDescent="0.2">
      <c r="A3" t="str">
        <v>Cloud Platform</v>
      </c>
    </row>
    <row r="4" spans="1:1" x14ac:dyDescent="0.2">
      <c r="A4" t="str">
        <v>Customers</v>
      </c>
    </row>
    <row r="5" spans="1:1" x14ac:dyDescent="0.2">
      <c r="A5" t="str">
        <v>Dashboard</v>
      </c>
    </row>
    <row r="6" spans="1:1" x14ac:dyDescent="0.2">
      <c r="A6" t="str">
        <v>Data Platform Service</v>
      </c>
    </row>
    <row r="7" spans="1:1" x14ac:dyDescent="0.2">
      <c r="A7" t="str">
        <v>Data Platform</v>
      </c>
    </row>
    <row r="8" spans="1:1" x14ac:dyDescent="0.2">
      <c r="A8" t="str">
        <v>DQ Engine</v>
      </c>
    </row>
    <row r="9" spans="1:1" x14ac:dyDescent="0.2">
      <c r="A9" t="str">
        <v>Business Glossary</v>
      </c>
    </row>
    <row r="10" spans="1:1" x14ac:dyDescent="0.2">
      <c r="A10" t="str">
        <v>Master Data Management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Nodes</vt:lpstr>
      <vt:lpstr>Links</vt:lpstr>
      <vt:lpstr>SizeStoryLine</vt:lpstr>
      <vt:lpstr>LOV</vt:lpstr>
      <vt:lpstr>Lov_Name</vt:lpstr>
    </vt:vector>
  </TitlesOfParts>
  <Manager/>
  <Company>GrapeCity,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Rene Nadorp</cp:lastModifiedBy>
  <dcterms:created xsi:type="dcterms:W3CDTF">2024-04-12T10:58:43Z</dcterms:created>
  <dcterms:modified xsi:type="dcterms:W3CDTF">2024-09-26T06:55:32Z</dcterms:modified>
  <cp:category/>
</cp:coreProperties>
</file>