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E03C7BEE-944E-9141-AE96-1BFDCCA72102}" xr6:coauthVersionLast="47" xr6:coauthVersionMax="47" xr10:uidLastSave="{00000000-0000-0000-0000-000000000000}"/>
  <bookViews>
    <workbookView xWindow="0" yWindow="740" windowWidth="34560" windowHeight="21600" xr2:uid="{01056964-EFF9-CC4B-9F29-15A97D6DAB56}"/>
  </bookViews>
  <sheets>
    <sheet name="pc" sheetId="7" r:id="rId1"/>
    <sheet name="LOV" sheetId="9" r:id="rId2"/>
    <sheet name="Sources" sheetId="5" r:id="rId3"/>
    <sheet name="CompetitorServices" sheetId="8" r:id="rId4"/>
  </sheets>
  <definedNames>
    <definedName name="LOV_ParentId">DnAServices[parentId]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7" l="1"/>
  <c r="E13" i="7"/>
  <c r="F13" i="7" s="1"/>
  <c r="G13" i="7" a="1"/>
  <c r="G13" i="7" s="1"/>
  <c r="D54" i="7"/>
  <c r="E54" i="7"/>
  <c r="F54" i="7" s="1"/>
  <c r="D53" i="7"/>
  <c r="E53" i="7"/>
  <c r="F53" i="7" s="1"/>
  <c r="D52" i="7"/>
  <c r="E52" i="7"/>
  <c r="F52" i="7" s="1"/>
  <c r="D51" i="7"/>
  <c r="E51" i="7"/>
  <c r="F51" i="7" s="1"/>
  <c r="D50" i="7"/>
  <c r="E50" i="7"/>
  <c r="F50" i="7" s="1"/>
  <c r="D49" i="7"/>
  <c r="E49" i="7"/>
  <c r="F49" i="7" s="1"/>
  <c r="D48" i="7"/>
  <c r="E48" i="7"/>
  <c r="F48" i="7" s="1"/>
  <c r="D47" i="7"/>
  <c r="E47" i="7"/>
  <c r="F47" i="7" s="1"/>
  <c r="D46" i="7"/>
  <c r="E46" i="7"/>
  <c r="F46" i="7" s="1"/>
  <c r="D45" i="7"/>
  <c r="E45" i="7"/>
  <c r="F45" i="7" s="1"/>
  <c r="D44" i="7"/>
  <c r="E44" i="7"/>
  <c r="F44" i="7" s="1"/>
  <c r="D43" i="7"/>
  <c r="E43" i="7"/>
  <c r="F43" i="7" s="1"/>
  <c r="D42" i="7"/>
  <c r="E42" i="7"/>
  <c r="F42" i="7" s="1"/>
  <c r="D41" i="7"/>
  <c r="E41" i="7"/>
  <c r="F41" i="7" s="1"/>
  <c r="D40" i="7"/>
  <c r="E40" i="7"/>
  <c r="F40" i="7" s="1"/>
  <c r="D39" i="7"/>
  <c r="E39" i="7"/>
  <c r="F39" i="7" s="1"/>
  <c r="D38" i="7"/>
  <c r="E38" i="7"/>
  <c r="F38" i="7" s="1"/>
  <c r="D12" i="7"/>
  <c r="E12" i="7"/>
  <c r="F12" i="7" s="1"/>
  <c r="D11" i="7"/>
  <c r="E11" i="7"/>
  <c r="F11" i="7" s="1"/>
  <c r="D10" i="7"/>
  <c r="E10" i="7"/>
  <c r="F10" i="7" s="1"/>
  <c r="D23" i="7"/>
  <c r="E23" i="7"/>
  <c r="F23" i="7" s="1"/>
  <c r="D22" i="7"/>
  <c r="E22" i="7"/>
  <c r="F22" i="7" s="1"/>
  <c r="D36" i="7"/>
  <c r="E36" i="7"/>
  <c r="F36" i="7" s="1"/>
  <c r="D35" i="7"/>
  <c r="E35" i="7"/>
  <c r="F35" i="7" s="1"/>
  <c r="D9" i="7"/>
  <c r="E9" i="7"/>
  <c r="F9" i="7" s="1"/>
  <c r="D34" i="7"/>
  <c r="E34" i="7"/>
  <c r="F34" i="7" s="1"/>
  <c r="D33" i="7"/>
  <c r="E33" i="7"/>
  <c r="F33" i="7" s="1"/>
  <c r="D32" i="7"/>
  <c r="E32" i="7"/>
  <c r="F32" i="7" s="1"/>
  <c r="D8" i="7"/>
  <c r="E8" i="7"/>
  <c r="F8" i="7" s="1"/>
  <c r="D21" i="7"/>
  <c r="E21" i="7"/>
  <c r="F21" i="7" s="1"/>
  <c r="D20" i="7"/>
  <c r="E20" i="7"/>
  <c r="F20" i="7" s="1"/>
  <c r="D19" i="7"/>
  <c r="E19" i="7"/>
  <c r="F19" i="7" s="1"/>
  <c r="D31" i="7"/>
  <c r="E31" i="7"/>
  <c r="F31" i="7" s="1"/>
  <c r="D30" i="7"/>
  <c r="E30" i="7"/>
  <c r="F30" i="7" s="1"/>
  <c r="D29" i="7"/>
  <c r="E29" i="7"/>
  <c r="F29" i="7" s="1"/>
  <c r="D28" i="7"/>
  <c r="E28" i="7"/>
  <c r="F28" i="7" s="1"/>
  <c r="D27" i="7"/>
  <c r="E27" i="7"/>
  <c r="F27" i="7" s="1"/>
  <c r="D18" i="7"/>
  <c r="E18" i="7"/>
  <c r="G18" i="7" s="1" a="1"/>
  <c r="G18" i="7" s="1"/>
  <c r="H27" i="7" s="1"/>
  <c r="D26" i="7"/>
  <c r="E26" i="7"/>
  <c r="F26" i="7" s="1"/>
  <c r="D25" i="7"/>
  <c r="E25" i="7"/>
  <c r="F25" i="7" s="1"/>
  <c r="D24" i="7"/>
  <c r="E24" i="7"/>
  <c r="F24" i="7" s="1"/>
  <c r="D17" i="7"/>
  <c r="E17" i="7"/>
  <c r="F17" i="7" s="1"/>
  <c r="D16" i="7"/>
  <c r="E16" i="7"/>
  <c r="G16" i="7" s="1" a="1"/>
  <c r="G16" i="7" s="1"/>
  <c r="H24" i="7" s="1"/>
  <c r="D15" i="7"/>
  <c r="E15" i="7"/>
  <c r="F15" i="7" s="1"/>
  <c r="D14" i="7"/>
  <c r="E14" i="7"/>
  <c r="F14" i="7" s="1"/>
  <c r="E37" i="7"/>
  <c r="F37" i="7" s="1"/>
  <c r="K37" i="7" s="1"/>
  <c r="H37" i="7"/>
  <c r="O37" i="7"/>
  <c r="B10" i="9"/>
  <c r="D7" i="7"/>
  <c r="E7" i="7"/>
  <c r="F7" i="7" s="1"/>
  <c r="N2" i="7"/>
  <c r="N3" i="7"/>
  <c r="O3" i="7" s="1"/>
  <c r="D2" i="8"/>
  <c r="D3" i="7"/>
  <c r="E3" i="7"/>
  <c r="F3" i="7" s="1"/>
  <c r="D2" i="7"/>
  <c r="E2" i="7"/>
  <c r="F2" i="7" s="1"/>
  <c r="G54" i="7" l="1" a="1"/>
  <c r="G54" i="7" s="1"/>
  <c r="G52" i="7" a="1"/>
  <c r="G52" i="7" s="1"/>
  <c r="G53" i="7" a="1"/>
  <c r="G53" i="7" s="1"/>
  <c r="G51" i="7" a="1"/>
  <c r="G51" i="7" s="1"/>
  <c r="G50" i="7" a="1"/>
  <c r="G50" i="7" s="1"/>
  <c r="H51" i="7" s="1"/>
  <c r="L51" i="7" s="1"/>
  <c r="K51" i="7" s="1"/>
  <c r="G48" i="7" a="1"/>
  <c r="G48" i="7" s="1"/>
  <c r="G49" i="7" a="1"/>
  <c r="G49" i="7" s="1"/>
  <c r="G47" i="7" a="1"/>
  <c r="G47" i="7" s="1"/>
  <c r="G46" i="7" a="1"/>
  <c r="G46" i="7" s="1"/>
  <c r="G45" i="7" a="1"/>
  <c r="G45" i="7" s="1"/>
  <c r="G44" i="7" a="1"/>
  <c r="G44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G36" i="7" a="1"/>
  <c r="G36" i="7" s="1"/>
  <c r="G12" i="7" a="1"/>
  <c r="G12" i="7" s="1"/>
  <c r="G11" i="7" a="1"/>
  <c r="G11" i="7" s="1"/>
  <c r="G8" i="7" a="1"/>
  <c r="G8" i="7" s="1"/>
  <c r="G10" i="7" a="1"/>
  <c r="G10" i="7" s="1"/>
  <c r="G23" i="7" a="1"/>
  <c r="G23" i="7" s="1"/>
  <c r="G22" i="7" a="1"/>
  <c r="G22" i="7" s="1"/>
  <c r="F18" i="7"/>
  <c r="G35" i="7" a="1"/>
  <c r="G35" i="7" s="1"/>
  <c r="G9" i="7" a="1"/>
  <c r="G9" i="7" s="1"/>
  <c r="G34" i="7" a="1"/>
  <c r="G34" i="7" s="1"/>
  <c r="G33" i="7" a="1"/>
  <c r="G33" i="7" s="1"/>
  <c r="G32" i="7" a="1"/>
  <c r="G32" i="7" s="1"/>
  <c r="G21" i="7" a="1"/>
  <c r="G21" i="7" s="1"/>
  <c r="G20" i="7" a="1"/>
  <c r="G20" i="7" s="1"/>
  <c r="G19" i="7" a="1"/>
  <c r="G19" i="7" s="1"/>
  <c r="H31" i="7"/>
  <c r="L31" i="7" s="1"/>
  <c r="K31" i="7" s="1"/>
  <c r="G31" i="7" a="1"/>
  <c r="G31" i="7" s="1"/>
  <c r="G30" i="7" a="1"/>
  <c r="G30" i="7" s="1"/>
  <c r="H29" i="7"/>
  <c r="L29" i="7" s="1"/>
  <c r="K29" i="7" s="1"/>
  <c r="H28" i="7"/>
  <c r="L28" i="7" s="1"/>
  <c r="K28" i="7" s="1"/>
  <c r="H30" i="7"/>
  <c r="L30" i="7" s="1"/>
  <c r="K30" i="7" s="1"/>
  <c r="G29" i="7" a="1"/>
  <c r="G29" i="7" s="1"/>
  <c r="G28" i="7" a="1"/>
  <c r="G28" i="7" s="1"/>
  <c r="G26" i="7" a="1"/>
  <c r="G26" i="7" s="1"/>
  <c r="G27" i="7" a="1"/>
  <c r="G27" i="7" s="1"/>
  <c r="L27" i="7"/>
  <c r="K27" i="7" s="1"/>
  <c r="H25" i="7"/>
  <c r="L25" i="7" s="1"/>
  <c r="K25" i="7" s="1"/>
  <c r="H26" i="7"/>
  <c r="L26" i="7" s="1"/>
  <c r="K26" i="7" s="1"/>
  <c r="G25" i="7" a="1"/>
  <c r="G25" i="7" s="1"/>
  <c r="G24" i="7" a="1"/>
  <c r="G24" i="7" s="1"/>
  <c r="L24" i="7"/>
  <c r="K24" i="7" s="1"/>
  <c r="G17" i="7" a="1"/>
  <c r="G17" i="7" s="1"/>
  <c r="F16" i="7"/>
  <c r="G14" i="7" a="1"/>
  <c r="G14" i="7" s="1"/>
  <c r="G37" i="7" a="1"/>
  <c r="G37" i="7" s="1"/>
  <c r="G15" i="7" a="1"/>
  <c r="G15" i="7" s="1"/>
  <c r="G7" i="7" a="1"/>
  <c r="G7" i="7" s="1"/>
  <c r="O2" i="7"/>
  <c r="G3" i="7" a="1"/>
  <c r="G3" i="7" s="1"/>
  <c r="H40" i="7" s="1"/>
  <c r="L40" i="7" s="1"/>
  <c r="K40" i="7" s="1"/>
  <c r="G2" i="7" a="1"/>
  <c r="G2" i="7" s="1"/>
  <c r="H13" i="7" s="1"/>
  <c r="L13" i="7" s="1"/>
  <c r="K13" i="7" s="1"/>
  <c r="H17" i="7" l="1"/>
  <c r="L17" i="7" s="1"/>
  <c r="K17" i="7" s="1"/>
  <c r="H52" i="7"/>
  <c r="L52" i="7" s="1"/>
  <c r="K52" i="7" s="1"/>
  <c r="H53" i="7"/>
  <c r="L53" i="7" s="1"/>
  <c r="K53" i="7" s="1"/>
  <c r="H54" i="7"/>
  <c r="L54" i="7" s="1"/>
  <c r="K54" i="7" s="1"/>
  <c r="H50" i="7"/>
  <c r="L50" i="7" s="1"/>
  <c r="K50" i="7" s="1"/>
  <c r="H46" i="7"/>
  <c r="L46" i="7" s="1"/>
  <c r="K46" i="7" s="1"/>
  <c r="H47" i="7"/>
  <c r="L47" i="7" s="1"/>
  <c r="K47" i="7" s="1"/>
  <c r="H48" i="7"/>
  <c r="L48" i="7" s="1"/>
  <c r="K48" i="7" s="1"/>
  <c r="H49" i="7"/>
  <c r="L49" i="7" s="1"/>
  <c r="K49" i="7" s="1"/>
  <c r="H42" i="7"/>
  <c r="L42" i="7" s="1"/>
  <c r="K42" i="7" s="1"/>
  <c r="H43" i="7"/>
  <c r="L43" i="7" s="1"/>
  <c r="K43" i="7" s="1"/>
  <c r="H39" i="7"/>
  <c r="L39" i="7" s="1"/>
  <c r="K39" i="7" s="1"/>
  <c r="H41" i="7"/>
  <c r="L41" i="7" s="1"/>
  <c r="K41" i="7" s="1"/>
  <c r="H22" i="7"/>
  <c r="L22" i="7" s="1"/>
  <c r="K22" i="7" s="1"/>
  <c r="H23" i="7"/>
  <c r="L23" i="7" s="1"/>
  <c r="K23" i="7" s="1"/>
  <c r="H35" i="7"/>
  <c r="L35" i="7" s="1"/>
  <c r="K35" i="7" s="1"/>
  <c r="H36" i="7"/>
  <c r="L36" i="7" s="1"/>
  <c r="K36" i="7" s="1"/>
  <c r="H8" i="7"/>
  <c r="L8" i="7" s="1"/>
  <c r="K8" i="7" s="1"/>
  <c r="H33" i="7"/>
  <c r="L33" i="7" s="1"/>
  <c r="K33" i="7" s="1"/>
  <c r="H32" i="7"/>
  <c r="L32" i="7" s="1"/>
  <c r="K32" i="7" s="1"/>
  <c r="H9" i="7"/>
  <c r="L9" i="7" s="1"/>
  <c r="K9" i="7" s="1"/>
  <c r="H34" i="7"/>
  <c r="L34" i="7" s="1"/>
  <c r="K34" i="7" s="1"/>
  <c r="H21" i="7"/>
  <c r="L21" i="7" s="1"/>
  <c r="K21" i="7" s="1"/>
  <c r="H20" i="7"/>
  <c r="L20" i="7" s="1"/>
  <c r="K20" i="7" s="1"/>
  <c r="H18" i="7"/>
  <c r="L18" i="7" s="1"/>
  <c r="K18" i="7" s="1"/>
  <c r="H19" i="7"/>
  <c r="L19" i="7" s="1"/>
  <c r="K19" i="7" s="1"/>
  <c r="H14" i="7"/>
  <c r="L14" i="7" s="1"/>
  <c r="K14" i="7" s="1"/>
  <c r="H15" i="7"/>
  <c r="L15" i="7" s="1"/>
  <c r="K15" i="7" s="1"/>
  <c r="H16" i="7"/>
  <c r="L16" i="7" s="1"/>
  <c r="K16" i="7" s="1"/>
  <c r="N4" i="7"/>
  <c r="N6" i="7"/>
  <c r="N5" i="7"/>
  <c r="E5" i="7"/>
  <c r="G5" i="7" s="1" a="1"/>
  <c r="G5" i="7" s="1"/>
  <c r="E4" i="7"/>
  <c r="G4" i="7" s="1" a="1"/>
  <c r="G4" i="7" s="1"/>
  <c r="E6" i="7"/>
  <c r="G6" i="7" s="1" a="1"/>
  <c r="G6" i="7" s="1"/>
  <c r="D5" i="7"/>
  <c r="D4" i="7"/>
  <c r="D6" i="7"/>
  <c r="O5" i="7" l="1"/>
  <c r="N7" i="7"/>
  <c r="O7" i="7" s="1"/>
  <c r="H7" i="7"/>
  <c r="H44" i="7"/>
  <c r="L44" i="7" s="1"/>
  <c r="K44" i="7" s="1"/>
  <c r="H45" i="7"/>
  <c r="L45" i="7" s="1"/>
  <c r="K45" i="7" s="1"/>
  <c r="H38" i="7"/>
  <c r="L38" i="7" s="1"/>
  <c r="K38" i="7" s="1"/>
  <c r="H10" i="7"/>
  <c r="L10" i="7" s="1"/>
  <c r="K10" i="7" s="1"/>
  <c r="H11" i="7"/>
  <c r="L11" i="7" s="1"/>
  <c r="K11" i="7" s="1"/>
  <c r="H12" i="7"/>
  <c r="L12" i="7" s="1"/>
  <c r="K12" i="7" s="1"/>
  <c r="O4" i="7"/>
  <c r="O6" i="7"/>
  <c r="H4" i="7"/>
  <c r="L4" i="7" s="1"/>
  <c r="H6" i="7"/>
  <c r="L6" i="7" s="1"/>
  <c r="F6" i="7"/>
  <c r="F4" i="7"/>
  <c r="F5" i="7"/>
  <c r="H5" i="7" l="1"/>
  <c r="L5" i="7" s="1"/>
  <c r="K5" i="7" s="1"/>
  <c r="H3" i="7"/>
  <c r="L3" i="7" s="1"/>
  <c r="K3" i="7" s="1"/>
  <c r="H2" i="7"/>
  <c r="L2" i="7" s="1"/>
  <c r="K6" i="7"/>
  <c r="K4" i="7"/>
  <c r="K2" i="7" l="1"/>
  <c r="L7" i="7" s="1"/>
  <c r="K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<sst xmlns="http://schemas.openxmlformats.org/spreadsheetml/2006/main" count="104" uniqueCount="97">
  <si>
    <t>level</t>
  </si>
  <si>
    <t>value</t>
  </si>
  <si>
    <t>leaf</t>
  </si>
  <si>
    <t>grade</t>
  </si>
  <si>
    <t>childCount</t>
  </si>
  <si>
    <t>parentChildCount</t>
  </si>
  <si>
    <t>intermediateValue</t>
  </si>
  <si>
    <t>sort</t>
  </si>
  <si>
    <t>Descr</t>
  </si>
  <si>
    <t>Gartner MQ Data &amp; Anal;ytics</t>
  </si>
  <si>
    <t>Code</t>
  </si>
  <si>
    <t>Name</t>
  </si>
  <si>
    <t>Url</t>
  </si>
  <si>
    <t>Gartner</t>
  </si>
  <si>
    <t>https://www.gartner.com/doc/reprints?id=1-2928QM6Y&amp;ct=220208&amp;st=sb</t>
  </si>
  <si>
    <t>relevance</t>
  </si>
  <si>
    <t>childLabel</t>
  </si>
  <si>
    <t>childId</t>
  </si>
  <si>
    <t>parentId</t>
  </si>
  <si>
    <t>parentLabel</t>
  </si>
  <si>
    <t>childIdCopy</t>
  </si>
  <si>
    <t>Capability</t>
  </si>
  <si>
    <t>Wortell</t>
  </si>
  <si>
    <t>Competitor</t>
  </si>
  <si>
    <t>Service</t>
  </si>
  <si>
    <t>CapabilityId</t>
  </si>
  <si>
    <t>Data Readiness Scan</t>
  </si>
  <si>
    <t>Capability Area</t>
  </si>
  <si>
    <t>Data Capability</t>
  </si>
  <si>
    <t>type</t>
  </si>
  <si>
    <t>Level</t>
  </si>
  <si>
    <t>Type</t>
  </si>
  <si>
    <t>Root</t>
  </si>
  <si>
    <t>Service Capability</t>
  </si>
  <si>
    <t>prio</t>
  </si>
  <si>
    <t>sell</t>
  </si>
  <si>
    <t>market</t>
  </si>
  <si>
    <t>deliver</t>
  </si>
  <si>
    <t>support</t>
  </si>
  <si>
    <t>Service Maturity</t>
  </si>
  <si>
    <t>MaxChildId</t>
  </si>
  <si>
    <t>serviceInergy</t>
  </si>
  <si>
    <t>serviceIlionx</t>
  </si>
  <si>
    <t>serviceWortell</t>
  </si>
  <si>
    <t>serviceMotion10</t>
  </si>
  <si>
    <t>LDM</t>
  </si>
  <si>
    <t>What is it?</t>
  </si>
  <si>
    <t>Why do we need it?</t>
  </si>
  <si>
    <t>How do we use it?</t>
  </si>
  <si>
    <t>How do we create it?</t>
  </si>
  <si>
    <t>Definition</t>
  </si>
  <si>
    <t>Scope</t>
  </si>
  <si>
    <t>Entities</t>
  </si>
  <si>
    <t>Attributes</t>
  </si>
  <si>
    <t>Relations</t>
  </si>
  <si>
    <t>Definitions</t>
  </si>
  <si>
    <t>Descriptions</t>
  </si>
  <si>
    <t>Names</t>
  </si>
  <si>
    <t>Domains</t>
  </si>
  <si>
    <t>Finance</t>
  </si>
  <si>
    <t>Commerce</t>
  </si>
  <si>
    <t>Production</t>
  </si>
  <si>
    <t>Supply Chain</t>
  </si>
  <si>
    <t>…</t>
  </si>
  <si>
    <t>Critical Elements</t>
  </si>
  <si>
    <t>Critical Entities</t>
  </si>
  <si>
    <t>Critical Attributes</t>
  </si>
  <si>
    <t>Business owned</t>
  </si>
  <si>
    <t>Communication</t>
  </si>
  <si>
    <t>Understanding</t>
  </si>
  <si>
    <t>Cross Domain</t>
  </si>
  <si>
    <t>Efficiency</t>
  </si>
  <si>
    <t>IT Dev</t>
  </si>
  <si>
    <t>Data Integration</t>
  </si>
  <si>
    <t>Critical Relations</t>
  </si>
  <si>
    <t>Cross System Relevant</t>
  </si>
  <si>
    <t>Physcial Database</t>
  </si>
  <si>
    <t>How do we manage it?</t>
  </si>
  <si>
    <t>Integration Projects</t>
  </si>
  <si>
    <t>Reporting</t>
  </si>
  <si>
    <t>..</t>
  </si>
  <si>
    <t>Team</t>
  </si>
  <si>
    <t>Stakeholders</t>
  </si>
  <si>
    <t>Timelines</t>
  </si>
  <si>
    <t>Tools</t>
  </si>
  <si>
    <t>Domain X</t>
  </si>
  <si>
    <t>Workshops</t>
  </si>
  <si>
    <t>Rationale</t>
  </si>
  <si>
    <t>Use</t>
  </si>
  <si>
    <t>Create</t>
  </si>
  <si>
    <t>Manage</t>
  </si>
  <si>
    <t>ERD Tool</t>
  </si>
  <si>
    <t>Collaboration</t>
  </si>
  <si>
    <t>Initiate</t>
  </si>
  <si>
    <t>Realise</t>
  </si>
  <si>
    <t>Design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</si>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</sst>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textRotation="90"/>
    </xf>
    <xf numFmtId="0" fontId="3" fillId="2" borderId="1" xfId="0" applyFont="1" applyFill="1" applyBorder="1"/>
    <xf numFmtId="0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308631</xdr:colOff>
          <xdr:row>0</xdr:row>
          <xdr:rowOff>168303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8B654FF-0237-6475-85CA-B1D10A0100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V!$A$10:$B$10" spid="_x0000_s1569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82556" t="8548" r="1604" b="13226"/>
            <a:stretch>
              <a:fillRect/>
            </a:stretch>
          </xdr:blipFill>
          <xdr:spPr bwMode="auto">
            <a:xfrm>
              <a:off x="0" y="0"/>
              <a:ext cx="308631" cy="16830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Y54">
  <autoFilter ref="A1:Y54" xr:uid="{3CDB2139-3A3C-774F-B54F-02981CDF0970}"/>
  <sortState xmlns:xlrd2="http://schemas.microsoft.com/office/spreadsheetml/2017/richdata2" ref="A2:Y37">
    <sortCondition ref="B2:B37"/>
    <sortCondition ref="A2:A37"/>
  </sortState>
  <tableColumns count="25">
    <tableColumn id="3" xr3:uid="{F5226695-69CB-D045-805C-81C7C9A8FEDF}" name="childId" dataDxfId="8"/>
    <tableColumn id="4" xr3:uid="{A868F091-A877-6744-8BD2-9B72C188A207}" name="parentId" dataDxfId="7"/>
    <tableColumn id="8" xr3:uid="{59BDA53D-E49E-D242-B4C5-19315FB74449}" name="childLabel" totalsRowLabel="Total" dataDxfId="6"/>
    <tableColumn id="1" xr3:uid="{32A90077-49B3-FA4E-99DA-925FD2C5CBE1}" name="parentLabel">
      <calculatedColumnFormula>VLOOKUP(DnAServices[[#This Row],[parentId]],DnAServices[],3,FALSE)</calculatedColumnFormula>
    </tableColumn>
    <tableColumn id="2" xr3:uid="{E78EF50B-BB96-2343-87C5-ECDBAE7C8B05}" name="childIdCopy">
      <calculatedColumnFormula>DnAServices[[#This Row],[childId]]</calculatedColumnFormula>
    </tableColumn>
    <tableColumn id="7" xr3:uid="{42E7E5DF-C2F5-654B-AE46-98B0D727BF68}" name="leaf" dataDxfId="5">
      <calculatedColumnFormula>IF(ISERROR(VLOOKUP(DnAServices[[#This Row],[childIdCopy]],DnAServices[parentId],1,FALSE)),1,0)</calculatedColumnFormula>
    </tableColumn>
    <tableColumn id="10" xr3:uid="{2C45A958-0AC7-0F4F-9F7E-1B086C18D583}" name="childCount" dataDxfId="4">
      <calculatedColumnFormula array="1">COUNTIF(LOV_ParentId,DnAServices[[#This Row],[childIdCopy]])</calculatedColumnFormula>
    </tableColumn>
    <tableColumn id="11" xr3:uid="{79B95467-B17A-4047-B881-B644207C4CD9}" name="parentChildCount" dataDxfId="3">
      <calculatedColumnFormula>VLOOKUP(DnAServices[[#This Row],[parentId]],DnAServices[],7,FALSE)</calculatedColumnFormula>
    </tableColumn>
    <tableColumn id="9" xr3:uid="{0A877EB5-73A4-0A4B-AA73-04F7B4278274}" name="grade"/>
    <tableColumn id="14" xr3:uid="{E5C8E1C7-D5BF-F242-AE51-5CD4B9F688DD}" name="relevance"/>
    <tableColumn id="12" xr3:uid="{81100636-BC49-0D4B-9DC6-B3DF3B2DA470}" name="value" totalsRowFunction="sum" dataDxfId="2">
      <calculatedColumnFormula>IF(DnAServices[[#This Row],[leaf]]=1,DnAServices[[#This Row],[intermediateValue]],0)</calculatedColumnFormula>
    </tableColumn>
    <tableColumn id="6" xr3:uid="{4B2323A5-43FB-CF4F-9A88-D0F4E6F40A2F}" name="intermediateValue" dataDxfId="1">
      <calculatedColumnFormula>VLOOKUP(DnAServices[[#This Row],[parentLabel]],DnAServices[],10,FALSE)/DnAServices[[#This Row],[parentChildCount]]</calculatedColumnFormula>
    </tableColumn>
    <tableColumn id="5" xr3:uid="{44B93257-528E-574E-BB48-6AC2FE8451F8}" name="sort"/>
    <tableColumn id="13" xr3:uid="{BD8C4D3A-3E3D-5F44-9FC8-0EF60D5B62C8}" name="level"/>
    <tableColumn id="16" xr3:uid="{571AA870-2ABE-FF4D-8D52-0504685EDDC0}" name="type"/>
    <tableColumn id="17" xr3:uid="{638F2F29-698F-B644-B60C-C9C939A263A8}" name="prio"/>
    <tableColumn id="20" xr3:uid="{612294AB-50B2-1A47-ABC6-BF17F5C643AB}" name="market"/>
    <tableColumn id="19" xr3:uid="{2EEDAE62-3605-A246-8FBA-894482DC535D}" name="sell"/>
    <tableColumn id="18" xr3:uid="{D827252D-FE96-AE4E-901B-34E3C78A7951}" name="deliver"/>
    <tableColumn id="21" xr3:uid="{36175633-CD3F-4E46-A06C-67D4C5E09739}" name="support"/>
    <tableColumn id="15" xr3:uid="{1789C71A-2128-FA4C-A79A-C1E499A9E06C}" name="Descr" dataDxfId="0"/>
    <tableColumn id="25" xr3:uid="{4B7891AE-3FB6-B944-859D-7F57BEF2B78B}" name="serviceInergy"/>
    <tableColumn id="24" xr3:uid="{B1B3BF46-A28D-C84E-B44B-46CA79DE8689}" name="serviceIlionx"/>
    <tableColumn id="22" xr3:uid="{3AF7CC8C-BA57-F04F-ACF4-4781FED2410C}" name="serviceWortell"/>
    <tableColumn id="23" xr3:uid="{69E1D64C-97E1-B147-B61F-23697FE54E11}" name="serviceMotio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tner.com/doc/reprints?id=1-2928QM6Y&amp;ct=220208&amp;st=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Y54"/>
  <sheetViews>
    <sheetView tabSelected="1" zoomScale="200" zoomScaleNormal="200" workbookViewId="0">
      <pane xSplit="4" ySplit="1" topLeftCell="U2" activePane="bottomRight" state="frozen"/>
      <selection pane="topRight" activeCell="E1" sqref="E1"/>
      <selection pane="bottomLeft" activeCell="A2" sqref="A2"/>
      <selection pane="bottomRight" activeCell="B15" sqref="B15"/>
    </sheetView>
  </sheetViews>
  <sheetFormatPr baseColWidth="10" defaultRowHeight="16" x14ac:dyDescent="0.2"/>
  <cols>
    <col min="1" max="1" width="4.5" customWidth="1"/>
    <col min="2" max="2" width="4.83203125" customWidth="1"/>
    <col min="3" max="3" width="25.33203125" customWidth="1"/>
    <col min="4" max="4" width="27.33203125" customWidth="1"/>
    <col min="5" max="5" width="6.83203125" hidden="1" customWidth="1"/>
    <col min="6" max="6" width="0" hidden="1" customWidth="1"/>
    <col min="7" max="7" width="12" hidden="1" customWidth="1"/>
    <col min="8" max="8" width="20.1640625" hidden="1" customWidth="1"/>
    <col min="9" max="9" width="6.1640625" hidden="1" customWidth="1"/>
    <col min="10" max="10" width="5.6640625" hidden="1" customWidth="1"/>
    <col min="11" max="11" width="10.33203125" hidden="1" customWidth="1"/>
    <col min="12" max="12" width="11.6640625" hidden="1" customWidth="1"/>
    <col min="13" max="13" width="4.33203125" hidden="1" customWidth="1"/>
    <col min="14" max="14" width="5.1640625" hidden="1" customWidth="1"/>
    <col min="15" max="15" width="18.33203125" hidden="1" customWidth="1"/>
    <col min="16" max="20" width="2.83203125" hidden="1" customWidth="1"/>
    <col min="21" max="21" width="55.1640625" style="1" customWidth="1"/>
    <col min="22" max="25" width="3.6640625" hidden="1" customWidth="1"/>
  </cols>
  <sheetData>
    <row r="1" spans="1:25" ht="80" customHeight="1" x14ac:dyDescent="0.2">
      <c r="A1" s="5" t="s">
        <v>17</v>
      </c>
      <c r="B1" s="5" t="s">
        <v>18</v>
      </c>
      <c r="C1" t="s">
        <v>16</v>
      </c>
      <c r="D1" t="s">
        <v>19</v>
      </c>
      <c r="E1" t="s">
        <v>20</v>
      </c>
      <c r="F1" t="s">
        <v>2</v>
      </c>
      <c r="G1" t="s">
        <v>4</v>
      </c>
      <c r="H1" t="s">
        <v>5</v>
      </c>
      <c r="I1" t="s">
        <v>3</v>
      </c>
      <c r="J1" t="s">
        <v>15</v>
      </c>
      <c r="K1" t="s">
        <v>1</v>
      </c>
      <c r="L1" t="s">
        <v>6</v>
      </c>
      <c r="M1" t="s">
        <v>7</v>
      </c>
      <c r="N1" t="s">
        <v>0</v>
      </c>
      <c r="O1" t="s">
        <v>29</v>
      </c>
      <c r="P1" s="5" t="s">
        <v>34</v>
      </c>
      <c r="Q1" s="5" t="s">
        <v>36</v>
      </c>
      <c r="R1" s="5" t="s">
        <v>35</v>
      </c>
      <c r="S1" s="5" t="s">
        <v>37</v>
      </c>
      <c r="T1" s="5" t="s">
        <v>38</v>
      </c>
      <c r="U1" s="1" t="s">
        <v>8</v>
      </c>
      <c r="V1" s="5" t="s">
        <v>41</v>
      </c>
      <c r="W1" s="5" t="s">
        <v>42</v>
      </c>
      <c r="X1" s="5" t="s">
        <v>43</v>
      </c>
      <c r="Y1" s="5" t="s">
        <v>44</v>
      </c>
    </row>
    <row r="2" spans="1:25" x14ac:dyDescent="0.2">
      <c r="A2">
        <v>2</v>
      </c>
      <c r="B2">
        <v>1</v>
      </c>
      <c r="C2" t="s">
        <v>50</v>
      </c>
      <c r="D2" s="2" t="str">
        <f>VLOOKUP(DnAServices[[#This Row],[parentId]],DnAServices[],3,FALSE)</f>
        <v>LDM</v>
      </c>
      <c r="E2">
        <f>DnAServices[[#This Row],[childId]]</f>
        <v>2</v>
      </c>
      <c r="F2">
        <f>IF(ISERROR(VLOOKUP(DnAServices[[#This Row],[childIdCopy]],DnAServices[parentId],1,FALSE)),1,0)</f>
        <v>0</v>
      </c>
      <c r="G2" cm="1">
        <f t="array" ref="G2">COUNTIF(LOV_ParentId,DnAServices[[#This Row],[childIdCopy]])</f>
        <v>2</v>
      </c>
      <c r="H2">
        <f>VLOOKUP(DnAServices[[#This Row],[parentId]],DnAServices[],7,FALSE)</f>
        <v>5</v>
      </c>
      <c r="J2">
        <v>1</v>
      </c>
      <c r="K2">
        <f>IF(DnAServices[[#This Row],[leaf]]=1,DnAServices[[#This Row],[intermediateValue]],0)</f>
        <v>0</v>
      </c>
      <c r="L2">
        <f>VLOOKUP(DnAServices[[#This Row],[parentId]],DnAServices[],12,FALSE)/DnAServices[[#This Row],[parentChildCount]]</f>
        <v>200000</v>
      </c>
      <c r="N2">
        <f>VLOOKUP(DnAServices[[#This Row],[parentId]],DnAServices[],14,FALSE)+1</f>
        <v>1</v>
      </c>
      <c r="O2" t="str">
        <f>VLOOKUP(DnAServices[[#This Row],[level]],Types[],2,FALSE)</f>
        <v>Capability Area</v>
      </c>
      <c r="P2">
        <v>1</v>
      </c>
      <c r="Q2">
        <v>1</v>
      </c>
      <c r="R2">
        <v>1</v>
      </c>
      <c r="S2">
        <v>1</v>
      </c>
      <c r="T2">
        <v>1</v>
      </c>
      <c r="U2" t="s">
        <v>46</v>
      </c>
    </row>
    <row r="3" spans="1:25" x14ac:dyDescent="0.2">
      <c r="A3">
        <v>3</v>
      </c>
      <c r="B3">
        <v>1</v>
      </c>
      <c r="C3" t="s">
        <v>87</v>
      </c>
      <c r="D3" s="2" t="str">
        <f>VLOOKUP(DnAServices[[#This Row],[parentId]],DnAServices[],3,FALSE)</f>
        <v>LDM</v>
      </c>
      <c r="E3">
        <f>DnAServices[[#This Row],[childId]]</f>
        <v>3</v>
      </c>
      <c r="F3">
        <f>IF(ISERROR(VLOOKUP(DnAServices[[#This Row],[childIdCopy]],DnAServices[parentId],1,FALSE)),1,0)</f>
        <v>0</v>
      </c>
      <c r="G3" cm="1">
        <f t="array" ref="G3">COUNTIF(LOV_ParentId,DnAServices[[#This Row],[childIdCopy]])</f>
        <v>2</v>
      </c>
      <c r="H3">
        <f>VLOOKUP(DnAServices[[#This Row],[parentId]],DnAServices[],7,FALSE)</f>
        <v>5</v>
      </c>
      <c r="J3">
        <v>1</v>
      </c>
      <c r="K3">
        <f>IF(DnAServices[[#This Row],[leaf]]=1,DnAServices[[#This Row],[intermediateValue]],0)</f>
        <v>0</v>
      </c>
      <c r="L3">
        <f>VLOOKUP(DnAServices[[#This Row],[parentId]],DnAServices[],12,FALSE)/DnAServices[[#This Row],[parentChildCount]]</f>
        <v>200000</v>
      </c>
      <c r="N3">
        <f>VLOOKUP(DnAServices[[#This Row],[parentId]],DnAServices[],14,FALSE)+1</f>
        <v>1</v>
      </c>
      <c r="O3" t="str">
        <f>VLOOKUP(DnAServices[[#This Row],[level]],Types[],2,FALSE)</f>
        <v>Capability Area</v>
      </c>
      <c r="P3">
        <v>1</v>
      </c>
      <c r="Q3">
        <v>1</v>
      </c>
      <c r="R3">
        <v>1</v>
      </c>
      <c r="S3">
        <v>1</v>
      </c>
      <c r="T3">
        <v>1</v>
      </c>
      <c r="U3" t="s">
        <v>47</v>
      </c>
    </row>
    <row r="4" spans="1:25" x14ac:dyDescent="0.2">
      <c r="A4">
        <v>4</v>
      </c>
      <c r="B4">
        <v>1</v>
      </c>
      <c r="C4" t="s">
        <v>88</v>
      </c>
      <c r="D4" s="2" t="str">
        <f>VLOOKUP(DnAServices[[#This Row],[parentId]],DnAServices[],3,FALSE)</f>
        <v>LDM</v>
      </c>
      <c r="E4">
        <f>DnAServices[[#This Row],[childId]]</f>
        <v>4</v>
      </c>
      <c r="F4">
        <f>IF(ISERROR(VLOOKUP(DnAServices[[#This Row],[childIdCopy]],DnAServices[parentId],1,FALSE)),1,0)</f>
        <v>0</v>
      </c>
      <c r="G4" cm="1">
        <f t="array" ref="G4">COUNTIF(LOV_ParentId,DnAServices[[#This Row],[childIdCopy]])</f>
        <v>3</v>
      </c>
      <c r="H4">
        <f>VLOOKUP(DnAServices[[#This Row],[parentId]],DnAServices[],7,FALSE)</f>
        <v>5</v>
      </c>
      <c r="J4">
        <v>1</v>
      </c>
      <c r="K4">
        <f>IF(DnAServices[[#This Row],[leaf]]=1,DnAServices[[#This Row],[intermediateValue]],0)</f>
        <v>0</v>
      </c>
      <c r="L4">
        <f>VLOOKUP(DnAServices[[#This Row],[parentId]],DnAServices[],12,FALSE)/DnAServices[[#This Row],[parentChildCount]]</f>
        <v>200000</v>
      </c>
      <c r="N4">
        <f>VLOOKUP(DnAServices[[#This Row],[parentId]],DnAServices[],14,FALSE)+1</f>
        <v>1</v>
      </c>
      <c r="O4" t="str">
        <f>VLOOKUP(DnAServices[[#This Row],[level]],Types[],2,FALSE)</f>
        <v>Capability Area</v>
      </c>
      <c r="P4">
        <v>1</v>
      </c>
      <c r="Q4">
        <v>1</v>
      </c>
      <c r="R4">
        <v>1</v>
      </c>
      <c r="S4">
        <v>1</v>
      </c>
      <c r="T4">
        <v>1</v>
      </c>
      <c r="U4" t="s">
        <v>48</v>
      </c>
    </row>
    <row r="5" spans="1:25" x14ac:dyDescent="0.2">
      <c r="A5">
        <v>5</v>
      </c>
      <c r="B5">
        <v>1</v>
      </c>
      <c r="C5" t="s">
        <v>89</v>
      </c>
      <c r="D5" s="2" t="str">
        <f>VLOOKUP(DnAServices[[#This Row],[parentId]],DnAServices[],3,FALSE)</f>
        <v>LDM</v>
      </c>
      <c r="E5">
        <f>DnAServices[[#This Row],[childId]]</f>
        <v>5</v>
      </c>
      <c r="F5">
        <f>IF(ISERROR(VLOOKUP(DnAServices[[#This Row],[childIdCopy]],DnAServices[parentId],1,FALSE)),1,0)</f>
        <v>0</v>
      </c>
      <c r="G5" cm="1">
        <f t="array" ref="G5">COUNTIF(LOV_ParentId,DnAServices[[#This Row],[childIdCopy]])</f>
        <v>3</v>
      </c>
      <c r="H5">
        <f>VLOOKUP(DnAServices[[#This Row],[parentId]],DnAServices[],7,FALSE)</f>
        <v>5</v>
      </c>
      <c r="J5">
        <v>1</v>
      </c>
      <c r="K5">
        <f>IF(DnAServices[[#This Row],[leaf]]=1,DnAServices[[#This Row],[intermediateValue]],0)</f>
        <v>0</v>
      </c>
      <c r="L5">
        <f>VLOOKUP(DnAServices[[#This Row],[parentId]],DnAServices[],12,FALSE)/DnAServices[[#This Row],[parentChildCount]]</f>
        <v>200000</v>
      </c>
      <c r="N5">
        <f>VLOOKUP(DnAServices[[#This Row],[parentId]],DnAServices[],14,FALSE)+1</f>
        <v>1</v>
      </c>
      <c r="O5" t="str">
        <f>VLOOKUP(DnAServices[[#This Row],[level]],Types[],2,FALSE)</f>
        <v>Capability Area</v>
      </c>
      <c r="P5">
        <v>1</v>
      </c>
      <c r="Q5">
        <v>1</v>
      </c>
      <c r="R5">
        <v>1</v>
      </c>
      <c r="S5">
        <v>1</v>
      </c>
      <c r="T5">
        <v>1</v>
      </c>
      <c r="U5" t="s">
        <v>49</v>
      </c>
    </row>
    <row r="6" spans="1:25" x14ac:dyDescent="0.2">
      <c r="A6">
        <v>6</v>
      </c>
      <c r="B6">
        <v>1</v>
      </c>
      <c r="C6" t="s">
        <v>90</v>
      </c>
      <c r="D6" s="2" t="str">
        <f>VLOOKUP(DnAServices[[#This Row],[parentId]],DnAServices[],3,FALSE)</f>
        <v>LDM</v>
      </c>
      <c r="E6">
        <f>DnAServices[[#This Row],[childId]]</f>
        <v>6</v>
      </c>
      <c r="F6">
        <f>IF(ISERROR(VLOOKUP(DnAServices[[#This Row],[childIdCopy]],DnAServices[parentId],1,FALSE)),1,0)</f>
        <v>1</v>
      </c>
      <c r="G6" cm="1">
        <f t="array" ref="G6">COUNTIF(LOV_ParentId,DnAServices[[#This Row],[childIdCopy]])</f>
        <v>0</v>
      </c>
      <c r="H6">
        <f>VLOOKUP(DnAServices[[#This Row],[parentId]],DnAServices[],7,FALSE)</f>
        <v>5</v>
      </c>
      <c r="J6">
        <v>1</v>
      </c>
      <c r="K6">
        <f>IF(DnAServices[[#This Row],[leaf]]=1,DnAServices[[#This Row],[intermediateValue]],0)</f>
        <v>200000</v>
      </c>
      <c r="L6">
        <f>VLOOKUP(DnAServices[[#This Row],[parentId]],DnAServices[],12,FALSE)/DnAServices[[#This Row],[parentChildCount]]</f>
        <v>200000</v>
      </c>
      <c r="N6">
        <f>VLOOKUP(DnAServices[[#This Row],[parentId]],DnAServices[],14,FALSE)+1</f>
        <v>1</v>
      </c>
      <c r="O6" t="str">
        <f>VLOOKUP(DnAServices[[#This Row],[level]],Types[],2,FALSE)</f>
        <v>Capability Area</v>
      </c>
      <c r="P6">
        <v>1</v>
      </c>
      <c r="Q6">
        <v>1</v>
      </c>
      <c r="R6">
        <v>1</v>
      </c>
      <c r="S6">
        <v>1</v>
      </c>
      <c r="T6">
        <v>1</v>
      </c>
      <c r="U6" t="s">
        <v>77</v>
      </c>
    </row>
    <row r="7" spans="1:25" x14ac:dyDescent="0.2">
      <c r="A7">
        <v>8</v>
      </c>
      <c r="B7">
        <v>5</v>
      </c>
      <c r="C7" t="s">
        <v>51</v>
      </c>
      <c r="D7" t="str">
        <f>VLOOKUP(DnAServices[[#This Row],[parentId]],DnAServices[],3,FALSE)</f>
        <v>Create</v>
      </c>
      <c r="E7">
        <f>DnAServices[[#This Row],[childId]]</f>
        <v>8</v>
      </c>
      <c r="F7">
        <f>IF(ISERROR(VLOOKUP(DnAServices[[#This Row],[childIdCopy]],DnAServices[parentId],1,FALSE)),1,0)</f>
        <v>0</v>
      </c>
      <c r="G7" cm="1">
        <f t="array" ref="G7">COUNTIF(LOV_ParentId,DnAServices[[#This Row],[childIdCopy]])</f>
        <v>6</v>
      </c>
      <c r="H7">
        <f>VLOOKUP(DnAServices[[#This Row],[parentId]],DnAServices[],7,FALSE)</f>
        <v>3</v>
      </c>
      <c r="J7">
        <v>1</v>
      </c>
      <c r="K7">
        <f>IF(DnAServices[[#This Row],[leaf]]=1,DnAServices[[#This Row],[intermediateValue]],0)</f>
        <v>0</v>
      </c>
      <c r="L7">
        <f>VLOOKUP(DnAServices[[#This Row],[parentId]],DnAServices[],12,FALSE)/DnAServices[[#This Row],[parentChildCount]]</f>
        <v>66666.666666666672</v>
      </c>
      <c r="N7">
        <f>VLOOKUP(DnAServices[[#This Row],[parentId]],DnAServices[],14,FALSE)+1</f>
        <v>2</v>
      </c>
      <c r="O7" t="str">
        <f>VLOOKUP(DnAServices[[#This Row],[level]],Types[],2,FALSE)</f>
        <v>Data Capability</v>
      </c>
      <c r="P7">
        <v>1</v>
      </c>
      <c r="Q7">
        <v>1</v>
      </c>
      <c r="R7">
        <v>1</v>
      </c>
      <c r="S7">
        <v>1</v>
      </c>
      <c r="T7">
        <v>1</v>
      </c>
      <c r="V7">
        <v>0</v>
      </c>
    </row>
    <row r="8" spans="1:25" x14ac:dyDescent="0.2">
      <c r="A8" s="7">
        <v>26</v>
      </c>
      <c r="B8" s="7">
        <v>3</v>
      </c>
      <c r="C8" s="7" t="s">
        <v>68</v>
      </c>
      <c r="D8" t="str">
        <f>VLOOKUP(DnAServices[[#This Row],[parentId]],DnAServices[],3,FALSE)</f>
        <v>Rationale</v>
      </c>
      <c r="E8">
        <f>DnAServices[[#This Row],[childId]]</f>
        <v>26</v>
      </c>
      <c r="F8" s="7">
        <f>IF(ISERROR(VLOOKUP(DnAServices[[#This Row],[childIdCopy]],DnAServices[parentId],1,FALSE)),1,0)</f>
        <v>0</v>
      </c>
      <c r="G8" s="7" cm="1">
        <f t="array" ref="G8">COUNTIF(LOV_ParentId,DnAServices[[#This Row],[childIdCopy]])</f>
        <v>3</v>
      </c>
      <c r="H8" s="7">
        <f>VLOOKUP(DnAServices[[#This Row],[parentId]],DnAServices[],7,FALSE)</f>
        <v>2</v>
      </c>
      <c r="K8" s="7">
        <f>IF(DnAServices[[#This Row],[leaf]]=1,DnAServices[[#This Row],[intermediateValue]],0)</f>
        <v>0</v>
      </c>
      <c r="L8" s="7" t="e">
        <f>VLOOKUP(DnAServices[[#This Row],[parentLabel]],DnAServices[],10,FALSE)/DnAServices[[#This Row],[parentChildCount]]</f>
        <v>#N/A</v>
      </c>
      <c r="U8" s="8"/>
    </row>
    <row r="9" spans="1:25" x14ac:dyDescent="0.2">
      <c r="A9" s="7">
        <v>30</v>
      </c>
      <c r="B9" s="7">
        <v>3</v>
      </c>
      <c r="C9" s="7" t="s">
        <v>72</v>
      </c>
      <c r="D9" t="str">
        <f>VLOOKUP(DnAServices[[#This Row],[parentId]],DnAServices[],3,FALSE)</f>
        <v>Rationale</v>
      </c>
      <c r="E9">
        <f>DnAServices[[#This Row],[childId]]</f>
        <v>30</v>
      </c>
      <c r="F9" s="7">
        <f>IF(ISERROR(VLOOKUP(DnAServices[[#This Row],[childIdCopy]],DnAServices[parentId],1,FALSE)),1,0)</f>
        <v>0</v>
      </c>
      <c r="G9" s="7" cm="1">
        <f t="array" ref="G9">COUNTIF(LOV_ParentId,DnAServices[[#This Row],[childIdCopy]])</f>
        <v>2</v>
      </c>
      <c r="H9" s="7">
        <f>VLOOKUP(DnAServices[[#This Row],[parentId]],DnAServices[],7,FALSE)</f>
        <v>2</v>
      </c>
      <c r="K9" s="7">
        <f>IF(DnAServices[[#This Row],[leaf]]=1,DnAServices[[#This Row],[intermediateValue]],0)</f>
        <v>0</v>
      </c>
      <c r="L9" s="7" t="e">
        <f>VLOOKUP(DnAServices[[#This Row],[parentLabel]],DnAServices[],10,FALSE)/DnAServices[[#This Row],[parentChildCount]]</f>
        <v>#N/A</v>
      </c>
      <c r="U9" s="8"/>
    </row>
    <row r="10" spans="1:25" x14ac:dyDescent="0.2">
      <c r="A10" s="7">
        <v>35</v>
      </c>
      <c r="B10" s="7">
        <v>4</v>
      </c>
      <c r="C10" s="7" t="s">
        <v>78</v>
      </c>
      <c r="D10" t="str">
        <f>VLOOKUP(DnAServices[[#This Row],[parentId]],DnAServices[],3,FALSE)</f>
        <v>Use</v>
      </c>
      <c r="E10">
        <f>DnAServices[[#This Row],[childId]]</f>
        <v>35</v>
      </c>
      <c r="F10" s="7">
        <f>IF(ISERROR(VLOOKUP(DnAServices[[#This Row],[childIdCopy]],DnAServices[parentId],1,FALSE)),1,0)</f>
        <v>1</v>
      </c>
      <c r="G10" s="7" cm="1">
        <f t="array" ref="G10">COUNTIF(LOV_ParentId,DnAServices[[#This Row],[childIdCopy]])</f>
        <v>0</v>
      </c>
      <c r="H10" s="7">
        <f>VLOOKUP(DnAServices[[#This Row],[parentId]],DnAServices[],7,FALSE)</f>
        <v>3</v>
      </c>
      <c r="K10" s="7" t="e">
        <f>IF(DnAServices[[#This Row],[leaf]]=1,DnAServices[[#This Row],[intermediateValue]],0)</f>
        <v>#N/A</v>
      </c>
      <c r="L10" s="7" t="e">
        <f>VLOOKUP(DnAServices[[#This Row],[parentLabel]],DnAServices[],10,FALSE)/DnAServices[[#This Row],[parentChildCount]]</f>
        <v>#N/A</v>
      </c>
      <c r="U10" s="8"/>
    </row>
    <row r="11" spans="1:25" x14ac:dyDescent="0.2">
      <c r="A11" s="7">
        <v>36</v>
      </c>
      <c r="B11" s="7">
        <v>4</v>
      </c>
      <c r="C11" s="7" t="s">
        <v>79</v>
      </c>
      <c r="D11" t="str">
        <f>VLOOKUP(DnAServices[[#This Row],[parentId]],DnAServices[],3,FALSE)</f>
        <v>Use</v>
      </c>
      <c r="E11">
        <f>DnAServices[[#This Row],[childId]]</f>
        <v>36</v>
      </c>
      <c r="F11" s="7">
        <f>IF(ISERROR(VLOOKUP(DnAServices[[#This Row],[childIdCopy]],DnAServices[parentId],1,FALSE)),1,0)</f>
        <v>1</v>
      </c>
      <c r="G11" s="7" cm="1">
        <f t="array" ref="G11">COUNTIF(LOV_ParentId,DnAServices[[#This Row],[childIdCopy]])</f>
        <v>0</v>
      </c>
      <c r="H11" s="7">
        <f>VLOOKUP(DnAServices[[#This Row],[parentId]],DnAServices[],7,FALSE)</f>
        <v>3</v>
      </c>
      <c r="K11" s="7" t="e">
        <f>IF(DnAServices[[#This Row],[leaf]]=1,DnAServices[[#This Row],[intermediateValue]],0)</f>
        <v>#N/A</v>
      </c>
      <c r="L11" s="7" t="e">
        <f>VLOOKUP(DnAServices[[#This Row],[parentLabel]],DnAServices[],10,FALSE)/DnAServices[[#This Row],[parentChildCount]]</f>
        <v>#N/A</v>
      </c>
      <c r="U11" s="8"/>
    </row>
    <row r="12" spans="1:25" x14ac:dyDescent="0.2">
      <c r="A12" s="7">
        <v>37</v>
      </c>
      <c r="B12" s="7">
        <v>4</v>
      </c>
      <c r="C12" s="7" t="s">
        <v>80</v>
      </c>
      <c r="D12" t="str">
        <f>VLOOKUP(DnAServices[[#This Row],[parentId]],DnAServices[],3,FALSE)</f>
        <v>Use</v>
      </c>
      <c r="E12">
        <f>DnAServices[[#This Row],[childId]]</f>
        <v>37</v>
      </c>
      <c r="F12" s="7">
        <f>IF(ISERROR(VLOOKUP(DnAServices[[#This Row],[childIdCopy]],DnAServices[parentId],1,FALSE)),1,0)</f>
        <v>1</v>
      </c>
      <c r="G12" s="7" cm="1">
        <f t="array" ref="G12">COUNTIF(LOV_ParentId,DnAServices[[#This Row],[childIdCopy]])</f>
        <v>0</v>
      </c>
      <c r="H12" s="7">
        <f>VLOOKUP(DnAServices[[#This Row],[parentId]],DnAServices[],7,FALSE)</f>
        <v>3</v>
      </c>
      <c r="K12" s="7" t="e">
        <f>IF(DnAServices[[#This Row],[leaf]]=1,DnAServices[[#This Row],[intermediateValue]],0)</f>
        <v>#N/A</v>
      </c>
      <c r="L12" s="7" t="e">
        <f>VLOOKUP(DnAServices[[#This Row],[parentLabel]],DnAServices[],10,FALSE)/DnAServices[[#This Row],[parentChildCount]]</f>
        <v>#N/A</v>
      </c>
      <c r="U12" s="8"/>
    </row>
    <row r="13" spans="1:25" x14ac:dyDescent="0.2">
      <c r="A13" s="7">
        <v>57</v>
      </c>
      <c r="B13" s="7">
        <v>2</v>
      </c>
      <c r="C13" s="7" t="s">
        <v>96</v>
      </c>
      <c r="D13" t="str">
        <f>VLOOKUP(DnAServices[[#This Row],[parentId]],DnAServices[],3,FALSE)</f>
        <v>Definition</v>
      </c>
      <c r="E13">
        <f>DnAServices[[#This Row],[childId]]</f>
        <v>57</v>
      </c>
      <c r="F13" s="7">
        <f>IF(ISERROR(VLOOKUP(DnAServices[[#This Row],[childIdCopy]],DnAServices[parentId],1,FALSE)),1,0)</f>
        <v>0</v>
      </c>
      <c r="G13" s="7" cm="1">
        <f t="array" ref="G13">COUNTIF(LOV_ParentId,DnAServices[[#This Row],[childIdCopy]])</f>
        <v>3</v>
      </c>
      <c r="H13" s="7">
        <f>VLOOKUP(DnAServices[[#This Row],[parentId]],DnAServices[],7,FALSE)</f>
        <v>2</v>
      </c>
      <c r="K13" s="7">
        <f>IF(DnAServices[[#This Row],[leaf]]=1,DnAServices[[#This Row],[intermediateValue]],0)</f>
        <v>0</v>
      </c>
      <c r="L13" s="7" t="e">
        <f>VLOOKUP(DnAServices[[#This Row],[parentLabel]],DnAServices[],10,FALSE)/DnAServices[[#This Row],[parentChildCount]]</f>
        <v>#N/A</v>
      </c>
      <c r="U13" s="8"/>
    </row>
    <row r="14" spans="1:25" x14ac:dyDescent="0.2">
      <c r="A14" s="7">
        <v>9</v>
      </c>
      <c r="B14" s="7">
        <v>2</v>
      </c>
      <c r="C14" s="7" t="s">
        <v>67</v>
      </c>
      <c r="D14" t="str">
        <f>VLOOKUP(DnAServices[[#This Row],[parentId]],DnAServices[],3,FALSE)</f>
        <v>Definition</v>
      </c>
      <c r="E14">
        <f>DnAServices[[#This Row],[childId]]</f>
        <v>9</v>
      </c>
      <c r="F14" s="7">
        <f>IF(ISERROR(VLOOKUP(DnAServices[[#This Row],[childIdCopy]],DnAServices[parentId],1,FALSE)),1,0)</f>
        <v>1</v>
      </c>
      <c r="G14" s="7" cm="1">
        <f t="array" ref="G14">COUNTIF(LOV_ParentId,DnAServices[[#This Row],[childIdCopy]])</f>
        <v>0</v>
      </c>
      <c r="H14" s="7">
        <f>VLOOKUP(DnAServices[[#This Row],[parentId]],DnAServices[],7,FALSE)</f>
        <v>2</v>
      </c>
      <c r="K14" s="7" t="e">
        <f>IF(DnAServices[[#This Row],[leaf]]=1,DnAServices[[#This Row],[intermediateValue]],0)</f>
        <v>#N/A</v>
      </c>
      <c r="L14" s="7" t="e">
        <f>VLOOKUP(DnAServices[[#This Row],[parentLabel]],DnAServices[],10,FALSE)/DnAServices[[#This Row],[parentChildCount]]</f>
        <v>#N/A</v>
      </c>
      <c r="U14" s="8"/>
    </row>
    <row r="15" spans="1:25" x14ac:dyDescent="0.2">
      <c r="A15" s="7">
        <v>10</v>
      </c>
      <c r="B15" s="7">
        <v>57</v>
      </c>
      <c r="C15" s="7" t="s">
        <v>52</v>
      </c>
      <c r="D15" t="str">
        <f>VLOOKUP(DnAServices[[#This Row],[parentId]],DnAServices[],3,FALSE)</f>
        <v>Data</v>
      </c>
      <c r="E15">
        <f>DnAServices[[#This Row],[childId]]</f>
        <v>10</v>
      </c>
      <c r="F15" s="7">
        <f>IF(ISERROR(VLOOKUP(DnAServices[[#This Row],[childIdCopy]],DnAServices[parentId],1,FALSE)),1,0)</f>
        <v>1</v>
      </c>
      <c r="G15" s="7" cm="1">
        <f t="array" ref="G15">COUNTIF(LOV_ParentId,DnAServices[[#This Row],[childIdCopy]])</f>
        <v>0</v>
      </c>
      <c r="H15" s="7">
        <f>VLOOKUP(DnAServices[[#This Row],[parentId]],DnAServices[],7,FALSE)</f>
        <v>3</v>
      </c>
      <c r="K15" s="7" t="e">
        <f>IF(DnAServices[[#This Row],[leaf]]=1,DnAServices[[#This Row],[intermediateValue]],0)</f>
        <v>#N/A</v>
      </c>
      <c r="L15" s="7" t="e">
        <f>VLOOKUP(DnAServices[[#This Row],[parentLabel]],DnAServices[],10,FALSE)/DnAServices[[#This Row],[parentChildCount]]</f>
        <v>#N/A</v>
      </c>
      <c r="U15" s="8"/>
    </row>
    <row r="16" spans="1:25" x14ac:dyDescent="0.2">
      <c r="A16" s="7">
        <v>11</v>
      </c>
      <c r="B16" s="7">
        <v>57</v>
      </c>
      <c r="C16" s="7" t="s">
        <v>53</v>
      </c>
      <c r="D16" t="str">
        <f>VLOOKUP(DnAServices[[#This Row],[parentId]],DnAServices[],3,FALSE)</f>
        <v>Data</v>
      </c>
      <c r="E16">
        <f>DnAServices[[#This Row],[childId]]</f>
        <v>11</v>
      </c>
      <c r="F16" s="7">
        <f>IF(ISERROR(VLOOKUP(DnAServices[[#This Row],[childIdCopy]],DnAServices[parentId],1,FALSE)),1,0)</f>
        <v>0</v>
      </c>
      <c r="G16" s="7" cm="1">
        <f t="array" ref="G16">COUNTIF(LOV_ParentId,DnAServices[[#This Row],[childIdCopy]])</f>
        <v>3</v>
      </c>
      <c r="H16" s="7">
        <f>VLOOKUP(DnAServices[[#This Row],[parentId]],DnAServices[],7,FALSE)</f>
        <v>3</v>
      </c>
      <c r="K16" s="7">
        <f>IF(DnAServices[[#This Row],[leaf]]=1,DnAServices[[#This Row],[intermediateValue]],0)</f>
        <v>0</v>
      </c>
      <c r="L16" s="7" t="e">
        <f>VLOOKUP(DnAServices[[#This Row],[parentLabel]],DnAServices[],10,FALSE)/DnAServices[[#This Row],[parentChildCount]]</f>
        <v>#N/A</v>
      </c>
      <c r="U16" s="8"/>
    </row>
    <row r="17" spans="1:21" x14ac:dyDescent="0.2">
      <c r="A17" s="7">
        <v>12</v>
      </c>
      <c r="B17" s="7">
        <v>57</v>
      </c>
      <c r="C17" s="7" t="s">
        <v>54</v>
      </c>
      <c r="D17" t="str">
        <f>VLOOKUP(DnAServices[[#This Row],[parentId]],DnAServices[],3,FALSE)</f>
        <v>Data</v>
      </c>
      <c r="E17">
        <f>DnAServices[[#This Row],[childId]]</f>
        <v>12</v>
      </c>
      <c r="F17" s="7">
        <f>IF(ISERROR(VLOOKUP(DnAServices[[#This Row],[childIdCopy]],DnAServices[parentId],1,FALSE)),1,0)</f>
        <v>1</v>
      </c>
      <c r="G17" s="7" cm="1">
        <f t="array" ref="G17">COUNTIF(LOV_ParentId,DnAServices[[#This Row],[childIdCopy]])</f>
        <v>0</v>
      </c>
      <c r="H17" s="7">
        <f>VLOOKUP(DnAServices[[#This Row],[parentId]],DnAServices[],7,FALSE)</f>
        <v>3</v>
      </c>
      <c r="K17" s="7" t="e">
        <f>IF(DnAServices[[#This Row],[leaf]]=1,DnAServices[[#This Row],[intermediateValue]],0)</f>
        <v>#N/A</v>
      </c>
      <c r="L17" s="7" t="e">
        <f>VLOOKUP(DnAServices[[#This Row],[parentLabel]],DnAServices[],10,FALSE)/DnAServices[[#This Row],[parentChildCount]]</f>
        <v>#N/A</v>
      </c>
      <c r="U17" s="8"/>
    </row>
    <row r="18" spans="1:21" x14ac:dyDescent="0.2">
      <c r="A18" s="7">
        <v>16</v>
      </c>
      <c r="B18" s="7">
        <v>8</v>
      </c>
      <c r="C18" s="7" t="s">
        <v>58</v>
      </c>
      <c r="D18" t="str">
        <f>VLOOKUP(DnAServices[[#This Row],[parentId]],DnAServices[],3,FALSE)</f>
        <v>Scope</v>
      </c>
      <c r="E18">
        <f>DnAServices[[#This Row],[childId]]</f>
        <v>16</v>
      </c>
      <c r="F18" s="7">
        <f>IF(ISERROR(VLOOKUP(DnAServices[[#This Row],[childIdCopy]],DnAServices[parentId],1,FALSE)),1,0)</f>
        <v>0</v>
      </c>
      <c r="G18" s="7" cm="1">
        <f t="array" ref="G18">COUNTIF(LOV_ParentId,DnAServices[[#This Row],[childIdCopy]])</f>
        <v>5</v>
      </c>
      <c r="H18" s="7">
        <f>VLOOKUP(DnAServices[[#This Row],[parentId]],DnAServices[],7,FALSE)</f>
        <v>6</v>
      </c>
      <c r="K18" s="7">
        <f>IF(DnAServices[[#This Row],[leaf]]=1,DnAServices[[#This Row],[intermediateValue]],0)</f>
        <v>0</v>
      </c>
      <c r="L18" s="7" t="e">
        <f>VLOOKUP(DnAServices[[#This Row],[parentLabel]],DnAServices[],10,FALSE)/DnAServices[[#This Row],[parentChildCount]]</f>
        <v>#N/A</v>
      </c>
      <c r="U18" s="8"/>
    </row>
    <row r="19" spans="1:21" x14ac:dyDescent="0.2">
      <c r="A19" s="7">
        <v>23</v>
      </c>
      <c r="B19" s="7">
        <v>8</v>
      </c>
      <c r="C19" s="7" t="s">
        <v>64</v>
      </c>
      <c r="D19" t="str">
        <f>VLOOKUP(DnAServices[[#This Row],[parentId]],DnAServices[],3,FALSE)</f>
        <v>Scope</v>
      </c>
      <c r="E19">
        <f>DnAServices[[#This Row],[childId]]</f>
        <v>23</v>
      </c>
      <c r="F19" s="7">
        <f>IF(ISERROR(VLOOKUP(DnAServices[[#This Row],[childIdCopy]],DnAServices[parentId],1,FALSE)),1,0)</f>
        <v>1</v>
      </c>
      <c r="G19" s="7" cm="1">
        <f t="array" ref="G19">COUNTIF(LOV_ParentId,DnAServices[[#This Row],[childIdCopy]])</f>
        <v>0</v>
      </c>
      <c r="H19" s="7">
        <f>VLOOKUP(DnAServices[[#This Row],[parentId]],DnAServices[],7,FALSE)</f>
        <v>6</v>
      </c>
      <c r="K19" s="7" t="e">
        <f>IF(DnAServices[[#This Row],[leaf]]=1,DnAServices[[#This Row],[intermediateValue]],0)</f>
        <v>#N/A</v>
      </c>
      <c r="L19" s="7" t="e">
        <f>VLOOKUP(DnAServices[[#This Row],[parentLabel]],DnAServices[],10,FALSE)/DnAServices[[#This Row],[parentChildCount]]</f>
        <v>#N/A</v>
      </c>
      <c r="U19" s="8"/>
    </row>
    <row r="20" spans="1:21" x14ac:dyDescent="0.2">
      <c r="A20" s="7">
        <v>24</v>
      </c>
      <c r="B20" s="7">
        <v>8</v>
      </c>
      <c r="C20" s="7" t="s">
        <v>65</v>
      </c>
      <c r="D20" t="str">
        <f>VLOOKUP(DnAServices[[#This Row],[parentId]],DnAServices[],3,FALSE)</f>
        <v>Scope</v>
      </c>
      <c r="E20">
        <f>DnAServices[[#This Row],[childId]]</f>
        <v>24</v>
      </c>
      <c r="F20" s="7">
        <f>IF(ISERROR(VLOOKUP(DnAServices[[#This Row],[childIdCopy]],DnAServices[parentId],1,FALSE)),1,0)</f>
        <v>1</v>
      </c>
      <c r="G20" s="7" cm="1">
        <f t="array" ref="G20">COUNTIF(LOV_ParentId,DnAServices[[#This Row],[childIdCopy]])</f>
        <v>0</v>
      </c>
      <c r="H20" s="7">
        <f>VLOOKUP(DnAServices[[#This Row],[parentId]],DnAServices[],7,FALSE)</f>
        <v>6</v>
      </c>
      <c r="K20" s="7" t="e">
        <f>IF(DnAServices[[#This Row],[leaf]]=1,DnAServices[[#This Row],[intermediateValue]],0)</f>
        <v>#N/A</v>
      </c>
      <c r="L20" s="7" t="e">
        <f>VLOOKUP(DnAServices[[#This Row],[parentLabel]],DnAServices[],10,FALSE)/DnAServices[[#This Row],[parentChildCount]]</f>
        <v>#N/A</v>
      </c>
      <c r="U20" s="8"/>
    </row>
    <row r="21" spans="1:21" x14ac:dyDescent="0.2">
      <c r="A21" s="7">
        <v>25</v>
      </c>
      <c r="B21" s="7">
        <v>8</v>
      </c>
      <c r="C21" s="7" t="s">
        <v>66</v>
      </c>
      <c r="D21" t="str">
        <f>VLOOKUP(DnAServices[[#This Row],[parentId]],DnAServices[],3,FALSE)</f>
        <v>Scope</v>
      </c>
      <c r="E21">
        <f>DnAServices[[#This Row],[childId]]</f>
        <v>25</v>
      </c>
      <c r="F21" s="7">
        <f>IF(ISERROR(VLOOKUP(DnAServices[[#This Row],[childIdCopy]],DnAServices[parentId],1,FALSE)),1,0)</f>
        <v>1</v>
      </c>
      <c r="G21" s="7" cm="1">
        <f t="array" ref="G21">COUNTIF(LOV_ParentId,DnAServices[[#This Row],[childIdCopy]])</f>
        <v>0</v>
      </c>
      <c r="H21" s="7">
        <f>VLOOKUP(DnAServices[[#This Row],[parentId]],DnAServices[],7,FALSE)</f>
        <v>6</v>
      </c>
      <c r="K21" s="7" t="e">
        <f>IF(DnAServices[[#This Row],[leaf]]=1,DnAServices[[#This Row],[intermediateValue]],0)</f>
        <v>#N/A</v>
      </c>
      <c r="L21" s="7" t="e">
        <f>VLOOKUP(DnAServices[[#This Row],[parentLabel]],DnAServices[],10,FALSE)/DnAServices[[#This Row],[parentChildCount]]</f>
        <v>#N/A</v>
      </c>
      <c r="U21" s="8"/>
    </row>
    <row r="22" spans="1:21" x14ac:dyDescent="0.2">
      <c r="A22" s="7">
        <v>33</v>
      </c>
      <c r="B22" s="7">
        <v>8</v>
      </c>
      <c r="C22" s="7" t="s">
        <v>74</v>
      </c>
      <c r="D22" t="str">
        <f>VLOOKUP(DnAServices[[#This Row],[parentId]],DnAServices[],3,FALSE)</f>
        <v>Scope</v>
      </c>
      <c r="E22">
        <f>DnAServices[[#This Row],[childId]]</f>
        <v>33</v>
      </c>
      <c r="F22" s="7">
        <f>IF(ISERROR(VLOOKUP(DnAServices[[#This Row],[childIdCopy]],DnAServices[parentId],1,FALSE)),1,0)</f>
        <v>1</v>
      </c>
      <c r="G22" s="7" cm="1">
        <f t="array" ref="G22">COUNTIF(LOV_ParentId,DnAServices[[#This Row],[childIdCopy]])</f>
        <v>0</v>
      </c>
      <c r="H22" s="7">
        <f>VLOOKUP(DnAServices[[#This Row],[parentId]],DnAServices[],7,FALSE)</f>
        <v>6</v>
      </c>
      <c r="K22" s="7" t="e">
        <f>IF(DnAServices[[#This Row],[leaf]]=1,DnAServices[[#This Row],[intermediateValue]],0)</f>
        <v>#N/A</v>
      </c>
      <c r="L22" s="7" t="e">
        <f>VLOOKUP(DnAServices[[#This Row],[parentLabel]],DnAServices[],10,FALSE)/DnAServices[[#This Row],[parentChildCount]]</f>
        <v>#N/A</v>
      </c>
      <c r="U22" s="8"/>
    </row>
    <row r="23" spans="1:21" x14ac:dyDescent="0.2">
      <c r="A23" s="7">
        <v>34</v>
      </c>
      <c r="B23" s="7">
        <v>8</v>
      </c>
      <c r="C23" s="7" t="s">
        <v>75</v>
      </c>
      <c r="D23" t="str">
        <f>VLOOKUP(DnAServices[[#This Row],[parentId]],DnAServices[],3,FALSE)</f>
        <v>Scope</v>
      </c>
      <c r="E23">
        <f>DnAServices[[#This Row],[childId]]</f>
        <v>34</v>
      </c>
      <c r="F23" s="7">
        <f>IF(ISERROR(VLOOKUP(DnAServices[[#This Row],[childIdCopy]],DnAServices[parentId],1,FALSE)),1,0)</f>
        <v>1</v>
      </c>
      <c r="G23" s="7" cm="1">
        <f t="array" ref="G23">COUNTIF(LOV_ParentId,DnAServices[[#This Row],[childIdCopy]])</f>
        <v>0</v>
      </c>
      <c r="H23" s="7">
        <f>VLOOKUP(DnAServices[[#This Row],[parentId]],DnAServices[],7,FALSE)</f>
        <v>6</v>
      </c>
      <c r="K23" s="7" t="e">
        <f>IF(DnAServices[[#This Row],[leaf]]=1,DnAServices[[#This Row],[intermediateValue]],0)</f>
        <v>#N/A</v>
      </c>
      <c r="L23" s="7" t="e">
        <f>VLOOKUP(DnAServices[[#This Row],[parentLabel]],DnAServices[],10,FALSE)/DnAServices[[#This Row],[parentChildCount]]</f>
        <v>#N/A</v>
      </c>
      <c r="U23" s="8"/>
    </row>
    <row r="24" spans="1:21" x14ac:dyDescent="0.2">
      <c r="A24" s="7">
        <v>13</v>
      </c>
      <c r="B24" s="7">
        <v>11</v>
      </c>
      <c r="C24" s="7" t="s">
        <v>57</v>
      </c>
      <c r="D24" t="str">
        <f>VLOOKUP(DnAServices[[#This Row],[parentId]],DnAServices[],3,FALSE)</f>
        <v>Attributes</v>
      </c>
      <c r="E24">
        <f>DnAServices[[#This Row],[childId]]</f>
        <v>13</v>
      </c>
      <c r="F24" s="7">
        <f>IF(ISERROR(VLOOKUP(DnAServices[[#This Row],[childIdCopy]],DnAServices[parentId],1,FALSE)),1,0)</f>
        <v>1</v>
      </c>
      <c r="G24" s="7" cm="1">
        <f t="array" ref="G24">COUNTIF(LOV_ParentId,DnAServices[[#This Row],[childIdCopy]])</f>
        <v>0</v>
      </c>
      <c r="H24" s="7">
        <f>VLOOKUP(DnAServices[[#This Row],[parentId]],DnAServices[],7,FALSE)</f>
        <v>3</v>
      </c>
      <c r="K24" s="7" t="e">
        <f>IF(DnAServices[[#This Row],[leaf]]=1,DnAServices[[#This Row],[intermediateValue]],0)</f>
        <v>#N/A</v>
      </c>
      <c r="L24" s="7" t="e">
        <f>VLOOKUP(DnAServices[[#This Row],[parentLabel]],DnAServices[],10,FALSE)/DnAServices[[#This Row],[parentChildCount]]</f>
        <v>#N/A</v>
      </c>
      <c r="U24" s="8"/>
    </row>
    <row r="25" spans="1:21" x14ac:dyDescent="0.2">
      <c r="A25" s="7">
        <v>14</v>
      </c>
      <c r="B25" s="7">
        <v>11</v>
      </c>
      <c r="C25" s="7" t="s">
        <v>56</v>
      </c>
      <c r="D25" t="str">
        <f>VLOOKUP(DnAServices[[#This Row],[parentId]],DnAServices[],3,FALSE)</f>
        <v>Attributes</v>
      </c>
      <c r="E25">
        <f>DnAServices[[#This Row],[childId]]</f>
        <v>14</v>
      </c>
      <c r="F25" s="7">
        <f>IF(ISERROR(VLOOKUP(DnAServices[[#This Row],[childIdCopy]],DnAServices[parentId],1,FALSE)),1,0)</f>
        <v>1</v>
      </c>
      <c r="G25" s="7" cm="1">
        <f t="array" ref="G25">COUNTIF(LOV_ParentId,DnAServices[[#This Row],[childIdCopy]])</f>
        <v>0</v>
      </c>
      <c r="H25" s="7">
        <f>VLOOKUP(DnAServices[[#This Row],[parentId]],DnAServices[],7,FALSE)</f>
        <v>3</v>
      </c>
      <c r="K25" s="7" t="e">
        <f>IF(DnAServices[[#This Row],[leaf]]=1,DnAServices[[#This Row],[intermediateValue]],0)</f>
        <v>#N/A</v>
      </c>
      <c r="L25" s="7" t="e">
        <f>VLOOKUP(DnAServices[[#This Row],[parentLabel]],DnAServices[],10,FALSE)/DnAServices[[#This Row],[parentChildCount]]</f>
        <v>#N/A</v>
      </c>
      <c r="U25" s="8"/>
    </row>
    <row r="26" spans="1:21" x14ac:dyDescent="0.2">
      <c r="A26" s="7">
        <v>15</v>
      </c>
      <c r="B26" s="7">
        <v>11</v>
      </c>
      <c r="C26" s="7" t="s">
        <v>55</v>
      </c>
      <c r="D26" t="str">
        <f>VLOOKUP(DnAServices[[#This Row],[parentId]],DnAServices[],3,FALSE)</f>
        <v>Attributes</v>
      </c>
      <c r="E26">
        <f>DnAServices[[#This Row],[childId]]</f>
        <v>15</v>
      </c>
      <c r="F26" s="7">
        <f>IF(ISERROR(VLOOKUP(DnAServices[[#This Row],[childIdCopy]],DnAServices[parentId],1,FALSE)),1,0)</f>
        <v>1</v>
      </c>
      <c r="G26" s="7" cm="1">
        <f t="array" ref="G26">COUNTIF(LOV_ParentId,DnAServices[[#This Row],[childIdCopy]])</f>
        <v>0</v>
      </c>
      <c r="H26" s="7">
        <f>VLOOKUP(DnAServices[[#This Row],[parentId]],DnAServices[],7,FALSE)</f>
        <v>3</v>
      </c>
      <c r="K26" s="7" t="e">
        <f>IF(DnAServices[[#This Row],[leaf]]=1,DnAServices[[#This Row],[intermediateValue]],0)</f>
        <v>#N/A</v>
      </c>
      <c r="L26" s="7" t="e">
        <f>VLOOKUP(DnAServices[[#This Row],[parentLabel]],DnAServices[],10,FALSE)/DnAServices[[#This Row],[parentChildCount]]</f>
        <v>#N/A</v>
      </c>
      <c r="U26" s="8"/>
    </row>
    <row r="27" spans="1:21" x14ac:dyDescent="0.2">
      <c r="A27" s="7">
        <v>17</v>
      </c>
      <c r="B27" s="7">
        <v>16</v>
      </c>
      <c r="C27" s="7" t="s">
        <v>59</v>
      </c>
      <c r="D27" t="str">
        <f>VLOOKUP(DnAServices[[#This Row],[parentId]],DnAServices[],3,FALSE)</f>
        <v>Domains</v>
      </c>
      <c r="E27">
        <f>DnAServices[[#This Row],[childId]]</f>
        <v>17</v>
      </c>
      <c r="F27" s="7">
        <f>IF(ISERROR(VLOOKUP(DnAServices[[#This Row],[childIdCopy]],DnAServices[parentId],1,FALSE)),1,0)</f>
        <v>1</v>
      </c>
      <c r="G27" s="7" cm="1">
        <f t="array" ref="G27">COUNTIF(LOV_ParentId,DnAServices[[#This Row],[childIdCopy]])</f>
        <v>0</v>
      </c>
      <c r="H27" s="7">
        <f>VLOOKUP(DnAServices[[#This Row],[parentId]],DnAServices[],7,FALSE)</f>
        <v>5</v>
      </c>
      <c r="K27" s="7" t="e">
        <f>IF(DnAServices[[#This Row],[leaf]]=1,DnAServices[[#This Row],[intermediateValue]],0)</f>
        <v>#N/A</v>
      </c>
      <c r="L27" s="7" t="e">
        <f>VLOOKUP(DnAServices[[#This Row],[parentLabel]],DnAServices[],10,FALSE)/DnAServices[[#This Row],[parentChildCount]]</f>
        <v>#N/A</v>
      </c>
      <c r="U27" s="8"/>
    </row>
    <row r="28" spans="1:21" x14ac:dyDescent="0.2">
      <c r="A28" s="7">
        <v>19</v>
      </c>
      <c r="B28" s="7">
        <v>16</v>
      </c>
      <c r="C28" s="7" t="s">
        <v>60</v>
      </c>
      <c r="D28" t="str">
        <f>VLOOKUP(DnAServices[[#This Row],[parentId]],DnAServices[],3,FALSE)</f>
        <v>Domains</v>
      </c>
      <c r="E28">
        <f>DnAServices[[#This Row],[childId]]</f>
        <v>19</v>
      </c>
      <c r="F28" s="7">
        <f>IF(ISERROR(VLOOKUP(DnAServices[[#This Row],[childIdCopy]],DnAServices[parentId],1,FALSE)),1,0)</f>
        <v>1</v>
      </c>
      <c r="G28" s="7" cm="1">
        <f t="array" ref="G28">COUNTIF(LOV_ParentId,DnAServices[[#This Row],[childIdCopy]])</f>
        <v>0</v>
      </c>
      <c r="H28" s="7">
        <f>VLOOKUP(DnAServices[[#This Row],[parentId]],DnAServices[],7,FALSE)</f>
        <v>5</v>
      </c>
      <c r="K28" s="7" t="e">
        <f>IF(DnAServices[[#This Row],[leaf]]=1,DnAServices[[#This Row],[intermediateValue]],0)</f>
        <v>#N/A</v>
      </c>
      <c r="L28" s="7" t="e">
        <f>VLOOKUP(DnAServices[[#This Row],[parentLabel]],DnAServices[],10,FALSE)/DnAServices[[#This Row],[parentChildCount]]</f>
        <v>#N/A</v>
      </c>
      <c r="U28" s="8"/>
    </row>
    <row r="29" spans="1:21" x14ac:dyDescent="0.2">
      <c r="A29" s="7">
        <v>20</v>
      </c>
      <c r="B29" s="7">
        <v>16</v>
      </c>
      <c r="C29" s="7" t="s">
        <v>61</v>
      </c>
      <c r="D29" t="str">
        <f>VLOOKUP(DnAServices[[#This Row],[parentId]],DnAServices[],3,FALSE)</f>
        <v>Domains</v>
      </c>
      <c r="E29">
        <f>DnAServices[[#This Row],[childId]]</f>
        <v>20</v>
      </c>
      <c r="F29" s="7">
        <f>IF(ISERROR(VLOOKUP(DnAServices[[#This Row],[childIdCopy]],DnAServices[parentId],1,FALSE)),1,0)</f>
        <v>1</v>
      </c>
      <c r="G29" s="7" cm="1">
        <f t="array" ref="G29">COUNTIF(LOV_ParentId,DnAServices[[#This Row],[childIdCopy]])</f>
        <v>0</v>
      </c>
      <c r="H29" s="7">
        <f>VLOOKUP(DnAServices[[#This Row],[parentId]],DnAServices[],7,FALSE)</f>
        <v>5</v>
      </c>
      <c r="K29" s="7" t="e">
        <f>IF(DnAServices[[#This Row],[leaf]]=1,DnAServices[[#This Row],[intermediateValue]],0)</f>
        <v>#N/A</v>
      </c>
      <c r="L29" s="7" t="e">
        <f>VLOOKUP(DnAServices[[#This Row],[parentLabel]],DnAServices[],10,FALSE)/DnAServices[[#This Row],[parentChildCount]]</f>
        <v>#N/A</v>
      </c>
      <c r="U29" s="8"/>
    </row>
    <row r="30" spans="1:21" x14ac:dyDescent="0.2">
      <c r="A30" s="7">
        <v>21</v>
      </c>
      <c r="B30" s="7">
        <v>16</v>
      </c>
      <c r="C30" s="7" t="s">
        <v>62</v>
      </c>
      <c r="D30" t="str">
        <f>VLOOKUP(DnAServices[[#This Row],[parentId]],DnAServices[],3,FALSE)</f>
        <v>Domains</v>
      </c>
      <c r="E30">
        <f>DnAServices[[#This Row],[childId]]</f>
        <v>21</v>
      </c>
      <c r="F30" s="7">
        <f>IF(ISERROR(VLOOKUP(DnAServices[[#This Row],[childIdCopy]],DnAServices[parentId],1,FALSE)),1,0)</f>
        <v>1</v>
      </c>
      <c r="G30" s="7" cm="1">
        <f t="array" ref="G30">COUNTIF(LOV_ParentId,DnAServices[[#This Row],[childIdCopy]])</f>
        <v>0</v>
      </c>
      <c r="H30" s="7">
        <f>VLOOKUP(DnAServices[[#This Row],[parentId]],DnAServices[],7,FALSE)</f>
        <v>5</v>
      </c>
      <c r="K30" s="7" t="e">
        <f>IF(DnAServices[[#This Row],[leaf]]=1,DnAServices[[#This Row],[intermediateValue]],0)</f>
        <v>#N/A</v>
      </c>
      <c r="L30" s="7" t="e">
        <f>VLOOKUP(DnAServices[[#This Row],[parentLabel]],DnAServices[],10,FALSE)/DnAServices[[#This Row],[parentChildCount]]</f>
        <v>#N/A</v>
      </c>
      <c r="U30" s="8"/>
    </row>
    <row r="31" spans="1:21" x14ac:dyDescent="0.2">
      <c r="A31" s="7">
        <v>22</v>
      </c>
      <c r="B31" s="7">
        <v>16</v>
      </c>
      <c r="C31" s="7" t="s">
        <v>63</v>
      </c>
      <c r="D31" t="str">
        <f>VLOOKUP(DnAServices[[#This Row],[parentId]],DnAServices[],3,FALSE)</f>
        <v>Domains</v>
      </c>
      <c r="E31">
        <f>DnAServices[[#This Row],[childId]]</f>
        <v>22</v>
      </c>
      <c r="F31" s="7">
        <f>IF(ISERROR(VLOOKUP(DnAServices[[#This Row],[childIdCopy]],DnAServices[parentId],1,FALSE)),1,0)</f>
        <v>1</v>
      </c>
      <c r="G31" s="7" cm="1">
        <f t="array" ref="G31">COUNTIF(LOV_ParentId,DnAServices[[#This Row],[childIdCopy]])</f>
        <v>0</v>
      </c>
      <c r="H31" s="7">
        <f>VLOOKUP(DnAServices[[#This Row],[parentId]],DnAServices[],7,FALSE)</f>
        <v>5</v>
      </c>
      <c r="K31" s="7" t="e">
        <f>IF(DnAServices[[#This Row],[leaf]]=1,DnAServices[[#This Row],[intermediateValue]],0)</f>
        <v>#N/A</v>
      </c>
      <c r="L31" s="7" t="e">
        <f>VLOOKUP(DnAServices[[#This Row],[parentLabel]],DnAServices[],10,FALSE)/DnAServices[[#This Row],[parentChildCount]]</f>
        <v>#N/A</v>
      </c>
      <c r="U31" s="8"/>
    </row>
    <row r="32" spans="1:21" x14ac:dyDescent="0.2">
      <c r="A32" s="7">
        <v>27</v>
      </c>
      <c r="B32" s="7">
        <v>26</v>
      </c>
      <c r="C32" s="7" t="s">
        <v>69</v>
      </c>
      <c r="D32" t="str">
        <f>VLOOKUP(DnAServices[[#This Row],[parentId]],DnAServices[],3,FALSE)</f>
        <v>Communication</v>
      </c>
      <c r="E32">
        <f>DnAServices[[#This Row],[childId]]</f>
        <v>27</v>
      </c>
      <c r="F32" s="7">
        <f>IF(ISERROR(VLOOKUP(DnAServices[[#This Row],[childIdCopy]],DnAServices[parentId],1,FALSE)),1,0)</f>
        <v>1</v>
      </c>
      <c r="G32" s="7" cm="1">
        <f t="array" ref="G32">COUNTIF(LOV_ParentId,DnAServices[[#This Row],[childIdCopy]])</f>
        <v>0</v>
      </c>
      <c r="H32" s="7">
        <f>VLOOKUP(DnAServices[[#This Row],[parentId]],DnAServices[],7,FALSE)</f>
        <v>3</v>
      </c>
      <c r="K32" s="7" t="e">
        <f>IF(DnAServices[[#This Row],[leaf]]=1,DnAServices[[#This Row],[intermediateValue]],0)</f>
        <v>#N/A</v>
      </c>
      <c r="L32" s="7" t="e">
        <f>VLOOKUP(DnAServices[[#This Row],[parentLabel]],DnAServices[],10,FALSE)/DnAServices[[#This Row],[parentChildCount]]</f>
        <v>#N/A</v>
      </c>
      <c r="U32" s="8"/>
    </row>
    <row r="33" spans="1:21" x14ac:dyDescent="0.2">
      <c r="A33" s="7">
        <v>28</v>
      </c>
      <c r="B33" s="7">
        <v>26</v>
      </c>
      <c r="C33" s="7" t="s">
        <v>70</v>
      </c>
      <c r="D33" t="str">
        <f>VLOOKUP(DnAServices[[#This Row],[parentId]],DnAServices[],3,FALSE)</f>
        <v>Communication</v>
      </c>
      <c r="E33">
        <f>DnAServices[[#This Row],[childId]]</f>
        <v>28</v>
      </c>
      <c r="F33" s="7">
        <f>IF(ISERROR(VLOOKUP(DnAServices[[#This Row],[childIdCopy]],DnAServices[parentId],1,FALSE)),1,0)</f>
        <v>1</v>
      </c>
      <c r="G33" s="7" cm="1">
        <f t="array" ref="G33">COUNTIF(LOV_ParentId,DnAServices[[#This Row],[childIdCopy]])</f>
        <v>0</v>
      </c>
      <c r="H33" s="7">
        <f>VLOOKUP(DnAServices[[#This Row],[parentId]],DnAServices[],7,FALSE)</f>
        <v>3</v>
      </c>
      <c r="K33" s="7" t="e">
        <f>IF(DnAServices[[#This Row],[leaf]]=1,DnAServices[[#This Row],[intermediateValue]],0)</f>
        <v>#N/A</v>
      </c>
      <c r="L33" s="7" t="e">
        <f>VLOOKUP(DnAServices[[#This Row],[parentLabel]],DnAServices[],10,FALSE)/DnAServices[[#This Row],[parentChildCount]]</f>
        <v>#N/A</v>
      </c>
      <c r="U33" s="8"/>
    </row>
    <row r="34" spans="1:21" x14ac:dyDescent="0.2">
      <c r="A34" s="7">
        <v>29</v>
      </c>
      <c r="B34" s="7">
        <v>26</v>
      </c>
      <c r="C34" s="7" t="s">
        <v>71</v>
      </c>
      <c r="D34" t="str">
        <f>VLOOKUP(DnAServices[[#This Row],[parentId]],DnAServices[],3,FALSE)</f>
        <v>Communication</v>
      </c>
      <c r="E34">
        <f>DnAServices[[#This Row],[childId]]</f>
        <v>29</v>
      </c>
      <c r="F34" s="7">
        <f>IF(ISERROR(VLOOKUP(DnAServices[[#This Row],[childIdCopy]],DnAServices[parentId],1,FALSE)),1,0)</f>
        <v>1</v>
      </c>
      <c r="G34" s="7" cm="1">
        <f t="array" ref="G34">COUNTIF(LOV_ParentId,DnAServices[[#This Row],[childIdCopy]])</f>
        <v>0</v>
      </c>
      <c r="H34" s="7">
        <f>VLOOKUP(DnAServices[[#This Row],[parentId]],DnAServices[],7,FALSE)</f>
        <v>3</v>
      </c>
      <c r="K34" s="7" t="e">
        <f>IF(DnAServices[[#This Row],[leaf]]=1,DnAServices[[#This Row],[intermediateValue]],0)</f>
        <v>#N/A</v>
      </c>
      <c r="L34" s="7" t="e">
        <f>VLOOKUP(DnAServices[[#This Row],[parentLabel]],DnAServices[],10,FALSE)/DnAServices[[#This Row],[parentChildCount]]</f>
        <v>#N/A</v>
      </c>
      <c r="U34" s="8"/>
    </row>
    <row r="35" spans="1:21" x14ac:dyDescent="0.2">
      <c r="A35" s="7">
        <v>31</v>
      </c>
      <c r="B35" s="7">
        <v>30</v>
      </c>
      <c r="C35" s="7" t="s">
        <v>73</v>
      </c>
      <c r="D35" t="str">
        <f>VLOOKUP(DnAServices[[#This Row],[parentId]],DnAServices[],3,FALSE)</f>
        <v>IT Dev</v>
      </c>
      <c r="E35">
        <f>DnAServices[[#This Row],[childId]]</f>
        <v>31</v>
      </c>
      <c r="F35" s="7">
        <f>IF(ISERROR(VLOOKUP(DnAServices[[#This Row],[childIdCopy]],DnAServices[parentId],1,FALSE)),1,0)</f>
        <v>1</v>
      </c>
      <c r="G35" s="7" cm="1">
        <f t="array" ref="G35">COUNTIF(LOV_ParentId,DnAServices[[#This Row],[childIdCopy]])</f>
        <v>0</v>
      </c>
      <c r="H35" s="7">
        <f>VLOOKUP(DnAServices[[#This Row],[parentId]],DnAServices[],7,FALSE)</f>
        <v>2</v>
      </c>
      <c r="K35" s="7" t="e">
        <f>IF(DnAServices[[#This Row],[leaf]]=1,DnAServices[[#This Row],[intermediateValue]],0)</f>
        <v>#N/A</v>
      </c>
      <c r="L35" s="7" t="e">
        <f>VLOOKUP(DnAServices[[#This Row],[parentLabel]],DnAServices[],10,FALSE)/DnAServices[[#This Row],[parentChildCount]]</f>
        <v>#N/A</v>
      </c>
      <c r="U35" s="8"/>
    </row>
    <row r="36" spans="1:21" x14ac:dyDescent="0.2">
      <c r="A36" s="7">
        <v>32</v>
      </c>
      <c r="B36" s="7">
        <v>30</v>
      </c>
      <c r="C36" s="7" t="s">
        <v>76</v>
      </c>
      <c r="D36" t="str">
        <f>VLOOKUP(DnAServices[[#This Row],[parentId]],DnAServices[],3,FALSE)</f>
        <v>IT Dev</v>
      </c>
      <c r="E36">
        <f>DnAServices[[#This Row],[childId]]</f>
        <v>32</v>
      </c>
      <c r="F36" s="7">
        <f>IF(ISERROR(VLOOKUP(DnAServices[[#This Row],[childIdCopy]],DnAServices[parentId],1,FALSE)),1,0)</f>
        <v>1</v>
      </c>
      <c r="G36" s="7" cm="1">
        <f t="array" ref="G36">COUNTIF(LOV_ParentId,DnAServices[[#This Row],[childIdCopy]])</f>
        <v>0</v>
      </c>
      <c r="H36" s="7">
        <f>VLOOKUP(DnAServices[[#This Row],[parentId]],DnAServices[],7,FALSE)</f>
        <v>2</v>
      </c>
      <c r="K36" s="7" t="e">
        <f>IF(DnAServices[[#This Row],[leaf]]=1,DnAServices[[#This Row],[intermediateValue]],0)</f>
        <v>#N/A</v>
      </c>
      <c r="L36" s="7" t="e">
        <f>VLOOKUP(DnAServices[[#This Row],[parentLabel]],DnAServices[],10,FALSE)/DnAServices[[#This Row],[parentChildCount]]</f>
        <v>#N/A</v>
      </c>
      <c r="U36" s="8"/>
    </row>
    <row r="37" spans="1:21" x14ac:dyDescent="0.2">
      <c r="A37">
        <v>1</v>
      </c>
      <c r="C37" t="s">
        <v>45</v>
      </c>
      <c r="D37" s="2"/>
      <c r="E37">
        <f>DnAServices[[#This Row],[childId]]</f>
        <v>1</v>
      </c>
      <c r="F37">
        <f>IF(ISERROR(VLOOKUP(DnAServices[[#This Row],[childIdCopy]],DnAServices[parentId],1,FALSE)),1,0)</f>
        <v>0</v>
      </c>
      <c r="G37" cm="1">
        <f t="array" ref="G37">COUNTIF(LOV_ParentId,DnAServices[[#This Row],[childIdCopy]])</f>
        <v>5</v>
      </c>
      <c r="H37" t="e">
        <f>VLOOKUP(DnAServices[[#This Row],[parentId]],DnAServices[],7,FALSE)</f>
        <v>#N/A</v>
      </c>
      <c r="K37">
        <f>IF(DnAServices[[#This Row],[leaf]]=1,DnAServices[[#This Row],[intermediateValue]],0)</f>
        <v>0</v>
      </c>
      <c r="L37">
        <v>1000000</v>
      </c>
      <c r="N37">
        <v>0</v>
      </c>
      <c r="O37" t="str">
        <f>VLOOKUP(DnAServices[[#This Row],[level]],Types[],2,FALSE)</f>
        <v>Root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1" x14ac:dyDescent="0.2">
      <c r="A38" s="7">
        <v>39</v>
      </c>
      <c r="B38" s="7">
        <v>5</v>
      </c>
      <c r="C38" s="7" t="s">
        <v>93</v>
      </c>
      <c r="D38" t="str">
        <f>VLOOKUP(DnAServices[[#This Row],[parentId]],DnAServices[],3,FALSE)</f>
        <v>Create</v>
      </c>
      <c r="E38">
        <f>DnAServices[[#This Row],[childId]]</f>
        <v>39</v>
      </c>
      <c r="F38" s="7">
        <f>IF(ISERROR(VLOOKUP(DnAServices[[#This Row],[childIdCopy]],DnAServices[parentId],1,FALSE)),1,0)</f>
        <v>0</v>
      </c>
      <c r="G38" s="7" cm="1">
        <f t="array" ref="G38">COUNTIF(LOV_ParentId,DnAServices[[#This Row],[childIdCopy]])</f>
        <v>6</v>
      </c>
      <c r="H38" s="7">
        <f>VLOOKUP(DnAServices[[#This Row],[parentId]],DnAServices[],7,FALSE)</f>
        <v>3</v>
      </c>
      <c r="K38" s="7">
        <f>IF(DnAServices[[#This Row],[leaf]]=1,DnAServices[[#This Row],[intermediateValue]],0)</f>
        <v>0</v>
      </c>
      <c r="L38" s="7" t="e">
        <f>VLOOKUP(DnAServices[[#This Row],[parentLabel]],DnAServices[],10,FALSE)/DnAServices[[#This Row],[parentChildCount]]</f>
        <v>#N/A</v>
      </c>
      <c r="U38" s="8"/>
    </row>
    <row r="39" spans="1:21" x14ac:dyDescent="0.2">
      <c r="A39" s="7">
        <v>40</v>
      </c>
      <c r="B39" s="7">
        <v>39</v>
      </c>
      <c r="C39" s="7" t="s">
        <v>81</v>
      </c>
      <c r="D39" t="str">
        <f>VLOOKUP(DnAServices[[#This Row],[parentId]],DnAServices[],3,FALSE)</f>
        <v>Initiate</v>
      </c>
      <c r="E39">
        <f>DnAServices[[#This Row],[childId]]</f>
        <v>40</v>
      </c>
      <c r="F39" s="7">
        <f>IF(ISERROR(VLOOKUP(DnAServices[[#This Row],[childIdCopy]],DnAServices[parentId],1,FALSE)),1,0)</f>
        <v>1</v>
      </c>
      <c r="G39" s="7" cm="1">
        <f t="array" ref="G39">COUNTIF(LOV_ParentId,DnAServices[[#This Row],[childIdCopy]])</f>
        <v>0</v>
      </c>
      <c r="H39" s="7">
        <f>VLOOKUP(DnAServices[[#This Row],[parentId]],DnAServices[],7,FALSE)</f>
        <v>6</v>
      </c>
      <c r="K39" s="7" t="e">
        <f>IF(DnAServices[[#This Row],[leaf]]=1,DnAServices[[#This Row],[intermediateValue]],0)</f>
        <v>#N/A</v>
      </c>
      <c r="L39" s="7" t="e">
        <f>VLOOKUP(DnAServices[[#This Row],[parentLabel]],DnAServices[],10,FALSE)/DnAServices[[#This Row],[parentChildCount]]</f>
        <v>#N/A</v>
      </c>
      <c r="U39" s="8"/>
    </row>
    <row r="40" spans="1:21" x14ac:dyDescent="0.2">
      <c r="A40" s="7">
        <v>41</v>
      </c>
      <c r="B40" s="7">
        <v>39</v>
      </c>
      <c r="C40" s="7" t="s">
        <v>51</v>
      </c>
      <c r="D40" t="str">
        <f>VLOOKUP(DnAServices[[#This Row],[parentId]],DnAServices[],3,FALSE)</f>
        <v>Initiate</v>
      </c>
      <c r="E40">
        <f>DnAServices[[#This Row],[childId]]</f>
        <v>41</v>
      </c>
      <c r="F40" s="7">
        <f>IF(ISERROR(VLOOKUP(DnAServices[[#This Row],[childIdCopy]],DnAServices[parentId],1,FALSE)),1,0)</f>
        <v>0</v>
      </c>
      <c r="G40" s="7" cm="1">
        <f t="array" ref="G40">COUNTIF(LOV_ParentId,DnAServices[[#This Row],[childIdCopy]])</f>
        <v>4</v>
      </c>
      <c r="H40" s="7">
        <f>VLOOKUP(DnAServices[[#This Row],[parentId]],DnAServices[],7,FALSE)</f>
        <v>6</v>
      </c>
      <c r="K40" s="7">
        <f>IF(DnAServices[[#This Row],[leaf]]=1,DnAServices[[#This Row],[intermediateValue]],0)</f>
        <v>0</v>
      </c>
      <c r="L40" s="7" t="e">
        <f>VLOOKUP(DnAServices[[#This Row],[parentLabel]],DnAServices[],10,FALSE)/DnAServices[[#This Row],[parentChildCount]]</f>
        <v>#N/A</v>
      </c>
      <c r="U40" s="8"/>
    </row>
    <row r="41" spans="1:21" x14ac:dyDescent="0.2">
      <c r="A41" s="7">
        <v>42</v>
      </c>
      <c r="B41" s="7">
        <v>39</v>
      </c>
      <c r="C41" s="7" t="s">
        <v>58</v>
      </c>
      <c r="D41" t="str">
        <f>VLOOKUP(DnAServices[[#This Row],[parentId]],DnAServices[],3,FALSE)</f>
        <v>Initiate</v>
      </c>
      <c r="E41">
        <f>DnAServices[[#This Row],[childId]]</f>
        <v>42</v>
      </c>
      <c r="F41" s="7">
        <f>IF(ISERROR(VLOOKUP(DnAServices[[#This Row],[childIdCopy]],DnAServices[parentId],1,FALSE)),1,0)</f>
        <v>1</v>
      </c>
      <c r="G41" s="7" cm="1">
        <f t="array" ref="G41">COUNTIF(LOV_ParentId,DnAServices[[#This Row],[childIdCopy]])</f>
        <v>0</v>
      </c>
      <c r="H41" s="7">
        <f>VLOOKUP(DnAServices[[#This Row],[parentId]],DnAServices[],7,FALSE)</f>
        <v>6</v>
      </c>
      <c r="K41" s="7" t="e">
        <f>IF(DnAServices[[#This Row],[leaf]]=1,DnAServices[[#This Row],[intermediateValue]],0)</f>
        <v>#N/A</v>
      </c>
      <c r="L41" s="7" t="e">
        <f>VLOOKUP(DnAServices[[#This Row],[parentLabel]],DnAServices[],10,FALSE)/DnAServices[[#This Row],[parentChildCount]]</f>
        <v>#N/A</v>
      </c>
      <c r="U41" s="8"/>
    </row>
    <row r="42" spans="1:21" x14ac:dyDescent="0.2">
      <c r="A42" s="7">
        <v>43</v>
      </c>
      <c r="B42" s="7">
        <v>39</v>
      </c>
      <c r="C42" s="7" t="s">
        <v>82</v>
      </c>
      <c r="D42" t="str">
        <f>VLOOKUP(DnAServices[[#This Row],[parentId]],DnAServices[],3,FALSE)</f>
        <v>Initiate</v>
      </c>
      <c r="E42">
        <f>DnAServices[[#This Row],[childId]]</f>
        <v>43</v>
      </c>
      <c r="F42" s="7">
        <f>IF(ISERROR(VLOOKUP(DnAServices[[#This Row],[childIdCopy]],DnAServices[parentId],1,FALSE)),1,0)</f>
        <v>1</v>
      </c>
      <c r="G42" s="7" cm="1">
        <f t="array" ref="G42">COUNTIF(LOV_ParentId,DnAServices[[#This Row],[childIdCopy]])</f>
        <v>0</v>
      </c>
      <c r="H42" s="7">
        <f>VLOOKUP(DnAServices[[#This Row],[parentId]],DnAServices[],7,FALSE)</f>
        <v>6</v>
      </c>
      <c r="K42" s="7" t="e">
        <f>IF(DnAServices[[#This Row],[leaf]]=1,DnAServices[[#This Row],[intermediateValue]],0)</f>
        <v>#N/A</v>
      </c>
      <c r="L42" s="7" t="e">
        <f>VLOOKUP(DnAServices[[#This Row],[parentLabel]],DnAServices[],10,FALSE)/DnAServices[[#This Row],[parentChildCount]]</f>
        <v>#N/A</v>
      </c>
      <c r="U42" s="8"/>
    </row>
    <row r="43" spans="1:21" x14ac:dyDescent="0.2">
      <c r="A43" s="7">
        <v>44</v>
      </c>
      <c r="B43" s="7">
        <v>39</v>
      </c>
      <c r="C43" s="7" t="s">
        <v>83</v>
      </c>
      <c r="D43" t="str">
        <f>VLOOKUP(DnAServices[[#This Row],[parentId]],DnAServices[],3,FALSE)</f>
        <v>Initiate</v>
      </c>
      <c r="E43">
        <f>DnAServices[[#This Row],[childId]]</f>
        <v>44</v>
      </c>
      <c r="F43" s="7">
        <f>IF(ISERROR(VLOOKUP(DnAServices[[#This Row],[childIdCopy]],DnAServices[parentId],1,FALSE)),1,0)</f>
        <v>1</v>
      </c>
      <c r="G43" s="7" cm="1">
        <f t="array" ref="G43">COUNTIF(LOV_ParentId,DnAServices[[#This Row],[childIdCopy]])</f>
        <v>0</v>
      </c>
      <c r="H43" s="7">
        <f>VLOOKUP(DnAServices[[#This Row],[parentId]],DnAServices[],7,FALSE)</f>
        <v>6</v>
      </c>
      <c r="K43" s="7" t="e">
        <f>IF(DnAServices[[#This Row],[leaf]]=1,DnAServices[[#This Row],[intermediateValue]],0)</f>
        <v>#N/A</v>
      </c>
      <c r="L43" s="7" t="e">
        <f>VLOOKUP(DnAServices[[#This Row],[parentLabel]],DnAServices[],10,FALSE)/DnAServices[[#This Row],[parentChildCount]]</f>
        <v>#N/A</v>
      </c>
      <c r="U43" s="8"/>
    </row>
    <row r="44" spans="1:21" x14ac:dyDescent="0.2">
      <c r="A44" s="7">
        <v>45</v>
      </c>
      <c r="B44" s="7">
        <v>39</v>
      </c>
      <c r="C44" s="7" t="s">
        <v>84</v>
      </c>
      <c r="D44" t="str">
        <f>VLOOKUP(DnAServices[[#This Row],[parentId]],DnAServices[],3,FALSE)</f>
        <v>Initiate</v>
      </c>
      <c r="E44">
        <f>DnAServices[[#This Row],[childId]]</f>
        <v>45</v>
      </c>
      <c r="F44" s="7">
        <f>IF(ISERROR(VLOOKUP(DnAServices[[#This Row],[childIdCopy]],DnAServices[parentId],1,FALSE)),1,0)</f>
        <v>0</v>
      </c>
      <c r="G44" s="7" cm="1">
        <f t="array" ref="G44">COUNTIF(LOV_ParentId,DnAServices[[#This Row],[childIdCopy]])</f>
        <v>3</v>
      </c>
      <c r="H44" s="7">
        <f>VLOOKUP(DnAServices[[#This Row],[parentId]],DnAServices[],7,FALSE)</f>
        <v>6</v>
      </c>
      <c r="K44" s="7">
        <f>IF(DnAServices[[#This Row],[leaf]]=1,DnAServices[[#This Row],[intermediateValue]],0)</f>
        <v>0</v>
      </c>
      <c r="L44" s="7" t="e">
        <f>VLOOKUP(DnAServices[[#This Row],[parentLabel]],DnAServices[],10,FALSE)/DnAServices[[#This Row],[parentChildCount]]</f>
        <v>#N/A</v>
      </c>
      <c r="U44" s="8"/>
    </row>
    <row r="45" spans="1:21" x14ac:dyDescent="0.2">
      <c r="A45" s="7">
        <v>46</v>
      </c>
      <c r="B45" s="7">
        <v>5</v>
      </c>
      <c r="C45" s="7" t="s">
        <v>94</v>
      </c>
      <c r="D45" t="str">
        <f>VLOOKUP(DnAServices[[#This Row],[parentId]],DnAServices[],3,FALSE)</f>
        <v>Create</v>
      </c>
      <c r="E45">
        <f>DnAServices[[#This Row],[childId]]</f>
        <v>46</v>
      </c>
      <c r="F45" s="7">
        <f>IF(ISERROR(VLOOKUP(DnAServices[[#This Row],[childIdCopy]],DnAServices[parentId],1,FALSE)),1,0)</f>
        <v>0</v>
      </c>
      <c r="G45" s="7" cm="1">
        <f t="array" ref="G45">COUNTIF(LOV_ParentId,DnAServices[[#This Row],[childIdCopy]])</f>
        <v>1</v>
      </c>
      <c r="H45" s="7">
        <f>VLOOKUP(DnAServices[[#This Row],[parentId]],DnAServices[],7,FALSE)</f>
        <v>3</v>
      </c>
      <c r="K45" s="7">
        <f>IF(DnAServices[[#This Row],[leaf]]=1,DnAServices[[#This Row],[intermediateValue]],0)</f>
        <v>0</v>
      </c>
      <c r="L45" s="7" t="e">
        <f>VLOOKUP(DnAServices[[#This Row],[parentLabel]],DnAServices[],10,FALSE)/DnAServices[[#This Row],[parentChildCount]]</f>
        <v>#N/A</v>
      </c>
      <c r="U45" s="8"/>
    </row>
    <row r="46" spans="1:21" x14ac:dyDescent="0.2">
      <c r="A46" s="7">
        <v>48</v>
      </c>
      <c r="B46" s="7">
        <v>41</v>
      </c>
      <c r="C46" s="7" t="s">
        <v>85</v>
      </c>
      <c r="D46" t="str">
        <f>VLOOKUP(DnAServices[[#This Row],[parentId]],DnAServices[],3,FALSE)</f>
        <v>Scope</v>
      </c>
      <c r="E46">
        <f>DnAServices[[#This Row],[childId]]</f>
        <v>48</v>
      </c>
      <c r="F46" s="7">
        <f>IF(ISERROR(VLOOKUP(DnAServices[[#This Row],[childIdCopy]],DnAServices[parentId],1,FALSE)),1,0)</f>
        <v>1</v>
      </c>
      <c r="G46" s="7" cm="1">
        <f t="array" ref="G46">COUNTIF(LOV_ParentId,DnAServices[[#This Row],[childIdCopy]])</f>
        <v>0</v>
      </c>
      <c r="H46" s="7">
        <f>VLOOKUP(DnAServices[[#This Row],[parentId]],DnAServices[],7,FALSE)</f>
        <v>4</v>
      </c>
      <c r="K46" s="7" t="e">
        <f>IF(DnAServices[[#This Row],[leaf]]=1,DnAServices[[#This Row],[intermediateValue]],0)</f>
        <v>#N/A</v>
      </c>
      <c r="L46" s="7" t="e">
        <f>VLOOKUP(DnAServices[[#This Row],[parentLabel]],DnAServices[],10,FALSE)/DnAServices[[#This Row],[parentChildCount]]</f>
        <v>#N/A</v>
      </c>
      <c r="U46" s="8"/>
    </row>
    <row r="47" spans="1:21" x14ac:dyDescent="0.2">
      <c r="A47" s="7">
        <v>49</v>
      </c>
      <c r="B47" s="7">
        <v>41</v>
      </c>
      <c r="C47" s="7" t="s">
        <v>65</v>
      </c>
      <c r="D47" t="str">
        <f>VLOOKUP(DnAServices[[#This Row],[parentId]],DnAServices[],3,FALSE)</f>
        <v>Scope</v>
      </c>
      <c r="E47">
        <f>DnAServices[[#This Row],[childId]]</f>
        <v>49</v>
      </c>
      <c r="F47" s="7">
        <f>IF(ISERROR(VLOOKUP(DnAServices[[#This Row],[childIdCopy]],DnAServices[parentId],1,FALSE)),1,0)</f>
        <v>1</v>
      </c>
      <c r="G47" s="7" cm="1">
        <f t="array" ref="G47">COUNTIF(LOV_ParentId,DnAServices[[#This Row],[childIdCopy]])</f>
        <v>0</v>
      </c>
      <c r="H47" s="7">
        <f>VLOOKUP(DnAServices[[#This Row],[parentId]],DnAServices[],7,FALSE)</f>
        <v>4</v>
      </c>
      <c r="K47" s="7" t="e">
        <f>IF(DnAServices[[#This Row],[leaf]]=1,DnAServices[[#This Row],[intermediateValue]],0)</f>
        <v>#N/A</v>
      </c>
      <c r="L47" s="7" t="e">
        <f>VLOOKUP(DnAServices[[#This Row],[parentLabel]],DnAServices[],10,FALSE)/DnAServices[[#This Row],[parentChildCount]]</f>
        <v>#N/A</v>
      </c>
      <c r="U47" s="8"/>
    </row>
    <row r="48" spans="1:21" x14ac:dyDescent="0.2">
      <c r="A48" s="7">
        <v>50</v>
      </c>
      <c r="B48" s="7">
        <v>41</v>
      </c>
      <c r="C48" s="7" t="s">
        <v>66</v>
      </c>
      <c r="D48" t="str">
        <f>VLOOKUP(DnAServices[[#This Row],[parentId]],DnAServices[],3,FALSE)</f>
        <v>Scope</v>
      </c>
      <c r="E48">
        <f>DnAServices[[#This Row],[childId]]</f>
        <v>50</v>
      </c>
      <c r="F48" s="7">
        <f>IF(ISERROR(VLOOKUP(DnAServices[[#This Row],[childIdCopy]],DnAServices[parentId],1,FALSE)),1,0)</f>
        <v>1</v>
      </c>
      <c r="G48" s="7" cm="1">
        <f t="array" ref="G48">COUNTIF(LOV_ParentId,DnAServices[[#This Row],[childIdCopy]])</f>
        <v>0</v>
      </c>
      <c r="H48" s="7">
        <f>VLOOKUP(DnAServices[[#This Row],[parentId]],DnAServices[],7,FALSE)</f>
        <v>4</v>
      </c>
      <c r="K48" s="7" t="e">
        <f>IF(DnAServices[[#This Row],[leaf]]=1,DnAServices[[#This Row],[intermediateValue]],0)</f>
        <v>#N/A</v>
      </c>
      <c r="L48" s="7" t="e">
        <f>VLOOKUP(DnAServices[[#This Row],[parentLabel]],DnAServices[],10,FALSE)/DnAServices[[#This Row],[parentChildCount]]</f>
        <v>#N/A</v>
      </c>
      <c r="U48" s="8"/>
    </row>
    <row r="49" spans="1:21" x14ac:dyDescent="0.2">
      <c r="A49" s="7">
        <v>51</v>
      </c>
      <c r="B49" s="7">
        <v>41</v>
      </c>
      <c r="C49" s="7" t="s">
        <v>74</v>
      </c>
      <c r="D49" t="str">
        <f>VLOOKUP(DnAServices[[#This Row],[parentId]],DnAServices[],3,FALSE)</f>
        <v>Scope</v>
      </c>
      <c r="E49">
        <f>DnAServices[[#This Row],[childId]]</f>
        <v>51</v>
      </c>
      <c r="F49" s="7">
        <f>IF(ISERROR(VLOOKUP(DnAServices[[#This Row],[childIdCopy]],DnAServices[parentId],1,FALSE)),1,0)</f>
        <v>1</v>
      </c>
      <c r="G49" s="7" cm="1">
        <f t="array" ref="G49">COUNTIF(LOV_ParentId,DnAServices[[#This Row],[childIdCopy]])</f>
        <v>0</v>
      </c>
      <c r="H49" s="7">
        <f>VLOOKUP(DnAServices[[#This Row],[parentId]],DnAServices[],7,FALSE)</f>
        <v>4</v>
      </c>
      <c r="K49" s="7" t="e">
        <f>IF(DnAServices[[#This Row],[leaf]]=1,DnAServices[[#This Row],[intermediateValue]],0)</f>
        <v>#N/A</v>
      </c>
      <c r="L49" s="7" t="e">
        <f>VLOOKUP(DnAServices[[#This Row],[parentLabel]],DnAServices[],10,FALSE)/DnAServices[[#This Row],[parentChildCount]]</f>
        <v>#N/A</v>
      </c>
      <c r="U49" s="8"/>
    </row>
    <row r="50" spans="1:21" x14ac:dyDescent="0.2">
      <c r="A50" s="7">
        <v>52</v>
      </c>
      <c r="B50" s="7">
        <v>46</v>
      </c>
      <c r="C50" s="7" t="s">
        <v>95</v>
      </c>
      <c r="D50" t="str">
        <f>VLOOKUP(DnAServices[[#This Row],[parentId]],DnAServices[],3,FALSE)</f>
        <v>Realise</v>
      </c>
      <c r="E50">
        <f>DnAServices[[#This Row],[childId]]</f>
        <v>52</v>
      </c>
      <c r="F50" s="7">
        <f>IF(ISERROR(VLOOKUP(DnAServices[[#This Row],[childIdCopy]],DnAServices[parentId],1,FALSE)),1,0)</f>
        <v>0</v>
      </c>
      <c r="G50" s="7" cm="1">
        <f t="array" ref="G50">COUNTIF(LOV_ParentId,DnAServices[[#This Row],[childIdCopy]])</f>
        <v>1</v>
      </c>
      <c r="H50" s="7">
        <f>VLOOKUP(DnAServices[[#This Row],[parentId]],DnAServices[],7,FALSE)</f>
        <v>1</v>
      </c>
      <c r="K50" s="7">
        <f>IF(DnAServices[[#This Row],[leaf]]=1,DnAServices[[#This Row],[intermediateValue]],0)</f>
        <v>0</v>
      </c>
      <c r="L50" s="7" t="e">
        <f>VLOOKUP(DnAServices[[#This Row],[parentLabel]],DnAServices[],10,FALSE)/DnAServices[[#This Row],[parentChildCount]]</f>
        <v>#N/A</v>
      </c>
      <c r="U50" s="8"/>
    </row>
    <row r="51" spans="1:21" x14ac:dyDescent="0.2">
      <c r="A51" s="7">
        <v>53</v>
      </c>
      <c r="B51" s="7">
        <v>52</v>
      </c>
      <c r="C51" s="7" t="s">
        <v>86</v>
      </c>
      <c r="D51" t="str">
        <f>VLOOKUP(DnAServices[[#This Row],[parentId]],DnAServices[],3,FALSE)</f>
        <v>Design</v>
      </c>
      <c r="E51">
        <f>DnAServices[[#This Row],[childId]]</f>
        <v>53</v>
      </c>
      <c r="F51" s="7">
        <f>IF(ISERROR(VLOOKUP(DnAServices[[#This Row],[childIdCopy]],DnAServices[parentId],1,FALSE)),1,0)</f>
        <v>1</v>
      </c>
      <c r="G51" s="7" cm="1">
        <f t="array" ref="G51">COUNTIF(LOV_ParentId,DnAServices[[#This Row],[childIdCopy]])</f>
        <v>0</v>
      </c>
      <c r="H51" s="7">
        <f>VLOOKUP(DnAServices[[#This Row],[parentId]],DnAServices[],7,FALSE)</f>
        <v>1</v>
      </c>
      <c r="K51" s="7" t="e">
        <f>IF(DnAServices[[#This Row],[leaf]]=1,DnAServices[[#This Row],[intermediateValue]],0)</f>
        <v>#N/A</v>
      </c>
      <c r="L51" s="7" t="e">
        <f>VLOOKUP(DnAServices[[#This Row],[parentLabel]],DnAServices[],10,FALSE)/DnAServices[[#This Row],[parentChildCount]]</f>
        <v>#N/A</v>
      </c>
      <c r="U51" s="8"/>
    </row>
    <row r="52" spans="1:21" x14ac:dyDescent="0.2">
      <c r="A52" s="7">
        <v>54</v>
      </c>
      <c r="B52" s="7">
        <v>45</v>
      </c>
      <c r="C52" s="7" t="s">
        <v>91</v>
      </c>
      <c r="D52" t="str">
        <f>VLOOKUP(DnAServices[[#This Row],[parentId]],DnAServices[],3,FALSE)</f>
        <v>Tools</v>
      </c>
      <c r="E52">
        <f>DnAServices[[#This Row],[childId]]</f>
        <v>54</v>
      </c>
      <c r="F52" s="7">
        <f>IF(ISERROR(VLOOKUP(DnAServices[[#This Row],[childIdCopy]],DnAServices[parentId],1,FALSE)),1,0)</f>
        <v>1</v>
      </c>
      <c r="G52" s="7" cm="1">
        <f t="array" ref="G52">COUNTIF(LOV_ParentId,DnAServices[[#This Row],[childIdCopy]])</f>
        <v>0</v>
      </c>
      <c r="H52" s="7">
        <f>VLOOKUP(DnAServices[[#This Row],[parentId]],DnAServices[],7,FALSE)</f>
        <v>3</v>
      </c>
      <c r="K52" s="7" t="e">
        <f>IF(DnAServices[[#This Row],[leaf]]=1,DnAServices[[#This Row],[intermediateValue]],0)</f>
        <v>#N/A</v>
      </c>
      <c r="L52" s="7" t="e">
        <f>VLOOKUP(DnAServices[[#This Row],[parentLabel]],DnAServices[],10,FALSE)/DnAServices[[#This Row],[parentChildCount]]</f>
        <v>#N/A</v>
      </c>
      <c r="U52" s="8"/>
    </row>
    <row r="53" spans="1:21" x14ac:dyDescent="0.2">
      <c r="A53" s="7">
        <v>55</v>
      </c>
      <c r="B53" s="7">
        <v>45</v>
      </c>
      <c r="C53" s="7" t="s">
        <v>92</v>
      </c>
      <c r="D53" t="str">
        <f>VLOOKUP(DnAServices[[#This Row],[parentId]],DnAServices[],3,FALSE)</f>
        <v>Tools</v>
      </c>
      <c r="E53">
        <f>DnAServices[[#This Row],[childId]]</f>
        <v>55</v>
      </c>
      <c r="F53" s="7">
        <f>IF(ISERROR(VLOOKUP(DnAServices[[#This Row],[childIdCopy]],DnAServices[parentId],1,FALSE)),1,0)</f>
        <v>1</v>
      </c>
      <c r="G53" s="7" cm="1">
        <f t="array" ref="G53">COUNTIF(LOV_ParentId,DnAServices[[#This Row],[childIdCopy]])</f>
        <v>0</v>
      </c>
      <c r="H53" s="7">
        <f>VLOOKUP(DnAServices[[#This Row],[parentId]],DnAServices[],7,FALSE)</f>
        <v>3</v>
      </c>
      <c r="K53" s="7" t="e">
        <f>IF(DnAServices[[#This Row],[leaf]]=1,DnAServices[[#This Row],[intermediateValue]],0)</f>
        <v>#N/A</v>
      </c>
      <c r="L53" s="7" t="e">
        <f>VLOOKUP(DnAServices[[#This Row],[parentLabel]],DnAServices[],10,FALSE)/DnAServices[[#This Row],[parentChildCount]]</f>
        <v>#N/A</v>
      </c>
      <c r="U53" s="8"/>
    </row>
    <row r="54" spans="1:21" x14ac:dyDescent="0.2">
      <c r="A54" s="7">
        <v>56</v>
      </c>
      <c r="B54" s="7">
        <v>45</v>
      </c>
      <c r="C54" s="7" t="s">
        <v>68</v>
      </c>
      <c r="D54" t="str">
        <f>VLOOKUP(DnAServices[[#This Row],[parentId]],DnAServices[],3,FALSE)</f>
        <v>Tools</v>
      </c>
      <c r="E54">
        <f>DnAServices[[#This Row],[childId]]</f>
        <v>56</v>
      </c>
      <c r="F54" s="7">
        <f>IF(ISERROR(VLOOKUP(DnAServices[[#This Row],[childIdCopy]],DnAServices[parentId],1,FALSE)),1,0)</f>
        <v>1</v>
      </c>
      <c r="G54" s="7" cm="1">
        <f t="array" ref="G54">COUNTIF(LOV_ParentId,DnAServices[[#This Row],[childIdCopy]])</f>
        <v>0</v>
      </c>
      <c r="H54" s="7">
        <f>VLOOKUP(DnAServices[[#This Row],[parentId]],DnAServices[],7,FALSE)</f>
        <v>3</v>
      </c>
      <c r="K54" s="7" t="e">
        <f>IF(DnAServices[[#This Row],[leaf]]=1,DnAServices[[#This Row],[intermediateValue]],0)</f>
        <v>#N/A</v>
      </c>
      <c r="L54" s="7" t="e">
        <f>VLOOKUP(DnAServices[[#This Row],[parentLabel]],DnAServices[],10,FALSE)/DnAServices[[#This Row],[parentChildCount]]</f>
        <v>#N/A</v>
      </c>
      <c r="U54" s="8"/>
    </row>
  </sheetData>
  <phoneticPr fontId="4" type="noConversion"/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30</v>
      </c>
      <c r="B1" t="s">
        <v>31</v>
      </c>
    </row>
    <row r="2" spans="1:2" x14ac:dyDescent="0.2">
      <c r="A2">
        <v>0</v>
      </c>
      <c r="B2" t="s">
        <v>32</v>
      </c>
    </row>
    <row r="3" spans="1:2" x14ac:dyDescent="0.2">
      <c r="A3">
        <v>1</v>
      </c>
      <c r="B3" t="s">
        <v>27</v>
      </c>
    </row>
    <row r="4" spans="1:2" x14ac:dyDescent="0.2">
      <c r="A4">
        <v>2</v>
      </c>
      <c r="B4" t="s">
        <v>28</v>
      </c>
    </row>
    <row r="5" spans="1:2" x14ac:dyDescent="0.2">
      <c r="A5">
        <v>3</v>
      </c>
      <c r="B5" t="s">
        <v>24</v>
      </c>
    </row>
    <row r="6" spans="1:2" x14ac:dyDescent="0.2">
      <c r="A6">
        <v>4</v>
      </c>
      <c r="B6" t="s">
        <v>33</v>
      </c>
    </row>
    <row r="7" spans="1:2" x14ac:dyDescent="0.2">
      <c r="A7">
        <v>5</v>
      </c>
      <c r="B7" t="s">
        <v>39</v>
      </c>
    </row>
    <row r="10" spans="1:2" x14ac:dyDescent="0.2">
      <c r="A10" t="s">
        <v>40</v>
      </c>
      <c r="B10" s="6">
        <f>MAX(DnAServices[childId])</f>
        <v>57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C3B8-A746-5C45-886D-B56E5E6CF114}">
  <dimension ref="A1:D3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>
        <v>1</v>
      </c>
      <c r="B1" t="s">
        <v>9</v>
      </c>
    </row>
    <row r="2" spans="1:4" x14ac:dyDescent="0.2">
      <c r="A2">
        <v>2</v>
      </c>
      <c r="B2" s="3" t="s">
        <v>10</v>
      </c>
      <c r="C2" s="3" t="s">
        <v>11</v>
      </c>
      <c r="D2" s="3" t="s">
        <v>12</v>
      </c>
    </row>
    <row r="3" spans="1:4" x14ac:dyDescent="0.2">
      <c r="A3">
        <v>3</v>
      </c>
      <c r="B3" s="3">
        <v>1</v>
      </c>
      <c r="C3" s="3" t="s">
        <v>13</v>
      </c>
      <c r="D3" s="4" t="s">
        <v>14</v>
      </c>
    </row>
  </sheetData>
  <hyperlinks>
    <hyperlink ref="D3" r:id="rId1" xr:uid="{A989C72D-8AD8-7443-9200-28FA7ECF6F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F119-5704-374B-BC12-C9D493EE8C00}">
  <dimension ref="A1:D2"/>
  <sheetViews>
    <sheetView zoomScale="220" zoomScaleNormal="22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21</v>
      </c>
    </row>
    <row r="2" spans="1:4" x14ac:dyDescent="0.2">
      <c r="A2" t="s">
        <v>22</v>
      </c>
      <c r="B2" t="s">
        <v>26</v>
      </c>
      <c r="C2">
        <v>2</v>
      </c>
      <c r="D2" t="str">
        <f>VLOOKUP(C2,DnAServices[],3,FALSE)</f>
        <v>Definition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pc</vt:lpstr>
      <vt:lpstr>LOV</vt:lpstr>
      <vt:lpstr>Sources</vt:lpstr>
      <vt:lpstr>CompetitorServices</vt:lpstr>
      <vt:lpstr>LOV_ParentId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Nadorp Rene</cp:lastModifiedBy>
  <dcterms:created xsi:type="dcterms:W3CDTF">2020-05-05T06:59:59Z</dcterms:created>
  <dcterms:modified xsi:type="dcterms:W3CDTF">2024-06-02T19:02:37Z</dcterms:modified>
  <cp:category/>
</cp:coreProperties>
</file>