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cenasepulveda\Documents\"/>
    </mc:Choice>
  </mc:AlternateContent>
  <bookViews>
    <workbookView xWindow="0" yWindow="0" windowWidth="28800" windowHeight="11610" activeTab="2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T6" i="1" s="1"/>
  <c r="P7" i="1"/>
  <c r="T7" i="1" s="1"/>
  <c r="P5" i="1"/>
  <c r="T5" i="1" s="1"/>
  <c r="B14" i="3" l="1"/>
  <c r="Q3" i="3"/>
  <c r="D3" i="1"/>
  <c r="Q3" i="1" s="1"/>
  <c r="R3" i="1" s="1"/>
  <c r="S3" i="1" s="1"/>
  <c r="P9" i="3" l="1"/>
  <c r="P8" i="3"/>
  <c r="P7" i="3"/>
  <c r="T7" i="3" s="1"/>
  <c r="P6" i="3"/>
  <c r="P5" i="3"/>
  <c r="T5" i="3" s="1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B7" i="3" l="1"/>
  <c r="B6" i="3"/>
  <c r="B8" i="3"/>
  <c r="B5" i="3"/>
  <c r="T11" i="3"/>
  <c r="P8" i="1"/>
  <c r="Q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<sst xmlns="http://schemas.openxmlformats.org/spreadsheetml/2006/main" count="142" uniqueCount="40">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</sst>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164" fontId="0" fillId="0" borderId="0" xfId="0" applyNumberFormat="1"/>
    <xf numFmtId="10" fontId="0" fillId="2" borderId="1" xfId="1" applyNumberFormat="1" applyFont="1" applyFill="1" applyBorder="1" applyAlignment="1">
      <alignment horizontal="center"/>
    </xf>
    <xf numFmtId="10" fontId="2" fillId="2" borderId="2" xfId="1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5" t="s">
        <v>16</v>
      </c>
      <c r="C2" s="35"/>
      <c r="D2" s="35"/>
      <c r="E2" s="35"/>
      <c r="F2" s="35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34">
        <v>43905</v>
      </c>
      <c r="D5" s="2"/>
    </row>
    <row r="6" spans="2:6" ht="15.75" x14ac:dyDescent="0.25">
      <c r="B6" s="32" t="s">
        <v>30</v>
      </c>
      <c r="C6" s="34">
        <v>44362</v>
      </c>
      <c r="D6" s="2"/>
    </row>
    <row r="7" spans="2:6" ht="15.75" x14ac:dyDescent="0.25">
      <c r="B7" s="32" t="s">
        <v>31</v>
      </c>
      <c r="C7" s="34">
        <v>44438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zoomScaleNormal="100" workbookViewId="0">
      <selection activeCell="D18" sqref="D18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6" t="s">
        <v>34</v>
      </c>
      <c r="B1" s="36"/>
      <c r="C1" s="36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2" t="s">
        <v>2</v>
      </c>
      <c r="B3" s="43" t="s">
        <v>28</v>
      </c>
      <c r="C3" s="37" t="s">
        <v>3</v>
      </c>
      <c r="D3" s="38"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 t="shared" ref="S3" si="0">+R3+1</f>
        <v>2023</v>
      </c>
      <c r="T3" s="41" t="s">
        <v>23</v>
      </c>
    </row>
    <row r="4" spans="1:20" x14ac:dyDescent="0.25">
      <c r="A4" s="42"/>
      <c r="B4" s="43"/>
      <c r="C4" s="37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7"/>
      <c r="R4" s="37"/>
      <c r="S4" s="37"/>
      <c r="T4" s="41"/>
    </row>
    <row r="5" spans="1:20" x14ac:dyDescent="0.25">
      <c r="A5" s="10" t="s">
        <v>19</v>
      </c>
      <c r="B5" s="8">
        <f>IFERROR(T5/$T$10,0)</f>
        <v>2.1428571428571429E-2</v>
      </c>
      <c r="C5" s="4"/>
      <c r="D5" s="5">
        <v>0</v>
      </c>
      <c r="E5" s="5" t="s">
        <v>39</v>
      </c>
      <c r="F5" s="5">
        <v>20</v>
      </c>
      <c r="G5" s="5">
        <v>20</v>
      </c>
      <c r="H5" s="5">
        <v>20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  <c r="O5" s="5" t="s">
        <v>39</v>
      </c>
      <c r="P5" s="9">
        <f>SUM(D5:O5)</f>
        <v>60</v>
      </c>
      <c r="Q5" s="5" t="s">
        <v>39</v>
      </c>
      <c r="R5" s="5" t="s">
        <v>39</v>
      </c>
      <c r="S5" s="5" t="s">
        <v>39</v>
      </c>
      <c r="T5" s="16">
        <f>SUM(P5:S5,C5)</f>
        <v>60</v>
      </c>
    </row>
    <row r="6" spans="1:20" x14ac:dyDescent="0.25">
      <c r="A6" s="10" t="s">
        <v>0</v>
      </c>
      <c r="B6" s="8">
        <f t="shared" ref="B6:B9" si="1">IFERROR(T6/$T$10,0)</f>
        <v>0.17857142857142858</v>
      </c>
      <c r="C6" s="4"/>
      <c r="D6" s="5" t="s">
        <v>39</v>
      </c>
      <c r="E6" s="5" t="s">
        <v>39</v>
      </c>
      <c r="F6" s="5" t="s">
        <v>39</v>
      </c>
      <c r="G6" s="5" t="s">
        <v>39</v>
      </c>
      <c r="H6" s="5" t="s">
        <v>39</v>
      </c>
      <c r="I6" s="5">
        <v>500</v>
      </c>
      <c r="J6" s="5" t="s">
        <v>39</v>
      </c>
      <c r="K6" s="5" t="s">
        <v>39</v>
      </c>
      <c r="L6" s="5" t="s">
        <v>39</v>
      </c>
      <c r="M6" s="5" t="s">
        <v>39</v>
      </c>
      <c r="N6" s="5" t="s">
        <v>39</v>
      </c>
      <c r="O6" s="5" t="s">
        <v>39</v>
      </c>
      <c r="P6" s="9">
        <f>SUM(D6:O6)</f>
        <v>500</v>
      </c>
      <c r="Q6" s="5" t="s">
        <v>39</v>
      </c>
      <c r="R6" s="5" t="s">
        <v>39</v>
      </c>
      <c r="S6" s="5" t="s">
        <v>39</v>
      </c>
      <c r="T6" s="16">
        <f>SUM(P6:S6,C6)</f>
        <v>500</v>
      </c>
    </row>
    <row r="7" spans="1:20" x14ac:dyDescent="0.25">
      <c r="A7" s="10" t="s">
        <v>1</v>
      </c>
      <c r="B7" s="8">
        <f t="shared" si="1"/>
        <v>0.41428571428571431</v>
      </c>
      <c r="C7" s="4"/>
      <c r="D7" s="5" t="s">
        <v>39</v>
      </c>
      <c r="E7" s="5" t="s">
        <v>39</v>
      </c>
      <c r="F7" s="5" t="s">
        <v>39</v>
      </c>
      <c r="G7" s="5" t="s">
        <v>39</v>
      </c>
      <c r="H7" s="5">
        <v>30</v>
      </c>
      <c r="I7" s="5">
        <v>30</v>
      </c>
      <c r="J7" s="5">
        <v>100</v>
      </c>
      <c r="K7" s="5">
        <v>100</v>
      </c>
      <c r="L7" s="5">
        <v>100</v>
      </c>
      <c r="M7" s="5">
        <v>100</v>
      </c>
      <c r="N7" s="5">
        <v>100</v>
      </c>
      <c r="O7" s="5">
        <v>100</v>
      </c>
      <c r="P7" s="9">
        <f>SUM(D7:O7)</f>
        <v>660</v>
      </c>
      <c r="Q7" s="5">
        <v>500</v>
      </c>
      <c r="R7" s="5" t="s">
        <v>39</v>
      </c>
      <c r="S7" s="5" t="s">
        <v>39</v>
      </c>
      <c r="T7" s="16">
        <f>SUM(P7:S7,C7)</f>
        <v>1160</v>
      </c>
    </row>
    <row r="8" spans="1:20" x14ac:dyDescent="0.25">
      <c r="A8" s="10" t="s">
        <v>21</v>
      </c>
      <c r="B8" s="8">
        <f t="shared" si="1"/>
        <v>2.8571428571428571E-2</v>
      </c>
      <c r="C8" s="4"/>
      <c r="D8" s="5" t="s">
        <v>39</v>
      </c>
      <c r="E8" s="5" t="s">
        <v>39</v>
      </c>
      <c r="F8" s="5">
        <v>10</v>
      </c>
      <c r="G8" s="5">
        <v>10</v>
      </c>
      <c r="H8" s="5">
        <v>10</v>
      </c>
      <c r="I8" s="5">
        <v>10</v>
      </c>
      <c r="J8" s="5">
        <v>10</v>
      </c>
      <c r="K8" s="5">
        <v>10</v>
      </c>
      <c r="L8" s="5">
        <v>10</v>
      </c>
      <c r="M8" s="5">
        <v>10</v>
      </c>
      <c r="N8" s="5" t="s">
        <v>39</v>
      </c>
      <c r="O8" s="5" t="s">
        <v>39</v>
      </c>
      <c r="P8" s="9">
        <f>SUM(D8:O8)</f>
        <v>80</v>
      </c>
      <c r="Q8" s="5" t="s">
        <v>39</v>
      </c>
      <c r="R8" s="5" t="s">
        <v>39</v>
      </c>
      <c r="S8" s="5" t="s">
        <v>39</v>
      </c>
      <c r="T8" s="16">
        <f>SUM(P8:S8,C8)</f>
        <v>80</v>
      </c>
    </row>
    <row r="9" spans="1:20" x14ac:dyDescent="0.25">
      <c r="A9" s="10" t="s">
        <v>22</v>
      </c>
      <c r="B9" s="8">
        <f t="shared" si="1"/>
        <v>0.35714285714285715</v>
      </c>
      <c r="C9" s="4"/>
      <c r="D9" s="5" t="s">
        <v>39</v>
      </c>
      <c r="E9" s="5" t="s">
        <v>39</v>
      </c>
      <c r="F9" s="5" t="s">
        <v>39</v>
      </c>
      <c r="G9" s="5" t="s">
        <v>39</v>
      </c>
      <c r="H9" s="5" t="s">
        <v>39</v>
      </c>
      <c r="I9" s="5" t="s">
        <v>39</v>
      </c>
      <c r="J9" s="5" t="s">
        <v>39</v>
      </c>
      <c r="K9" s="5" t="s">
        <v>39</v>
      </c>
      <c r="L9" s="5" t="s">
        <v>39</v>
      </c>
      <c r="M9" s="5" t="s">
        <v>39</v>
      </c>
      <c r="N9" s="5" t="s">
        <v>39</v>
      </c>
      <c r="O9" s="5">
        <v>200</v>
      </c>
      <c r="P9" s="9">
        <f>SUM(D9:O9)</f>
        <v>200</v>
      </c>
      <c r="Q9" s="5">
        <v>800</v>
      </c>
      <c r="R9" s="5" t="s">
        <v>39</v>
      </c>
      <c r="S9" s="5" t="s">
        <v>39</v>
      </c>
      <c r="T9" s="16">
        <f>SUM(P9:S9,C9)</f>
        <v>1000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0</v>
      </c>
      <c r="D10" s="22">
        <f t="shared" ref="D10:T10" si="2">SUM(D5:D9)</f>
        <v>0</v>
      </c>
      <c r="E10" s="22">
        <f t="shared" si="2"/>
        <v>0</v>
      </c>
      <c r="F10" s="22">
        <f t="shared" si="2"/>
        <v>30</v>
      </c>
      <c r="G10" s="22">
        <f t="shared" si="2"/>
        <v>30</v>
      </c>
      <c r="H10" s="22">
        <f t="shared" si="2"/>
        <v>60</v>
      </c>
      <c r="I10" s="22">
        <f t="shared" si="2"/>
        <v>540</v>
      </c>
      <c r="J10" s="22">
        <f t="shared" si="2"/>
        <v>110</v>
      </c>
      <c r="K10" s="22">
        <f t="shared" si="2"/>
        <v>110</v>
      </c>
      <c r="L10" s="22">
        <f t="shared" si="2"/>
        <v>110</v>
      </c>
      <c r="M10" s="22">
        <f t="shared" si="2"/>
        <v>110</v>
      </c>
      <c r="N10" s="22">
        <f t="shared" si="2"/>
        <v>100</v>
      </c>
      <c r="O10" s="22">
        <f t="shared" si="2"/>
        <v>300</v>
      </c>
      <c r="P10" s="21">
        <f t="shared" si="2"/>
        <v>1500</v>
      </c>
      <c r="Q10" s="21">
        <f t="shared" si="2"/>
        <v>1300</v>
      </c>
      <c r="R10" s="21">
        <f t="shared" si="2"/>
        <v>0</v>
      </c>
      <c r="S10" s="21">
        <f t="shared" si="2"/>
        <v>0</v>
      </c>
      <c r="T10" s="13">
        <f t="shared" si="2"/>
        <v>2800</v>
      </c>
    </row>
    <row r="11" spans="1:20" ht="17.25" customHeight="1" x14ac:dyDescent="0.25">
      <c r="A11" s="11" t="s">
        <v>38</v>
      </c>
      <c r="B11" s="12">
        <f>+B10</f>
        <v>1</v>
      </c>
      <c r="C11" s="29">
        <f>C10</f>
        <v>0</v>
      </c>
      <c r="D11" s="30">
        <f>C11+D10</f>
        <v>0</v>
      </c>
      <c r="E11" s="30">
        <f t="shared" ref="E11:O11" si="3">D11+E10</f>
        <v>0</v>
      </c>
      <c r="F11" s="30">
        <f t="shared" si="3"/>
        <v>30</v>
      </c>
      <c r="G11" s="30">
        <f t="shared" si="3"/>
        <v>60</v>
      </c>
      <c r="H11" s="30">
        <f t="shared" si="3"/>
        <v>120</v>
      </c>
      <c r="I11" s="30">
        <f t="shared" si="3"/>
        <v>660</v>
      </c>
      <c r="J11" s="30">
        <f t="shared" si="3"/>
        <v>770</v>
      </c>
      <c r="K11" s="30">
        <f t="shared" si="3"/>
        <v>880</v>
      </c>
      <c r="L11" s="30">
        <f t="shared" si="3"/>
        <v>990</v>
      </c>
      <c r="M11" s="30">
        <f t="shared" si="3"/>
        <v>1100</v>
      </c>
      <c r="N11" s="30">
        <f t="shared" si="3"/>
        <v>1200</v>
      </c>
      <c r="O11" s="30">
        <f t="shared" si="3"/>
        <v>1500</v>
      </c>
      <c r="P11" s="29">
        <f>O11</f>
        <v>1500</v>
      </c>
      <c r="Q11" s="29">
        <f>P11+Q10</f>
        <v>2800</v>
      </c>
      <c r="R11" s="29">
        <f t="shared" ref="R11:S11" si="4">Q11+R10</f>
        <v>2800</v>
      </c>
      <c r="S11" s="29">
        <f t="shared" si="4"/>
        <v>2800</v>
      </c>
      <c r="T11" s="13">
        <f>+T10</f>
        <v>2800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5.3333333333333337E-2</v>
      </c>
      <c r="C15" s="8">
        <f>IFERROR(T8/T10,0)</f>
        <v>2.8571428571428571E-2</v>
      </c>
    </row>
    <row r="16" spans="1:20" x14ac:dyDescent="0.25">
      <c r="A16" s="15" t="s">
        <v>27</v>
      </c>
      <c r="B16" s="8">
        <f>IFERROR(P9/(P10-P9),0)</f>
        <v>0.15384615384615385</v>
      </c>
      <c r="C16" s="8">
        <f>IFERROR(T9/(T10-T9),0)</f>
        <v>0.55555555555555558</v>
      </c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showGridLines="0" tabSelected="1" zoomScale="90" zoomScaleNormal="90" workbookViewId="0">
      <selection activeCell="R14" sqref="R14:R15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6" t="s">
        <v>33</v>
      </c>
      <c r="B1" s="36"/>
      <c r="C1" s="36"/>
      <c r="D1" s="36"/>
    </row>
    <row r="2" spans="1:20" x14ac:dyDescent="0.25">
      <c r="A2" s="1" t="s">
        <v>18</v>
      </c>
      <c r="B2" s="1"/>
    </row>
    <row r="3" spans="1:20" ht="15" customHeight="1" x14ac:dyDescent="0.25">
      <c r="A3" s="42" t="s">
        <v>2</v>
      </c>
      <c r="B3" s="43" t="s">
        <v>17</v>
      </c>
      <c r="C3" s="44" t="s">
        <v>3</v>
      </c>
      <c r="D3" s="38">
        <f>General!C4</f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>+R3+1</f>
        <v>2023</v>
      </c>
      <c r="T3" s="37" t="s">
        <v>36</v>
      </c>
    </row>
    <row r="4" spans="1:20" x14ac:dyDescent="0.25">
      <c r="A4" s="42"/>
      <c r="B4" s="43"/>
      <c r="C4" s="44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1" t="s">
        <v>35</v>
      </c>
      <c r="Q4" s="37"/>
      <c r="R4" s="37"/>
      <c r="S4" s="37"/>
      <c r="T4" s="37"/>
    </row>
    <row r="5" spans="1:20" x14ac:dyDescent="0.25">
      <c r="A5" s="10" t="s">
        <v>19</v>
      </c>
      <c r="B5" s="17">
        <f>ImportFinanciero!T5/SUM(ImportFinanciero!$T$5:$T$7)</f>
        <v>3.4883720930232558E-2</v>
      </c>
      <c r="C5" s="26"/>
      <c r="D5" s="27" t="s">
        <v>39</v>
      </c>
      <c r="E5" s="27" t="s">
        <v>39</v>
      </c>
      <c r="F5" s="27">
        <v>0.5</v>
      </c>
      <c r="G5" s="27">
        <v>0.5</v>
      </c>
      <c r="H5" s="27" t="s">
        <v>39</v>
      </c>
      <c r="I5" s="27" t="s">
        <v>39</v>
      </c>
      <c r="J5" s="27" t="s">
        <v>39</v>
      </c>
      <c r="K5" s="27" t="s">
        <v>39</v>
      </c>
      <c r="L5" s="27" t="s">
        <v>39</v>
      </c>
      <c r="M5" s="27" t="s">
        <v>39</v>
      </c>
      <c r="N5" s="27" t="s">
        <v>39</v>
      </c>
      <c r="O5" s="27" t="s">
        <v>39</v>
      </c>
      <c r="P5" s="8">
        <f>SUM(D5:O5)</f>
        <v>1</v>
      </c>
      <c r="Q5" s="27" t="s">
        <v>39</v>
      </c>
      <c r="R5" s="27" t="s">
        <v>39</v>
      </c>
      <c r="S5" s="27" t="s">
        <v>39</v>
      </c>
      <c r="T5" s="46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0.29069767441860467</v>
      </c>
      <c r="C6" s="26"/>
      <c r="D6" s="27" t="s">
        <v>39</v>
      </c>
      <c r="E6" s="27" t="s">
        <v>39</v>
      </c>
      <c r="F6" s="27" t="s">
        <v>39</v>
      </c>
      <c r="G6" s="27" t="s">
        <v>39</v>
      </c>
      <c r="H6" s="27">
        <v>1</v>
      </c>
      <c r="I6" s="27" t="s">
        <v>39</v>
      </c>
      <c r="J6" s="27" t="s">
        <v>39</v>
      </c>
      <c r="K6" s="27" t="s">
        <v>39</v>
      </c>
      <c r="L6" s="27" t="s">
        <v>39</v>
      </c>
      <c r="M6" s="27" t="s">
        <v>39</v>
      </c>
      <c r="N6" s="27" t="s">
        <v>39</v>
      </c>
      <c r="O6" s="27" t="s">
        <v>39</v>
      </c>
      <c r="P6" s="8">
        <f t="shared" ref="P6:P7" si="0">SUM(D6:O6)</f>
        <v>1</v>
      </c>
      <c r="Q6" s="27" t="s">
        <v>39</v>
      </c>
      <c r="R6" s="27" t="s">
        <v>39</v>
      </c>
      <c r="S6" s="27" t="s">
        <v>39</v>
      </c>
      <c r="T6" s="46">
        <f t="shared" ref="T6:T7" si="1">SUM(C6,P6,Q6,R6,S6)</f>
        <v>1</v>
      </c>
    </row>
    <row r="7" spans="1:20" x14ac:dyDescent="0.25">
      <c r="A7" s="10" t="s">
        <v>1</v>
      </c>
      <c r="B7" s="17">
        <f>ImportFinanciero!T7/SUM(ImportFinanciero!$T$5:$T$7)</f>
        <v>0.67441860465116277</v>
      </c>
      <c r="C7" s="26"/>
      <c r="D7" s="27" t="s">
        <v>39</v>
      </c>
      <c r="E7" s="27" t="s">
        <v>39</v>
      </c>
      <c r="F7" s="27"/>
      <c r="G7" s="27">
        <v>0.1</v>
      </c>
      <c r="H7" s="27">
        <v>0.1</v>
      </c>
      <c r="I7" s="27">
        <v>0.1</v>
      </c>
      <c r="J7" s="27">
        <v>0.1</v>
      </c>
      <c r="K7" s="27">
        <v>0.1</v>
      </c>
      <c r="L7" s="27">
        <v>9.9849999999999994E-2</v>
      </c>
      <c r="M7" s="27">
        <v>0.1</v>
      </c>
      <c r="N7" s="27">
        <v>0.1</v>
      </c>
      <c r="O7" s="27">
        <v>0.1</v>
      </c>
      <c r="P7" s="8">
        <f t="shared" si="0"/>
        <v>0.89984999999999993</v>
      </c>
      <c r="Q7" s="27">
        <v>0.10015</v>
      </c>
      <c r="R7" s="27" t="s">
        <v>39</v>
      </c>
      <c r="S7" s="27" t="s">
        <v>39</v>
      </c>
      <c r="T7" s="46">
        <f t="shared" si="1"/>
        <v>0.99999999999999989</v>
      </c>
    </row>
    <row r="8" spans="1:20" x14ac:dyDescent="0.25">
      <c r="A8" s="11" t="s">
        <v>37</v>
      </c>
      <c r="B8" s="18">
        <f>SUM(B5:B7)</f>
        <v>1</v>
      </c>
      <c r="C8" s="28">
        <f t="shared" ref="C8:O8" si="2">SUMPRODUCT($B$5:$B$7,C5:C7)</f>
        <v>0</v>
      </c>
      <c r="D8" s="28">
        <f t="shared" si="2"/>
        <v>0</v>
      </c>
      <c r="E8" s="28">
        <f t="shared" si="2"/>
        <v>0</v>
      </c>
      <c r="F8" s="28">
        <f t="shared" si="2"/>
        <v>1.7441860465116279E-2</v>
      </c>
      <c r="G8" s="28">
        <f t="shared" si="2"/>
        <v>8.4883720930232567E-2</v>
      </c>
      <c r="H8" s="28">
        <f t="shared" si="2"/>
        <v>0.35813953488372097</v>
      </c>
      <c r="I8" s="28">
        <f t="shared" si="2"/>
        <v>6.7441860465116285E-2</v>
      </c>
      <c r="J8" s="28">
        <f t="shared" si="2"/>
        <v>6.7441860465116285E-2</v>
      </c>
      <c r="K8" s="28">
        <f t="shared" si="2"/>
        <v>6.7441860465116285E-2</v>
      </c>
      <c r="L8" s="28">
        <f t="shared" si="2"/>
        <v>6.7340697674418595E-2</v>
      </c>
      <c r="M8" s="28">
        <f t="shared" si="2"/>
        <v>6.7441860465116285E-2</v>
      </c>
      <c r="N8" s="28">
        <f t="shared" si="2"/>
        <v>6.7441860465116285E-2</v>
      </c>
      <c r="O8" s="28">
        <f t="shared" si="2"/>
        <v>6.7441860465116285E-2</v>
      </c>
      <c r="P8" s="28">
        <f t="shared" ref="P8:S8" si="3">SUMPRODUCT($B$5:$B$7,P5:P7)</f>
        <v>0.93245697674418604</v>
      </c>
      <c r="Q8" s="8">
        <f t="shared" si="3"/>
        <v>6.7543023255813947E-2</v>
      </c>
      <c r="R8" s="8">
        <f t="shared" si="3"/>
        <v>0</v>
      </c>
      <c r="S8" s="8">
        <f t="shared" si="3"/>
        <v>0</v>
      </c>
      <c r="T8" s="47">
        <f t="shared" ref="T8" si="4">SUMPRODUCT($B$5:$B$7,T5:T7)</f>
        <v>0.99999999999999989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1.7441860465116279E-2</v>
      </c>
      <c r="G9" s="12">
        <f t="shared" si="5"/>
        <v>0.10232558139534885</v>
      </c>
      <c r="H9" s="12">
        <f t="shared" si="5"/>
        <v>0.46046511627906983</v>
      </c>
      <c r="I9" s="12">
        <f t="shared" si="5"/>
        <v>0.52790697674418607</v>
      </c>
      <c r="J9" s="12">
        <f t="shared" si="5"/>
        <v>0.59534883720930232</v>
      </c>
      <c r="K9" s="12">
        <f t="shared" si="5"/>
        <v>0.66279069767441856</v>
      </c>
      <c r="L9" s="12">
        <f t="shared" si="5"/>
        <v>0.7301313953488372</v>
      </c>
      <c r="M9" s="12">
        <f t="shared" si="5"/>
        <v>0.79757325581395344</v>
      </c>
      <c r="N9" s="12">
        <f t="shared" si="5"/>
        <v>0.86501511627906968</v>
      </c>
      <c r="O9" s="12">
        <f t="shared" ref="O9" si="6">N9+O8</f>
        <v>0.93245697674418593</v>
      </c>
      <c r="P9" s="12">
        <f>P8</f>
        <v>0.93245697674418604</v>
      </c>
      <c r="Q9" s="18">
        <f>P9+Q8</f>
        <v>1</v>
      </c>
      <c r="R9" s="18">
        <f t="shared" ref="R9:S9" si="7">Q9+R8</f>
        <v>1</v>
      </c>
      <c r="S9" s="18">
        <f t="shared" si="7"/>
        <v>1</v>
      </c>
      <c r="T9" s="48">
        <f>T8</f>
        <v>0.99999999999999989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  <row r="13" spans="1:20" x14ac:dyDescent="0.25">
      <c r="L13" s="45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Alejandro Sepulveda Cea</cp:lastModifiedBy>
  <dcterms:created xsi:type="dcterms:W3CDTF">2018-11-19T12:49:45Z</dcterms:created>
  <dcterms:modified xsi:type="dcterms:W3CDTF">2019-08-06T16:33:57Z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