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N:\Proyectos Hidro-OXE-GP\Control de Proyectos\6.2.- Proyectos 2020\Formatos Flujos carga\TKs Acido\Ficha Presupuesto 2020\"/>
    </mc:Choice>
  </mc:AlternateContent>
  <xr:revisionPtr revIDLastSave="0" documentId="13_ncr:1_{609F7983-C741-42A6-A9E9-0D20EE3275AA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eneral" sheetId="6" r:id="rId1"/>
    <sheet name="ImportFinanciero" sheetId="3" r:id="rId2"/>
    <sheet name="ImportFisico" sheetId="1" r:id="rId3"/>
  </sheets>
  <definedNames>
    <definedName name="datos1">ImportFinanciero!$A$5:$T$11</definedName>
    <definedName name="datos2">ImportFinanciero!$C$15:$C$16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5" i="3" l="1"/>
  <c r="B14" i="3" l="1"/>
  <c r="P6" i="1" l="1"/>
  <c r="T6" i="1" s="1"/>
  <c r="P7" i="1"/>
  <c r="T7" i="1" s="1"/>
  <c r="T5" i="1"/>
  <c r="Q3" i="3" l="1"/>
  <c r="D3" i="1"/>
  <c r="Q3" i="1" s="1"/>
  <c r="R3" i="1" s="1"/>
  <c r="S3" i="1" s="1"/>
  <c r="P9" i="3" l="1"/>
  <c r="P8" i="3"/>
  <c r="P7" i="3"/>
  <c r="T7" i="3" s="1"/>
  <c r="P6" i="3"/>
  <c r="T5" i="3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9" i="3"/>
  <c r="T8" i="3"/>
  <c r="T6" i="3"/>
  <c r="B6" i="1" s="1"/>
  <c r="P10" i="3"/>
  <c r="B5" i="1" l="1"/>
  <c r="B7" i="1"/>
  <c r="T10" i="3"/>
  <c r="B16" i="3"/>
  <c r="B15" i="3"/>
  <c r="B7" i="3" l="1"/>
  <c r="B6" i="3"/>
  <c r="B8" i="3"/>
  <c r="B5" i="3"/>
  <c r="T11" i="3"/>
  <c r="P8" i="1"/>
  <c r="Q8" i="1"/>
  <c r="C8" i="1"/>
  <c r="C9" i="1" s="1"/>
  <c r="R8" i="1"/>
  <c r="S8" i="1"/>
  <c r="T8" i="1"/>
  <c r="C16" i="3"/>
  <c r="B9" i="3"/>
  <c r="C1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T9" i="1"/>
  <c r="P9" i="1"/>
  <c r="Q9" i="1" s="1"/>
  <c r="R9" i="1" s="1"/>
  <c r="S9" i="1" s="1"/>
  <c r="B10" i="3"/>
  <c r="B11" i="3" s="1"/>
</calcChain>
</file>

<file path=xl/sharedStrings.xml><?xml version="1.0" encoding="utf-8"?>
<sst xmlns="http://schemas.openxmlformats.org/spreadsheetml/2006/main" count="60" uniqueCount="39">
  <si>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</si>
  <si>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</si>
  <si>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</si>
  <si>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</si>
  <si>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</si>
  <si>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</si>
  <si>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</si>
  <si>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</si>
  <si>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</si>
  <si>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</si>
  <si>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</si>
  <si>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</si>
  <si>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</si>
  <si>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</si>
  <si>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</si>
  <si>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</si>
  <si>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Template Proceso de Presupuesto Anual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</si>
  <si>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</si>
  <si>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</si>
  <si>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</si>
  <si>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</si>
  <si>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</si>
  <si>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</si>
  <si>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</si>
  <si>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</si>
  <si>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</si>
  <si>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</si>
  <si>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</si>
  <si>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</si>
  <si>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</si>
  <si>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</si>
  <si>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</si>
  <si>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Presupuesto</t>
  </si>
  <si>
    <t>Importación Fisica</t>
  </si>
  <si>
    <t>Importaion Financiera</t>
  </si>
  <si>
    <t>TOTAL</t>
  </si>
  <si>
    <t>Total</t>
  </si>
  <si>
    <t>Total Parcial</t>
  </si>
  <si>
    <t>Total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</si>
</sst>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 * #,##0_ ;_ * \-#,##0_ ;_ * &quot;-&quot;_ ;_ @_ 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" fontId="5" fillId="0" borderId="6" xfId="0" applyNumberFormat="1" applyFont="1" applyBorder="1" applyAlignment="1">
      <alignment horizontal="center"/>
    </xf>
    <xf numFmtId="41" fontId="0" fillId="0" borderId="0" xfId="2" applyFont="1"/>
    <xf numFmtId="41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</cellXfs>
  <cellStyles count="3">
    <cellStyle name="Millares [0]" xfId="2" builtinId="6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>
      <selection activeCell="D31" sqref="D31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7" t="s">
        <v>16</v>
      </c>
      <c r="C2" s="37"/>
      <c r="D2" s="37"/>
      <c r="E2" s="37"/>
      <c r="F2" s="37"/>
    </row>
    <row r="3" spans="2:6" x14ac:dyDescent="0.25">
      <c r="D3" s="2"/>
    </row>
    <row r="4" spans="2:6" ht="15.75" x14ac:dyDescent="0.25">
      <c r="B4" s="32" t="s">
        <v>32</v>
      </c>
      <c r="C4" s="34">
        <v>2020</v>
      </c>
      <c r="D4" s="2"/>
    </row>
    <row r="5" spans="2:6" ht="15.75" x14ac:dyDescent="0.25">
      <c r="B5" s="32" t="s">
        <v>29</v>
      </c>
      <c r="C5" s="33">
        <v>43527</v>
      </c>
      <c r="D5" s="2"/>
    </row>
    <row r="6" spans="2:6" ht="15.75" x14ac:dyDescent="0.25">
      <c r="B6" s="32" t="s">
        <v>30</v>
      </c>
      <c r="C6" s="33">
        <v>44012</v>
      </c>
      <c r="D6" s="2"/>
    </row>
    <row r="7" spans="2:6" ht="15.75" x14ac:dyDescent="0.25">
      <c r="B7" s="32" t="s">
        <v>31</v>
      </c>
      <c r="C7" s="33">
        <v>44074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showGridLines="0" zoomScaleNormal="100" workbookViewId="0">
      <selection activeCell="J17" sqref="J17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20" max="20" width="10" customWidth="1"/>
  </cols>
  <sheetData>
    <row r="1" spans="1:20" ht="18.75" x14ac:dyDescent="0.3">
      <c r="A1" s="38" t="s">
        <v>34</v>
      </c>
      <c r="B1" s="38"/>
      <c r="C1" s="38"/>
    </row>
    <row r="2" spans="1:20" x14ac:dyDescent="0.25">
      <c r="A2" s="1" t="s">
        <v>20</v>
      </c>
      <c r="B2" s="1"/>
      <c r="C2" s="1"/>
    </row>
    <row r="3" spans="1:20" ht="15" customHeight="1" x14ac:dyDescent="0.25">
      <c r="A3" s="44" t="s">
        <v>2</v>
      </c>
      <c r="B3" s="45" t="s">
        <v>28</v>
      </c>
      <c r="C3" s="39" t="s">
        <v>3</v>
      </c>
      <c r="D3" s="40"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 t="shared" ref="S3" si="0">+R3+1</f>
        <v>2023</v>
      </c>
      <c r="T3" s="43" t="s">
        <v>23</v>
      </c>
    </row>
    <row r="4" spans="1:20" x14ac:dyDescent="0.25">
      <c r="A4" s="44"/>
      <c r="B4" s="45"/>
      <c r="C4" s="39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20" t="s">
        <v>35</v>
      </c>
      <c r="Q4" s="39"/>
      <c r="R4" s="39"/>
      <c r="S4" s="39"/>
      <c r="T4" s="43"/>
    </row>
    <row r="5" spans="1:20" x14ac:dyDescent="0.25">
      <c r="A5" s="10" t="s">
        <v>19</v>
      </c>
      <c r="B5" s="8">
        <f>IFERROR(T5/$T$10,0)</f>
        <v>3.4892353377876766E-2</v>
      </c>
      <c r="C5" s="4">
        <v>235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9">
        <f>SUM(D5:O5)</f>
        <v>0</v>
      </c>
      <c r="Q5" s="5">
        <v>0</v>
      </c>
      <c r="R5" s="5">
        <v>0</v>
      </c>
      <c r="S5" s="5">
        <v>0</v>
      </c>
      <c r="T5" s="16">
        <f>SUM(P5:S5,C5)</f>
        <v>235</v>
      </c>
    </row>
    <row r="6" spans="1:20" x14ac:dyDescent="0.25">
      <c r="A6" s="10" t="s">
        <v>0</v>
      </c>
      <c r="B6" s="8">
        <f t="shared" ref="B6:B9" si="1">IFERROR(T6/$T$10,0)</f>
        <v>0.13036377134372679</v>
      </c>
      <c r="C6" s="4">
        <v>581</v>
      </c>
      <c r="D6" s="5">
        <v>297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9">
        <f>SUM(D6:O6)</f>
        <v>297</v>
      </c>
      <c r="Q6" s="5">
        <v>0</v>
      </c>
      <c r="R6" s="5">
        <v>0</v>
      </c>
      <c r="S6" s="5">
        <v>0</v>
      </c>
      <c r="T6" s="16">
        <f>SUM(P6:S6,C6)</f>
        <v>878</v>
      </c>
    </row>
    <row r="7" spans="1:20" x14ac:dyDescent="0.25">
      <c r="A7" s="10" t="s">
        <v>1</v>
      </c>
      <c r="B7" s="8">
        <f t="shared" si="1"/>
        <v>0.60682999257609505</v>
      </c>
      <c r="C7" s="4">
        <v>968</v>
      </c>
      <c r="D7" s="5">
        <v>389</v>
      </c>
      <c r="E7" s="5">
        <v>389</v>
      </c>
      <c r="F7" s="5">
        <v>389</v>
      </c>
      <c r="G7" s="5">
        <v>389</v>
      </c>
      <c r="H7" s="5">
        <v>389</v>
      </c>
      <c r="I7" s="5">
        <v>389</v>
      </c>
      <c r="J7" s="5">
        <v>389</v>
      </c>
      <c r="K7" s="5">
        <v>396</v>
      </c>
      <c r="L7" s="5">
        <v>0</v>
      </c>
      <c r="M7" s="5">
        <v>0</v>
      </c>
      <c r="N7" s="5">
        <v>0</v>
      </c>
      <c r="O7" s="5">
        <v>0</v>
      </c>
      <c r="P7" s="9">
        <f>SUM(D7:O7)</f>
        <v>3119</v>
      </c>
      <c r="Q7" s="5">
        <v>0</v>
      </c>
      <c r="R7" s="5">
        <v>0</v>
      </c>
      <c r="S7" s="5">
        <v>0</v>
      </c>
      <c r="T7" s="16">
        <f>SUM(P7:S7,C7)</f>
        <v>4087</v>
      </c>
    </row>
    <row r="8" spans="1:20" x14ac:dyDescent="0.25">
      <c r="A8" s="10" t="s">
        <v>21</v>
      </c>
      <c r="B8" s="8">
        <f t="shared" si="1"/>
        <v>7.0675575352635481E-2</v>
      </c>
      <c r="C8" s="4">
        <v>257</v>
      </c>
      <c r="D8" s="5">
        <v>27</v>
      </c>
      <c r="E8" s="5">
        <v>27</v>
      </c>
      <c r="F8" s="5">
        <v>27</v>
      </c>
      <c r="G8" s="5">
        <v>27</v>
      </c>
      <c r="H8" s="5">
        <v>27</v>
      </c>
      <c r="I8" s="5">
        <v>27</v>
      </c>
      <c r="J8" s="5">
        <v>27</v>
      </c>
      <c r="K8" s="5">
        <v>30</v>
      </c>
      <c r="L8" s="5">
        <v>0</v>
      </c>
      <c r="M8" s="5">
        <v>0</v>
      </c>
      <c r="N8" s="5">
        <v>0</v>
      </c>
      <c r="O8" s="5">
        <v>0</v>
      </c>
      <c r="P8" s="9">
        <f>SUM(D8:O8)</f>
        <v>219</v>
      </c>
      <c r="Q8" s="5">
        <v>0</v>
      </c>
      <c r="R8" s="5">
        <v>0</v>
      </c>
      <c r="S8" s="5">
        <v>0</v>
      </c>
      <c r="T8" s="16">
        <f>SUM(P8:S8,C8)</f>
        <v>476</v>
      </c>
    </row>
    <row r="9" spans="1:20" x14ac:dyDescent="0.25">
      <c r="A9" s="10" t="s">
        <v>22</v>
      </c>
      <c r="B9" s="8">
        <f t="shared" si="1"/>
        <v>0.15723830734966593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1059</v>
      </c>
      <c r="O9" s="5">
        <v>0</v>
      </c>
      <c r="P9" s="9">
        <f>SUM(D9:O9)</f>
        <v>1059</v>
      </c>
      <c r="Q9" s="5">
        <v>0</v>
      </c>
      <c r="R9" s="5">
        <v>0</v>
      </c>
      <c r="S9" s="5">
        <v>0</v>
      </c>
      <c r="T9" s="16">
        <f>SUM(P9:S9,C9)</f>
        <v>1059</v>
      </c>
    </row>
    <row r="10" spans="1:20" ht="17.25" customHeight="1" x14ac:dyDescent="0.25">
      <c r="A10" s="11" t="s">
        <v>37</v>
      </c>
      <c r="B10" s="12">
        <f>SUM(B5:B9)</f>
        <v>1</v>
      </c>
      <c r="C10" s="21">
        <f>SUM(C5:C9)</f>
        <v>2041</v>
      </c>
      <c r="D10" s="22">
        <f t="shared" ref="D10:T10" si="2">SUM(D5:D9)</f>
        <v>713</v>
      </c>
      <c r="E10" s="22">
        <f t="shared" si="2"/>
        <v>416</v>
      </c>
      <c r="F10" s="22">
        <f t="shared" si="2"/>
        <v>416</v>
      </c>
      <c r="G10" s="22">
        <f t="shared" si="2"/>
        <v>416</v>
      </c>
      <c r="H10" s="22">
        <f t="shared" si="2"/>
        <v>416</v>
      </c>
      <c r="I10" s="22">
        <f t="shared" si="2"/>
        <v>416</v>
      </c>
      <c r="J10" s="22">
        <f t="shared" si="2"/>
        <v>416</v>
      </c>
      <c r="K10" s="22">
        <f t="shared" si="2"/>
        <v>426</v>
      </c>
      <c r="L10" s="22">
        <f t="shared" si="2"/>
        <v>0</v>
      </c>
      <c r="M10" s="22">
        <f t="shared" si="2"/>
        <v>0</v>
      </c>
      <c r="N10" s="22">
        <f t="shared" si="2"/>
        <v>1059</v>
      </c>
      <c r="O10" s="22">
        <f t="shared" si="2"/>
        <v>0</v>
      </c>
      <c r="P10" s="21">
        <f t="shared" si="2"/>
        <v>4694</v>
      </c>
      <c r="Q10" s="21">
        <f t="shared" si="2"/>
        <v>0</v>
      </c>
      <c r="R10" s="21">
        <f t="shared" si="2"/>
        <v>0</v>
      </c>
      <c r="S10" s="21">
        <f t="shared" si="2"/>
        <v>0</v>
      </c>
      <c r="T10" s="13">
        <f t="shared" si="2"/>
        <v>6735</v>
      </c>
    </row>
    <row r="11" spans="1:20" ht="17.25" customHeight="1" x14ac:dyDescent="0.25">
      <c r="A11" s="11" t="s">
        <v>38</v>
      </c>
      <c r="B11" s="12">
        <f>+B10</f>
        <v>1</v>
      </c>
      <c r="C11" s="28">
        <f>C10</f>
        <v>2041</v>
      </c>
      <c r="D11" s="29">
        <f>C11+D10</f>
        <v>2754</v>
      </c>
      <c r="E11" s="29">
        <f t="shared" ref="E11:O11" si="3">D11+E10</f>
        <v>3170</v>
      </c>
      <c r="F11" s="29">
        <f t="shared" si="3"/>
        <v>3586</v>
      </c>
      <c r="G11" s="29">
        <f t="shared" si="3"/>
        <v>4002</v>
      </c>
      <c r="H11" s="29">
        <f t="shared" si="3"/>
        <v>4418</v>
      </c>
      <c r="I11" s="29">
        <f t="shared" si="3"/>
        <v>4834</v>
      </c>
      <c r="J11" s="29">
        <f t="shared" si="3"/>
        <v>5250</v>
      </c>
      <c r="K11" s="29">
        <f t="shared" si="3"/>
        <v>5676</v>
      </c>
      <c r="L11" s="29">
        <f t="shared" si="3"/>
        <v>5676</v>
      </c>
      <c r="M11" s="29">
        <f t="shared" si="3"/>
        <v>5676</v>
      </c>
      <c r="N11" s="29">
        <f t="shared" si="3"/>
        <v>6735</v>
      </c>
      <c r="O11" s="29">
        <f t="shared" si="3"/>
        <v>6735</v>
      </c>
      <c r="P11" s="28">
        <f>O11</f>
        <v>6735</v>
      </c>
      <c r="Q11" s="28">
        <f>P11+Q10</f>
        <v>6735</v>
      </c>
      <c r="R11" s="28">
        <f t="shared" ref="R11:S11" si="4">Q11+R10</f>
        <v>6735</v>
      </c>
      <c r="S11" s="28">
        <f t="shared" si="4"/>
        <v>6735</v>
      </c>
      <c r="T11" s="13">
        <f>+T10</f>
        <v>6735</v>
      </c>
    </row>
    <row r="12" spans="1:20" x14ac:dyDescent="0.25">
      <c r="C12" s="3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0" x14ac:dyDescent="0.25">
      <c r="A13" s="1" t="s">
        <v>24</v>
      </c>
      <c r="B13" s="1"/>
    </row>
    <row r="14" spans="1:20" ht="30" x14ac:dyDescent="0.25">
      <c r="A14" s="14" t="s">
        <v>25</v>
      </c>
      <c r="B14" s="14">
        <f>General!C4</f>
        <v>2020</v>
      </c>
      <c r="C14" s="7" t="s">
        <v>23</v>
      </c>
    </row>
    <row r="15" spans="1:20" x14ac:dyDescent="0.25">
      <c r="A15" s="15" t="s">
        <v>26</v>
      </c>
      <c r="B15" s="8">
        <f>IFERROR(P8/P10,0)</f>
        <v>4.6655304644226674E-2</v>
      </c>
      <c r="C15" s="8">
        <f>IFERROR(T8/T10,0)</f>
        <v>7.0675575352635481E-2</v>
      </c>
    </row>
    <row r="16" spans="1:20" x14ac:dyDescent="0.25">
      <c r="A16" s="15" t="s">
        <v>27</v>
      </c>
      <c r="B16" s="8">
        <f>IFERROR(P9/(P10-P9),0)</f>
        <v>0.29133425034387894</v>
      </c>
      <c r="C16" s="8">
        <f>IFERROR(T9/(T10-T9),0)</f>
        <v>0.18657505285412262</v>
      </c>
    </row>
    <row r="25" spans="5:18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5"/>
      <c r="R25" s="36"/>
    </row>
    <row r="26" spans="5:18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5"/>
    </row>
    <row r="27" spans="5:18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5"/>
      <c r="R27" s="36"/>
    </row>
    <row r="28" spans="5:18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5"/>
    </row>
    <row r="29" spans="5:18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</row>
  </sheetData>
  <mergeCells count="9">
    <mergeCell ref="A1:C1"/>
    <mergeCell ref="S3:S4"/>
    <mergeCell ref="D3:P3"/>
    <mergeCell ref="T3:T4"/>
    <mergeCell ref="A3:A4"/>
    <mergeCell ref="C3:C4"/>
    <mergeCell ref="Q3:Q4"/>
    <mergeCell ref="R3:R4"/>
    <mergeCell ref="B3:B4"/>
  </mergeCells>
  <pageMargins left="0.7" right="0.7" top="0.75" bottom="0.75" header="0.3" footer="0.3"/>
  <pageSetup orientation="portrait" r:id="rId1"/>
  <ignoredErrors>
    <ignoredError sqref="P11" formula="1"/>
    <ignoredError sqref="P5:P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showGridLines="0" zoomScale="90" zoomScaleNormal="90" workbookViewId="0">
      <selection activeCell="H20" sqref="H20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19" width="10.85546875" customWidth="1"/>
    <col min="20" max="20" width="10.5703125" customWidth="1"/>
  </cols>
  <sheetData>
    <row r="1" spans="1:20" ht="18.75" x14ac:dyDescent="0.3">
      <c r="A1" s="38" t="s">
        <v>33</v>
      </c>
      <c r="B1" s="38"/>
      <c r="C1" s="38"/>
      <c r="D1" s="38"/>
    </row>
    <row r="2" spans="1:20" x14ac:dyDescent="0.25">
      <c r="A2" s="1" t="s">
        <v>18</v>
      </c>
      <c r="B2" s="1"/>
    </row>
    <row r="3" spans="1:20" ht="15" customHeight="1" x14ac:dyDescent="0.25">
      <c r="A3" s="44" t="s">
        <v>2</v>
      </c>
      <c r="B3" s="45" t="s">
        <v>17</v>
      </c>
      <c r="C3" s="46" t="s">
        <v>3</v>
      </c>
      <c r="D3" s="40">
        <f>General!C4</f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>+R3+1</f>
        <v>2023</v>
      </c>
      <c r="T3" s="39" t="s">
        <v>36</v>
      </c>
    </row>
    <row r="4" spans="1:20" x14ac:dyDescent="0.25">
      <c r="A4" s="44"/>
      <c r="B4" s="45"/>
      <c r="C4" s="4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30" t="s">
        <v>35</v>
      </c>
      <c r="Q4" s="39"/>
      <c r="R4" s="39"/>
      <c r="S4" s="39"/>
      <c r="T4" s="39"/>
    </row>
    <row r="5" spans="1:20" x14ac:dyDescent="0.25">
      <c r="A5" s="10" t="s">
        <v>19</v>
      </c>
      <c r="B5" s="17">
        <f>ImportFinanciero!T5/SUM(ImportFinanciero!$T$5:$T$7)</f>
        <v>4.5192307692307691E-2</v>
      </c>
      <c r="C5" s="26">
        <v>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8">
        <f>SUM(D5:O5)</f>
        <v>0</v>
      </c>
      <c r="Q5" s="26">
        <v>0</v>
      </c>
      <c r="R5" s="26">
        <v>0</v>
      </c>
      <c r="S5" s="26">
        <v>0</v>
      </c>
      <c r="T5" s="17">
        <f>SUM(C5,P5,Q5,R5,S5)</f>
        <v>1</v>
      </c>
    </row>
    <row r="6" spans="1:20" x14ac:dyDescent="0.25">
      <c r="A6" s="10" t="s">
        <v>0</v>
      </c>
      <c r="B6" s="17">
        <f>ImportFinanciero!T6/SUM(ImportFinanciero!$T$5:$T$7)</f>
        <v>0.16884615384615384</v>
      </c>
      <c r="C6" s="26">
        <v>0.5</v>
      </c>
      <c r="D6" s="26">
        <v>0.3</v>
      </c>
      <c r="E6" s="26">
        <v>0.2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8">
        <f t="shared" ref="P6:P7" si="0">SUM(D6:O6)</f>
        <v>0.5</v>
      </c>
      <c r="Q6" s="26">
        <v>0</v>
      </c>
      <c r="R6" s="26">
        <v>0</v>
      </c>
      <c r="S6" s="26">
        <v>0</v>
      </c>
      <c r="T6" s="17">
        <f t="shared" ref="T6:T7" si="1">SUM(C6,P6,Q6,R6,S6)</f>
        <v>1</v>
      </c>
    </row>
    <row r="7" spans="1:20" x14ac:dyDescent="0.25">
      <c r="A7" s="10" t="s">
        <v>1</v>
      </c>
      <c r="B7" s="17">
        <f>ImportFinanciero!T7/SUM(ImportFinanciero!$T$5:$T$7)</f>
        <v>0.78596153846153849</v>
      </c>
      <c r="C7" s="26">
        <v>0.24</v>
      </c>
      <c r="D7" s="26">
        <v>0.152</v>
      </c>
      <c r="E7" s="26">
        <v>0.152</v>
      </c>
      <c r="F7" s="26">
        <v>0.152</v>
      </c>
      <c r="G7" s="26">
        <v>0.152</v>
      </c>
      <c r="H7" s="26">
        <v>0.152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8">
        <f t="shared" si="0"/>
        <v>0.76</v>
      </c>
      <c r="Q7" s="26">
        <v>0</v>
      </c>
      <c r="R7" s="26">
        <v>0</v>
      </c>
      <c r="S7" s="26">
        <v>0</v>
      </c>
      <c r="T7" s="17">
        <f t="shared" si="1"/>
        <v>1</v>
      </c>
    </row>
    <row r="8" spans="1:20" x14ac:dyDescent="0.25">
      <c r="A8" s="11" t="s">
        <v>37</v>
      </c>
      <c r="B8" s="18">
        <f>SUM(B5:B7)</f>
        <v>1</v>
      </c>
      <c r="C8" s="27">
        <f t="shared" ref="C8:O8" si="2">SUMPRODUCT($B$5:$B$7,C5:C7)</f>
        <v>0.31824615384615385</v>
      </c>
      <c r="D8" s="27">
        <f t="shared" si="2"/>
        <v>0.17011999999999999</v>
      </c>
      <c r="E8" s="27">
        <f t="shared" si="2"/>
        <v>0.15323538461538461</v>
      </c>
      <c r="F8" s="27">
        <f t="shared" si="2"/>
        <v>0.11946615384615385</v>
      </c>
      <c r="G8" s="27">
        <f t="shared" si="2"/>
        <v>0.11946615384615385</v>
      </c>
      <c r="H8" s="27">
        <f t="shared" si="2"/>
        <v>0.11946615384615385</v>
      </c>
      <c r="I8" s="27">
        <f t="shared" si="2"/>
        <v>0</v>
      </c>
      <c r="J8" s="27">
        <f t="shared" si="2"/>
        <v>0</v>
      </c>
      <c r="K8" s="27">
        <f t="shared" si="2"/>
        <v>0</v>
      </c>
      <c r="L8" s="27">
        <f t="shared" si="2"/>
        <v>0</v>
      </c>
      <c r="M8" s="27">
        <f t="shared" si="2"/>
        <v>0</v>
      </c>
      <c r="N8" s="27">
        <f t="shared" si="2"/>
        <v>0</v>
      </c>
      <c r="O8" s="27">
        <f t="shared" si="2"/>
        <v>0</v>
      </c>
      <c r="P8" s="27">
        <f t="shared" ref="P8:S8" si="3">SUMPRODUCT($B$5:$B$7,P5:P7)</f>
        <v>0.68175384615384615</v>
      </c>
      <c r="Q8" s="8">
        <f t="shared" si="3"/>
        <v>0</v>
      </c>
      <c r="R8" s="8">
        <f t="shared" si="3"/>
        <v>0</v>
      </c>
      <c r="S8" s="8">
        <f t="shared" si="3"/>
        <v>0</v>
      </c>
      <c r="T8" s="31">
        <f t="shared" ref="T8" si="4">SUMPRODUCT($B$5:$B$7,T5:T7)</f>
        <v>1</v>
      </c>
    </row>
    <row r="9" spans="1:20" x14ac:dyDescent="0.25">
      <c r="A9" s="11" t="s">
        <v>38</v>
      </c>
      <c r="B9" s="18">
        <f>+B8</f>
        <v>1</v>
      </c>
      <c r="C9" s="12">
        <f>C8</f>
        <v>0.31824615384615385</v>
      </c>
      <c r="D9" s="12">
        <f>C9+D8</f>
        <v>0.48836615384615384</v>
      </c>
      <c r="E9" s="12">
        <f t="shared" ref="E9:N9" si="5">D9+E8</f>
        <v>0.64160153846153845</v>
      </c>
      <c r="F9" s="12">
        <f t="shared" si="5"/>
        <v>0.76106769230769233</v>
      </c>
      <c r="G9" s="12">
        <f t="shared" si="5"/>
        <v>0.88053384615384622</v>
      </c>
      <c r="H9" s="12">
        <f t="shared" si="5"/>
        <v>1</v>
      </c>
      <c r="I9" s="12">
        <f t="shared" si="5"/>
        <v>1</v>
      </c>
      <c r="J9" s="12">
        <f t="shared" si="5"/>
        <v>1</v>
      </c>
      <c r="K9" s="12">
        <f t="shared" si="5"/>
        <v>1</v>
      </c>
      <c r="L9" s="12">
        <f t="shared" si="5"/>
        <v>1</v>
      </c>
      <c r="M9" s="12">
        <f t="shared" si="5"/>
        <v>1</v>
      </c>
      <c r="N9" s="12">
        <f t="shared" si="5"/>
        <v>1</v>
      </c>
      <c r="O9" s="12">
        <f t="shared" ref="O9" si="6">N9+O8</f>
        <v>1</v>
      </c>
      <c r="P9" s="12">
        <f>P8</f>
        <v>0.68175384615384615</v>
      </c>
      <c r="Q9" s="18">
        <f>P9+Q8</f>
        <v>0.68175384615384615</v>
      </c>
      <c r="R9" s="18">
        <f t="shared" ref="R9:S9" si="7">Q9+R8</f>
        <v>0.68175384615384615</v>
      </c>
      <c r="S9" s="18">
        <f t="shared" si="7"/>
        <v>0.68175384615384615</v>
      </c>
      <c r="T9" s="18">
        <f>T8</f>
        <v>1</v>
      </c>
    </row>
    <row r="10" spans="1:20" x14ac:dyDescent="0.25">
      <c r="O10" s="23"/>
      <c r="P10" s="23"/>
      <c r="Q10" s="24"/>
      <c r="R10" s="24"/>
      <c r="S10" s="23"/>
    </row>
    <row r="11" spans="1:20" x14ac:dyDescent="0.25">
      <c r="O11" s="23"/>
      <c r="P11" s="23"/>
      <c r="Q11" s="25"/>
      <c r="R11" s="25"/>
      <c r="S11" s="23"/>
    </row>
    <row r="12" spans="1:20" x14ac:dyDescent="0.25">
      <c r="O12" s="23"/>
      <c r="P12" s="23"/>
      <c r="Q12" s="23"/>
      <c r="R12" s="23"/>
      <c r="S12" s="23"/>
    </row>
  </sheetData>
  <mergeCells count="9">
    <mergeCell ref="A1:D1"/>
    <mergeCell ref="C3:C4"/>
    <mergeCell ref="S3:S4"/>
    <mergeCell ref="T3:T4"/>
    <mergeCell ref="A3:A4"/>
    <mergeCell ref="B3:B4"/>
    <mergeCell ref="D3:P3"/>
    <mergeCell ref="Q3:Q4"/>
    <mergeCell ref="R3:R4"/>
  </mergeCells>
  <pageMargins left="0.7" right="0.7" top="0.75" bottom="0.75" header="0.3" footer="0.3"/>
  <pageSetup orientation="portrait" r:id="rId1"/>
  <ignoredErrors>
    <ignoredError sqref="P9" formula="1"/>
    <ignoredError sqref="P5:P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General</vt:lpstr>
      <vt:lpstr>ImportFinanciero</vt:lpstr>
      <vt:lpstr>ImportFisico</vt:lpstr>
      <vt:lpstr>datos1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Sandro Alex Rojas Malebran</cp:lastModifiedBy>
  <dcterms:created xsi:type="dcterms:W3CDTF">2018-11-19T12:49:45Z</dcterms:created>
  <dcterms:modified xsi:type="dcterms:W3CDTF">2019-09-09T21:24:58Z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3f08b14e-b4b8-4ea3-9365-63ecdb5f2107</vt:lpwstr>
  </property>
</Properties>
</file>