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Año 2019 Comparativo" sheetId="2" r:id="rId1"/>
    <sheet name="Año 2019" sheetId="1" r:id="rId2"/>
    <sheet name="Comparativo Años" sheetId="4" r:id="rId3"/>
    <sheet name="Tortas" sheetId="6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" i="1" l="1"/>
  <c r="C6" i="4"/>
  <c r="D6" i="4" s="1"/>
  <c r="B6" i="4"/>
  <c r="E7" i="1"/>
  <c r="F7" i="1" s="1"/>
  <c r="G7" i="1" s="1"/>
  <c r="H7" i="1" s="1"/>
  <c r="I7" i="1" s="1"/>
  <c r="J7" i="1" s="1"/>
  <c r="K7" i="1" s="1"/>
  <c r="L7" i="1" s="1"/>
  <c r="M7" i="1" s="1"/>
  <c r="N7" i="1" s="1"/>
  <c r="D7" i="1"/>
  <c r="C7" i="1"/>
  <c r="E6" i="1"/>
  <c r="F6" i="1" s="1"/>
  <c r="G6" i="1" s="1"/>
  <c r="H6" i="1" s="1"/>
  <c r="I6" i="1" s="1"/>
  <c r="J6" i="1" s="1"/>
  <c r="K6" i="1" s="1"/>
  <c r="L6" i="1" s="1"/>
  <c r="M6" i="1" s="1"/>
  <c r="N6" i="1" s="1"/>
  <c r="D6" i="1"/>
  <c r="C6" i="1"/>
  <c r="O5" i="2"/>
  <c r="N5" i="2"/>
  <c r="M5" i="2"/>
  <c r="L5" i="2"/>
  <c r="K5" i="2"/>
  <c r="J5" i="2"/>
  <c r="I5" i="2"/>
  <c r="H5" i="2"/>
  <c r="G5" i="2"/>
  <c r="F5" i="2"/>
  <c r="E5" i="2"/>
  <c r="D5" i="2"/>
  <c r="C5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B5" i="2"/>
  <c r="P4" i="2"/>
  <c r="P3" i="2"/>
  <c r="P5" i="2" s="1"/>
  <c r="N5" i="1"/>
  <c r="M5" i="1"/>
  <c r="O5" i="1"/>
  <c r="L5" i="1"/>
  <c r="K5" i="1"/>
  <c r="J5" i="1"/>
  <c r="I5" i="1"/>
  <c r="H5" i="1"/>
  <c r="G5" i="1"/>
  <c r="F5" i="1"/>
  <c r="E5" i="1"/>
  <c r="D5" i="1"/>
  <c r="C5" i="1"/>
  <c r="B5" i="1"/>
  <c r="P4" i="1"/>
  <c r="P3" i="1"/>
  <c r="P5" i="1" l="1"/>
</calcChain>
</file>

<file path=xl/sharedStrings.xml><?xml version="1.0" encoding="utf-8"?>
<sst xmlns="http://schemas.openxmlformats.org/spreadsheetml/2006/main" count="60" uniqueCount="35">
  <si>
    <t>E</t>
  </si>
  <si>
    <t>F</t>
  </si>
  <si>
    <t>M</t>
  </si>
  <si>
    <t>A</t>
  </si>
  <si>
    <t>J</t>
  </si>
  <si>
    <t>S</t>
  </si>
  <si>
    <t>O</t>
  </si>
  <si>
    <t>N</t>
  </si>
  <si>
    <t>D</t>
  </si>
  <si>
    <t>Ppto 2018</t>
  </si>
  <si>
    <t>Post.</t>
  </si>
  <si>
    <t>Total</t>
  </si>
  <si>
    <t>Ant.</t>
  </si>
  <si>
    <t>Remanentes (parcial)</t>
  </si>
  <si>
    <t>Valores en MUS$</t>
  </si>
  <si>
    <t>Nuevos (parcial)</t>
  </si>
  <si>
    <t>Total (parcial)</t>
  </si>
  <si>
    <t>Total (acumulado)</t>
  </si>
  <si>
    <t>Acum.</t>
  </si>
  <si>
    <t>Ppto 2019 (parcial)</t>
  </si>
  <si>
    <t>CB 2019 (parcial)</t>
  </si>
  <si>
    <t>Acum CB</t>
  </si>
  <si>
    <t>Acum Ppto</t>
  </si>
  <si>
    <t>Ppto 2019</t>
  </si>
  <si>
    <t>Nuevos</t>
  </si>
  <si>
    <t>Remanentes</t>
  </si>
  <si>
    <t>Extraordinarios</t>
  </si>
  <si>
    <t>Total (MUS$)</t>
  </si>
  <si>
    <t>Continuidad Operacional</t>
  </si>
  <si>
    <t>Mejoras Operacionales</t>
  </si>
  <si>
    <t>Adquisiciones/ Reemplazos</t>
  </si>
  <si>
    <t>HSEC</t>
  </si>
  <si>
    <t>Estudios</t>
  </si>
  <si>
    <t>Exploraciones</t>
  </si>
  <si>
    <t>Ejecuciòn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</si>
</sst>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EDAB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AB00"/>
        <bgColor indexed="64"/>
      </patternFill>
    </fill>
    <fill>
      <patternFill patternType="solid">
        <fgColor rgb="FFD42029"/>
        <bgColor indexed="64"/>
      </patternFill>
    </fill>
    <fill>
      <patternFill patternType="solid">
        <fgColor rgb="FF007A94"/>
        <bgColor indexed="64"/>
      </patternFill>
    </fill>
    <fill>
      <patternFill patternType="solid">
        <fgColor rgb="FF62CD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9" fontId="5" fillId="0" borderId="0" xfId="1" applyFont="1"/>
    <xf numFmtId="0" fontId="0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AB00"/>
      <color rgb="FF007A94"/>
      <color rgb="FFD42029"/>
      <color rgb="FF62C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bg1">
                    <a:lumMod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1600" b="0">
                <a:solidFill>
                  <a:schemeClr val="bg1">
                    <a:lumMod val="50000"/>
                  </a:schemeClr>
                </a:solidFill>
                <a:latin typeface="Trebuchet MS" panose="020B0603020202020204" pitchFamily="34" charset="0"/>
              </a:rPr>
              <a:t>Presupuesto 2019 (MUS$)</a:t>
            </a:r>
          </a:p>
        </c:rich>
      </c:tx>
      <c:layout>
        <c:manualLayout>
          <c:xMode val="edge"/>
          <c:yMode val="edge"/>
          <c:x val="0.36495246644355328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bg1">
                  <a:lumMod val="50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5.6245385683666868E-2"/>
          <c:y val="0.14749759295163481"/>
          <c:w val="0.92600311578153105"/>
          <c:h val="0.675944552157111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'Año 2019 Comparativo'!$A$3</c:f>
              <c:strCache>
                <c:ptCount val="1"/>
                <c:pt idx="0">
                  <c:v>Remanentes (parcial)</c:v>
                </c:pt>
              </c:strCache>
            </c:strRef>
          </c:tx>
          <c:spPr>
            <a:solidFill>
              <a:srgbClr val="007A94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E0C-4F57-944F-E744B7025703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E0C-4F57-944F-E744B7025703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E0C-4F57-944F-E744B7025703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E0C-4F57-944F-E744B7025703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E0C-4F57-944F-E744B7025703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E0C-4F57-944F-E744B702570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CL" sz="1400" b="0" i="0" u="none" strike="noStrike" kern="1200" baseline="0">
                    <a:solidFill>
                      <a:schemeClr val="bg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'Año 2019 Comparativo'!$C$2:$N$2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'Año 2019 Comparativo'!$C$3:$N$3</c:f>
              <c:numCache>
                <c:formatCode>#,##0.0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E0C-4F57-944F-E744B7025703}"/>
            </c:ext>
          </c:extLst>
        </c:ser>
        <c:ser>
          <c:idx val="1"/>
          <c:order val="1"/>
          <c:tx>
            <c:strRef>
              <c:f>'Año 2019 Comparativo'!$A$4</c:f>
              <c:strCache>
                <c:ptCount val="1"/>
                <c:pt idx="0">
                  <c:v>Nuevos (parcial)</c:v>
                </c:pt>
              </c:strCache>
            </c:strRef>
          </c:tx>
          <c:spPr>
            <a:solidFill>
              <a:srgbClr val="62CDCA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'Año 2019 Comparativo'!$C$2:$N$2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'Año 2019 Comparativo'!$C$4:$N$4</c:f>
              <c:numCache>
                <c:formatCode>#,##0.0</c:formatCode>
                <c:ptCount val="12"/>
                <c:pt idx="0">
                  <c:v>0.1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E0C-4F57-944F-E744B702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212236288"/>
        <c:axId val="212237464"/>
      </c:barChart>
      <c:catAx>
        <c:axId val="2122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CL"/>
          </a:p>
        </c:txPr>
        <c:crossAx val="212237464"/>
        <c:crosses val="autoZero"/>
        <c:auto val="1"/>
        <c:lblAlgn val="ctr"/>
        <c:lblOffset val="100"/>
        <c:noMultiLvlLbl val="0"/>
      </c:catAx>
      <c:valAx>
        <c:axId val="212237464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CL"/>
          </a:p>
        </c:txPr>
        <c:crossAx val="2122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79327862827556"/>
          <c:y val="0.10076181432094861"/>
          <c:w val="0.39412541833757769"/>
          <c:h val="6.054603727297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bg1">
                    <a:lumMod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1600" b="0">
                <a:solidFill>
                  <a:schemeClr val="bg1">
                    <a:lumMod val="50000"/>
                  </a:schemeClr>
                </a:solidFill>
                <a:latin typeface="Trebuchet MS" panose="020B0603020202020204" pitchFamily="34" charset="0"/>
              </a:rPr>
              <a:t>Comparativo 2019 (MUS$)</a:t>
            </a:r>
          </a:p>
        </c:rich>
      </c:tx>
      <c:layout>
        <c:manualLayout>
          <c:xMode val="edge"/>
          <c:yMode val="edge"/>
          <c:x val="0.36495246644355328"/>
          <c:y val="2.40963855421686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637372465988239E-2"/>
          <c:y val="0.11064668121304116"/>
          <c:w val="0.89461112899920969"/>
          <c:h val="0.66924438465292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'Año 2019'!$A$3</c:f>
              <c:strCache>
                <c:ptCount val="1"/>
                <c:pt idx="0">
                  <c:v>CB 2019 (parcial)</c:v>
                </c:pt>
              </c:strCache>
            </c:strRef>
          </c:tx>
          <c:spPr>
            <a:solidFill>
              <a:srgbClr val="007A94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'Año 2019'!$C$2:$N$2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'Año 2019'!$C$3:$N$3</c:f>
              <c:numCache>
                <c:formatCode>#,##0.0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03-45FC-9DE9-9EA1C77916F9}"/>
            </c:ext>
          </c:extLst>
        </c:ser>
        <c:ser>
          <c:idx val="1"/>
          <c:order val="1"/>
          <c:tx>
            <c:strRef>
              <c:f>'Año 2019'!$A$4</c:f>
              <c:strCache>
                <c:ptCount val="1"/>
                <c:pt idx="0">
                  <c:v>Ppto 2019 (parcial)</c:v>
                </c:pt>
              </c:strCache>
            </c:strRef>
          </c:tx>
          <c:spPr>
            <a:solidFill>
              <a:srgbClr val="62CDCA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'Año 2019'!$C$2:$N$2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'Año 2019'!$C$4:$N$4</c:f>
              <c:numCache>
                <c:formatCode>#,##0.0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7.5</c:v>
                </c:pt>
                <c:pt idx="4">
                  <c:v>8.5</c:v>
                </c:pt>
                <c:pt idx="5">
                  <c:v>8.5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03-45FC-9DE9-9EA1C779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12239032"/>
        <c:axId val="212233544"/>
      </c:barChart>
      <c:catAx>
        <c:axId val="21223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CL"/>
          </a:p>
        </c:txPr>
        <c:crossAx val="212233544"/>
        <c:crosses val="autoZero"/>
        <c:auto val="1"/>
        <c:lblAlgn val="ctr"/>
        <c:lblOffset val="100"/>
        <c:noMultiLvlLbl val="0"/>
      </c:catAx>
      <c:valAx>
        <c:axId val="212233544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CL"/>
          </a:p>
        </c:txPr>
        <c:crossAx val="21223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990812022103"/>
          <c:y val="9.4061646816761005E-2"/>
          <c:w val="0.3812580862336446"/>
          <c:h val="6.054603727297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bg1">
                    <a:lumMod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1600" b="0">
                <a:solidFill>
                  <a:schemeClr val="bg1">
                    <a:lumMod val="50000"/>
                  </a:schemeClr>
                </a:solidFill>
                <a:latin typeface="Trebuchet MS" panose="020B0603020202020204" pitchFamily="34" charset="0"/>
              </a:rPr>
              <a:t>Presupuesto 2019 v/s 2018 (MUS$)</a:t>
            </a:r>
          </a:p>
        </c:rich>
      </c:tx>
      <c:layout>
        <c:manualLayout>
          <c:xMode val="edge"/>
          <c:yMode val="edge"/>
          <c:x val="0.27390546020886491"/>
          <c:y val="2.4096334691831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bg1">
                  <a:lumMod val="50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7282571345701143E-2"/>
          <c:y val="0.17094817921629143"/>
          <c:w val="0.90588424716067428"/>
          <c:h val="0.66924438465292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'Comparativo Años'!$A$3</c:f>
              <c:strCache>
                <c:ptCount val="1"/>
                <c:pt idx="0">
                  <c:v>Remanentes</c:v>
                </c:pt>
              </c:strCache>
            </c:strRef>
          </c:tx>
          <c:spPr>
            <a:solidFill>
              <a:srgbClr val="007A94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CL" sz="1400" b="0" i="0" u="none" strike="noStrike" kern="1200" baseline="0">
                    <a:solidFill>
                      <a:schemeClr val="bg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'Comparativo Años'!$B$2:$C$2</c:f>
              <c:strCache>
                <c:ptCount val="2"/>
                <c:pt idx="0">
                  <c:v>Ppto 2018</c:v>
                </c:pt>
                <c:pt idx="1">
                  <c:v>Ppto 2019</c:v>
                </c:pt>
              </c:strCache>
            </c:strRef>
          </c:cat>
          <c:val>
            <c:numRef>
              <c:f>'Comparativo Años'!$B$3:$C$3</c:f>
              <c:numCache>
                <c:formatCode>#,##0.0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9D5-454B-B700-4FC9B1BD9E96}"/>
            </c:ext>
          </c:extLst>
        </c:ser>
        <c:ser>
          <c:idx val="1"/>
          <c:order val="1"/>
          <c:tx>
            <c:strRef>
              <c:f>'Comparativo Años'!$A$4</c:f>
              <c:strCache>
                <c:ptCount val="1"/>
                <c:pt idx="0">
                  <c:v>Nuevos</c:v>
                </c:pt>
              </c:strCache>
            </c:strRef>
          </c:tx>
          <c:spPr>
            <a:solidFill>
              <a:srgbClr val="62CDCA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'Comparativo Años'!$B$2:$C$2</c:f>
              <c:strCache>
                <c:ptCount val="2"/>
                <c:pt idx="0">
                  <c:v>Ppto 2018</c:v>
                </c:pt>
                <c:pt idx="1">
                  <c:v>Ppto 2019</c:v>
                </c:pt>
              </c:strCache>
            </c:strRef>
          </c:cat>
          <c:val>
            <c:numRef>
              <c:f>'Comparativo Años'!$B$4:$C$4</c:f>
              <c:numCache>
                <c:formatCode>#,##0.0</c:formatCode>
                <c:ptCount val="2"/>
                <c:pt idx="0">
                  <c:v>40</c:v>
                </c:pt>
                <c:pt idx="1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9D5-454B-B700-4FC9B1BD9E96}"/>
            </c:ext>
          </c:extLst>
        </c:ser>
        <c:ser>
          <c:idx val="2"/>
          <c:order val="2"/>
          <c:tx>
            <c:strRef>
              <c:f>'Comparativo Años'!$A$5</c:f>
              <c:strCache>
                <c:ptCount val="1"/>
                <c:pt idx="0">
                  <c:v>Extraordinarios</c:v>
                </c:pt>
              </c:strCache>
            </c:strRef>
          </c:tx>
          <c:spPr>
            <a:solidFill>
              <a:srgbClr val="D42029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49D5-454B-B700-4FC9B1BD9E96}"/>
                </c:ex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CL" sz="1400" b="0" i="0" u="none" strike="noStrike" kern="1200" baseline="0">
                    <a:solidFill>
                      <a:schemeClr val="bg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'Comparativo Años'!$B$2:$C$2</c:f>
              <c:strCache>
                <c:ptCount val="2"/>
                <c:pt idx="0">
                  <c:v>Ppto 2018</c:v>
                </c:pt>
                <c:pt idx="1">
                  <c:v>Ppto 2019</c:v>
                </c:pt>
              </c:strCache>
            </c:strRef>
          </c:cat>
          <c:val>
            <c:numRef>
              <c:f>'Comparativo Años'!$B$5:$C$5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9D5-454B-B700-4FC9B1BD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100"/>
        <c:axId val="212240208"/>
        <c:axId val="212233936"/>
      </c:barChart>
      <c:catAx>
        <c:axId val="2122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CL"/>
          </a:p>
        </c:txPr>
        <c:crossAx val="212233936"/>
        <c:crosses val="autoZero"/>
        <c:auto val="1"/>
        <c:lblAlgn val="ctr"/>
        <c:lblOffset val="100"/>
        <c:noMultiLvlLbl val="0"/>
      </c:catAx>
      <c:valAx>
        <c:axId val="212233936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s-CL"/>
          </a:p>
        </c:txPr>
        <c:crossAx val="2122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18837223529296"/>
          <c:y val="0.10411189807304237"/>
          <c:w val="0.47326801950493358"/>
          <c:h val="6.054603727297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s-CL" sz="1200">
                <a:latin typeface="Trebuchet MS" panose="020B0603020202020204" pitchFamily="34" charset="0"/>
              </a:rPr>
              <a:t>Estado (MUS$)</a:t>
            </a:r>
          </a:p>
        </c:rich>
      </c:tx>
      <c:layout>
        <c:manualLayout>
          <c:xMode val="edge"/>
          <c:yMode val="edge"/>
          <c:x val="0.4145825058380688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2228469854168179"/>
          <c:y val="0.14709973753280839"/>
          <c:w val="0.61834770664426952"/>
          <c:h val="0.733214494021580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2CDCA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550-4403-B7AE-0293A94982E4}"/>
              </c:ext>
            </c:extLst>
          </c:dPt>
          <c:dPt>
            <c:idx val="1"/>
            <c:bubble3D val="0"/>
            <c:spPr>
              <a:solidFill>
                <a:srgbClr val="007A9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50-4403-B7AE-0293A94982E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Tortas!$A$4:$A$5</c:f>
              <c:strCache>
                <c:ptCount val="2"/>
                <c:pt idx="0">
                  <c:v>Remanentes</c:v>
                </c:pt>
                <c:pt idx="1">
                  <c:v>Nuevos</c:v>
                </c:pt>
              </c:strCache>
            </c:strRef>
          </c:cat>
          <c:val>
            <c:numRef>
              <c:f>Tortas!$B$4:$B$5</c:f>
              <c:numCache>
                <c:formatCode>#,##0.0</c:formatCode>
                <c:ptCount val="2"/>
                <c:pt idx="0">
                  <c:v>15</c:v>
                </c:pt>
                <c:pt idx="1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50-4403-B7AE-0293A949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08800942453058"/>
          <c:y val="0.90335593467483233"/>
          <c:w val="0.55245715367862891"/>
          <c:h val="8.6329469233012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s-CL" sz="1200">
                <a:latin typeface="Trebuchet MS" panose="020B0603020202020204" pitchFamily="34" charset="0"/>
              </a:rPr>
              <a:t>Categoría (MUS$)</a:t>
            </a:r>
          </a:p>
        </c:rich>
      </c:tx>
      <c:layout>
        <c:manualLayout>
          <c:xMode val="edge"/>
          <c:yMode val="edge"/>
          <c:x val="0.3169739312860229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9487411289186229"/>
          <c:y val="0.14007261122313988"/>
          <c:w val="0.63009506167091589"/>
          <c:h val="0.6052111983221055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2CDCA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32-4031-BDA9-718A2F59078E}"/>
              </c:ext>
            </c:extLst>
          </c:dPt>
          <c:dPt>
            <c:idx val="1"/>
            <c:bubble3D val="0"/>
            <c:spPr>
              <a:solidFill>
                <a:srgbClr val="D42029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32-4031-BDA9-718A2F59078E}"/>
              </c:ext>
            </c:extLst>
          </c:dPt>
          <c:dPt>
            <c:idx val="2"/>
            <c:bubble3D val="0"/>
            <c:spPr>
              <a:solidFill>
                <a:srgbClr val="007A9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32-4031-BDA9-718A2F59078E}"/>
              </c:ext>
            </c:extLst>
          </c:dPt>
          <c:dPt>
            <c:idx val="3"/>
            <c:bubble3D val="0"/>
            <c:spPr>
              <a:solidFill>
                <a:srgbClr val="EDAB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532-4031-BDA9-718A2F59078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532-4031-BDA9-718A2F5907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532-4031-BDA9-718A2F5907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532-4031-BDA9-718A2F59078E}"/>
              </c:ext>
            </c:extLst>
          </c:dPt>
          <c:dLbls>
            <c:dLbl>
              <c:idx val="1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3006499935404553"/>
                  <c:y val="0.138320855839860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8532-4031-BDA9-718A2F5907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4015354289800116E-2"/>
                  <c:y val="0.1292422317867046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8532-4031-BDA9-718A2F59078E}"/>
                </c:ext>
                <c:ext xmlns:c15="http://schemas.microsoft.com/office/drawing/2012/chart" uri="{CE6537A1-D6FC-4f65-9D91-7224C49458BB}">
                  <c15:layout>
                    <c:manualLayout>
                      <c:w val="0.10110620076139369"/>
                      <c:h val="7.6182553345615869E-2"/>
                    </c:manualLayout>
                  </c15:layout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8532-4031-BDA9-718A2F59078E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8532-4031-BDA9-718A2F59078E}"/>
                </c:ext>
                <c:ext xmlns:c15="http://schemas.microsoft.com/office/drawing/2012/chart" uri="{CE6537A1-D6FC-4f65-9D91-7224C49458BB}"/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Tortas!$A$23:$A$29</c:f>
              <c:strCache>
                <c:ptCount val="7"/>
                <c:pt idx="0">
                  <c:v>Continuidad Operacional</c:v>
                </c:pt>
                <c:pt idx="1">
                  <c:v>Mejoras Operacionales</c:v>
                </c:pt>
                <c:pt idx="2">
                  <c:v>Adquisiciones/ Reemplazos</c:v>
                </c:pt>
                <c:pt idx="3">
                  <c:v>HSEC</c:v>
                </c:pt>
                <c:pt idx="4">
                  <c:v>Estudios</c:v>
                </c:pt>
                <c:pt idx="5">
                  <c:v>Ejecuciòn Proyectos</c:v>
                </c:pt>
                <c:pt idx="6">
                  <c:v>Exploraciones</c:v>
                </c:pt>
              </c:strCache>
            </c:strRef>
          </c:cat>
          <c:val>
            <c:numRef>
              <c:f>Tortas!$B$23:$B$29</c:f>
              <c:numCache>
                <c:formatCode>#,##0.0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532-4031-BDA9-718A2F59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196050705724449E-2"/>
          <c:y val="0.75667036761393736"/>
          <c:w val="0.54870480747321437"/>
          <c:h val="0.24160926940694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chart" Target="../charts/chart2.xml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chart" Target="../charts/chart3.xml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9.emf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47625</xdr:rowOff>
    </xdr:from>
    <xdr:to>
      <xdr:col>15</xdr:col>
      <xdr:colOff>495299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2911CD8-A58C-4F02-9B89-934737CBB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418242</xdr:colOff>
          <xdr:row>24</xdr:row>
          <xdr:rowOff>153928</xdr:rowOff>
        </xdr:from>
        <xdr:to>
          <xdr:col>15</xdr:col>
          <xdr:colOff>353090</xdr:colOff>
          <xdr:row>25</xdr:row>
          <xdr:rowOff>183668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xmlns="" id="{E347114A-9847-41E6-AE77-1EAE5DF11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:$N$6" spid="_x0000_s209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932717" y="4725928"/>
              <a:ext cx="7135748" cy="220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</xdr:colOff>
          <xdr:row>24</xdr:row>
          <xdr:rowOff>133350</xdr:rowOff>
        </xdr:from>
        <xdr:to>
          <xdr:col>2</xdr:col>
          <xdr:colOff>80773</xdr:colOff>
          <xdr:row>26</xdr:row>
          <xdr:rowOff>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xmlns="" id="{40B1450D-7DAA-4E6F-A355-55593F7515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7" spid="_x0000_s2096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r="69628" b="-3129"/>
            <a:stretch>
              <a:fillRect/>
            </a:stretch>
          </xdr:blipFill>
          <xdr:spPr bwMode="auto">
            <a:xfrm>
              <a:off x="1564005" y="4705350"/>
              <a:ext cx="545593" cy="247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95250</xdr:colOff>
      <xdr:row>24</xdr:row>
      <xdr:rowOff>66675</xdr:rowOff>
    </xdr:from>
    <xdr:to>
      <xdr:col>15</xdr:col>
      <xdr:colOff>342900</xdr:colOff>
      <xdr:row>24</xdr:row>
      <xdr:rowOff>66675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xmlns="" id="{00F9D8D0-950D-4378-B689-A9A95CF7562D}"/>
            </a:ext>
          </a:extLst>
        </xdr:cNvPr>
        <xdr:cNvCxnSpPr/>
      </xdr:nvCxnSpPr>
      <xdr:spPr>
        <a:xfrm>
          <a:off x="1609725" y="4638675"/>
          <a:ext cx="74485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0.02116</cdr:x>
      <cdr:y>1</cdr:y>
    </cdr:from>
    <cdr:to>
      <cdr:x>1</cdr:x>
      <cdr:y>1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xmlns="" id="{CA520413-C5BA-4A5B-8914-F3A5A19E2011}"/>
            </a:ext>
          </a:extLst>
        </cdr:cNvPr>
        <cdr:cNvCxnSpPr/>
      </cdr:nvCxnSpPr>
      <cdr:spPr>
        <a:xfrm xmlns:a="http://schemas.openxmlformats.org/drawingml/2006/main" flipV="1">
          <a:off x="1641474" y="4813300"/>
          <a:ext cx="7524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1514474</xdr:colOff>
      <xdr:row>7</xdr:row>
      <xdr:rowOff>161925</xdr:rowOff>
    </xdr:from>
    <xdr:to>
      <xdr:col>15</xdr:col>
      <xdr:colOff>485774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1A439FB-FFD6-49D8-936D-16D65361C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256989</xdr:colOff>
          <xdr:row>25</xdr:row>
          <xdr:rowOff>64050</xdr:rowOff>
        </xdr:from>
        <xdr:to>
          <xdr:col>15</xdr:col>
          <xdr:colOff>438336</xdr:colOff>
          <xdr:row>27</xdr:row>
          <xdr:rowOff>116924</xdr:rowOff>
        </xdr:to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xmlns="" id="{42DC7D82-468D-49A3-961B-BE18B37EF8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:$N$7" spid="_x0000_s110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285814" y="4826550"/>
              <a:ext cx="6867897" cy="43387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39659</xdr:colOff>
          <xdr:row>25</xdr:row>
          <xdr:rowOff>21283</xdr:rowOff>
        </xdr:from>
        <xdr:to>
          <xdr:col>2</xdr:col>
          <xdr:colOff>319877</xdr:colOff>
          <xdr:row>27</xdr:row>
          <xdr:rowOff>87027</xdr:rowOff>
        </xdr:to>
        <xdr:pic>
          <xdr:nvPicPr>
            <xdr:cNvPr id="9" name="Imagen 8">
              <a:extLst>
                <a:ext uri="{FF2B5EF4-FFF2-40B4-BE49-F238E27FC236}">
                  <a16:creationId xmlns:a16="http://schemas.microsoft.com/office/drawing/2014/main" xmlns="" id="{2590711F-A5BF-4DE2-8B5C-3DD5F34F054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6:$A$7" spid="_x0000_s1101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t="-3560" r="52801"/>
            <a:stretch>
              <a:fillRect/>
            </a:stretch>
          </xdr:blipFill>
          <xdr:spPr bwMode="auto">
            <a:xfrm>
              <a:off x="1554134" y="4783783"/>
              <a:ext cx="794568" cy="44674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76199</xdr:colOff>
      <xdr:row>25</xdr:row>
      <xdr:rowOff>0</xdr:rowOff>
    </xdr:from>
    <xdr:to>
      <xdr:col>15</xdr:col>
      <xdr:colOff>399299</xdr:colOff>
      <xdr:row>25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xmlns="" id="{CA520413-C5BA-4A5B-8914-F3A5A19E2011}"/>
            </a:ext>
          </a:extLst>
        </xdr:cNvPr>
        <xdr:cNvCxnSpPr/>
      </xdr:nvCxnSpPr>
      <xdr:spPr>
        <a:xfrm flipV="1">
          <a:off x="1590674" y="4762500"/>
          <a:ext cx="752400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8</xdr:row>
          <xdr:rowOff>0</xdr:rowOff>
        </xdr:from>
        <xdr:to>
          <xdr:col>16</xdr:col>
          <xdr:colOff>97971</xdr:colOff>
          <xdr:row>9</xdr:row>
          <xdr:rowOff>152400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xmlns="" id="{E169F9EA-DB91-444B-80DE-CE9964D00E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P$7" spid="_x0000_s11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429625" y="1524000"/>
              <a:ext cx="898071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47625</xdr:rowOff>
    </xdr:from>
    <xdr:to>
      <xdr:col>9</xdr:col>
      <xdr:colOff>152400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501368B-861A-4DA6-9BC7-E6DF1F01F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66675</xdr:rowOff>
        </xdr:from>
        <xdr:to>
          <xdr:col>4</xdr:col>
          <xdr:colOff>590550</xdr:colOff>
          <xdr:row>14</xdr:row>
          <xdr:rowOff>19050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xmlns="" id="{EF73E17A-D386-4C3D-B128-4D7A13AF8E6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6" spid="_x0000_s3159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66973" t="3" b="-3"/>
            <a:stretch>
              <a:fillRect/>
            </a:stretch>
          </xdr:blipFill>
          <xdr:spPr bwMode="auto">
            <a:xfrm>
              <a:off x="4619625" y="2352675"/>
              <a:ext cx="571500" cy="333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1017740</xdr:colOff>
          <xdr:row>24</xdr:row>
          <xdr:rowOff>108780</xdr:rowOff>
        </xdr:from>
        <xdr:to>
          <xdr:col>3</xdr:col>
          <xdr:colOff>649134</xdr:colOff>
          <xdr:row>26</xdr:row>
          <xdr:rowOff>53144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xmlns="" id="{E423F474-4223-462C-9C98-A3599C3A228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6" spid="_x0000_s316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32215" y="4680780"/>
              <a:ext cx="1688794" cy="32536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206951</xdr:colOff>
          <xdr:row>24</xdr:row>
          <xdr:rowOff>100866</xdr:rowOff>
        </xdr:from>
        <xdr:to>
          <xdr:col>8</xdr:col>
          <xdr:colOff>50224</xdr:colOff>
          <xdr:row>26</xdr:row>
          <xdr:rowOff>42009</xdr:rowOff>
        </xdr:to>
        <xdr:pic>
          <xdr:nvPicPr>
            <xdr:cNvPr id="15" name="Imagen 14">
              <a:extLst>
                <a:ext uri="{FF2B5EF4-FFF2-40B4-BE49-F238E27FC236}">
                  <a16:creationId xmlns:a16="http://schemas.microsoft.com/office/drawing/2014/main" xmlns="" id="{5080A869-5E82-485A-8760-3375F9DEE8F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" spid="_x0000_s316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417126" y="4672866"/>
              <a:ext cx="1672073" cy="3221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104775</xdr:colOff>
      <xdr:row>24</xdr:row>
      <xdr:rowOff>104775</xdr:rowOff>
    </xdr:from>
    <xdr:to>
      <xdr:col>9</xdr:col>
      <xdr:colOff>18675</xdr:colOff>
      <xdr:row>24</xdr:row>
      <xdr:rowOff>104775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xmlns="" id="{91345D40-C960-4A27-8386-54661AA17D3A}"/>
            </a:ext>
          </a:extLst>
        </xdr:cNvPr>
        <xdr:cNvCxnSpPr/>
      </xdr:nvCxnSpPr>
      <xdr:spPr>
        <a:xfrm flipV="1">
          <a:off x="1619250" y="4676775"/>
          <a:ext cx="604800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41858</xdr:colOff>
          <xdr:row>24</xdr:row>
          <xdr:rowOff>90816</xdr:rowOff>
        </xdr:from>
        <xdr:to>
          <xdr:col>2</xdr:col>
          <xdr:colOff>344094</xdr:colOff>
          <xdr:row>26</xdr:row>
          <xdr:rowOff>38004</xdr:rowOff>
        </xdr:to>
        <xdr:pic>
          <xdr:nvPicPr>
            <xdr:cNvPr id="18" name="Imagen 17">
              <a:extLst>
                <a:ext uri="{FF2B5EF4-FFF2-40B4-BE49-F238E27FC236}">
                  <a16:creationId xmlns:a16="http://schemas.microsoft.com/office/drawing/2014/main" xmlns="" id="{9E6E2A73-DFE1-4D2F-AA69-C479702B00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6" spid="_x0000_s3162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t="-1" r="45774" b="-1877"/>
            <a:stretch>
              <a:fillRect/>
            </a:stretch>
          </xdr:blipFill>
          <xdr:spPr bwMode="auto">
            <a:xfrm>
              <a:off x="1556333" y="4662816"/>
              <a:ext cx="1330936" cy="3281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676275</xdr:colOff>
      <xdr:row>10</xdr:row>
      <xdr:rowOff>66675</xdr:rowOff>
    </xdr:from>
    <xdr:to>
      <xdr:col>5</xdr:col>
      <xdr:colOff>209550</xdr:colOff>
      <xdr:row>12</xdr:row>
      <xdr:rowOff>161925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xmlns="" id="{FD9AFD5A-C026-4B34-A16D-4DA5F79E858A}"/>
            </a:ext>
          </a:extLst>
        </xdr:cNvPr>
        <xdr:cNvCxnSpPr/>
      </xdr:nvCxnSpPr>
      <xdr:spPr>
        <a:xfrm flipV="1">
          <a:off x="4248150" y="1971675"/>
          <a:ext cx="1171575" cy="476250"/>
        </a:xfrm>
        <a:prstGeom prst="straightConnector1">
          <a:avLst/>
        </a:prstGeom>
        <a:ln w="25400">
          <a:solidFill>
            <a:srgbClr val="EDAB00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0.02116</cdr:x>
      <cdr:y>1</cdr:y>
    </cdr:from>
    <cdr:to>
      <cdr:x>1</cdr:x>
      <cdr:y>1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xmlns="" id="{CA520413-C5BA-4A5B-8914-F3A5A19E2011}"/>
            </a:ext>
          </a:extLst>
        </cdr:cNvPr>
        <cdr:cNvCxnSpPr/>
      </cdr:nvCxnSpPr>
      <cdr:spPr>
        <a:xfrm xmlns:a="http://schemas.openxmlformats.org/drawingml/2006/main" flipV="1">
          <a:off x="1641474" y="4813300"/>
          <a:ext cx="7524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5</xdr:row>
      <xdr:rowOff>157162</xdr:rowOff>
    </xdr:from>
    <xdr:to>
      <xdr:col>2</xdr:col>
      <xdr:colOff>781050</xdr:colOff>
      <xdr:row>20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0727A794-29E8-4A91-994B-B6F1BB868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142874</xdr:colOff>
          <xdr:row>6</xdr:row>
          <xdr:rowOff>9524</xdr:rowOff>
        </xdr:from>
        <xdr:to>
          <xdr:col>0</xdr:col>
          <xdr:colOff>866775</xdr:colOff>
          <xdr:row>7</xdr:row>
          <xdr:rowOff>76199</xdr:rowOff>
        </xdr:to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xmlns="" id="{DF3A5917-BB10-4820-B21B-5F31B1FDC6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" spid="_x0000_s4134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r="56818" b="-3847"/>
            <a:stretch>
              <a:fillRect/>
            </a:stretch>
          </xdr:blipFill>
          <xdr:spPr bwMode="auto">
            <a:xfrm>
              <a:off x="142874" y="1152524"/>
              <a:ext cx="723901" cy="257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71437</xdr:colOff>
      <xdr:row>31</xdr:row>
      <xdr:rowOff>157161</xdr:rowOff>
    </xdr:from>
    <xdr:to>
      <xdr:col>2</xdr:col>
      <xdr:colOff>771525</xdr:colOff>
      <xdr:row>49</xdr:row>
      <xdr:rowOff>104774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F2780AC4-0B90-49F4-8D60-8829E36D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95249</xdr:colOff>
          <xdr:row>31</xdr:row>
          <xdr:rowOff>161924</xdr:rowOff>
        </xdr:from>
        <xdr:to>
          <xdr:col>0</xdr:col>
          <xdr:colOff>819150</xdr:colOff>
          <xdr:row>33</xdr:row>
          <xdr:rowOff>38099</xdr:rowOff>
        </xdr:to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xmlns="" id="{7A6912AB-51BF-4CDC-952A-B680BFB02EA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" spid="_x0000_s4135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r="56818" b="-3847"/>
            <a:stretch>
              <a:fillRect/>
            </a:stretch>
          </xdr:blipFill>
          <xdr:spPr bwMode="auto">
            <a:xfrm>
              <a:off x="95249" y="4733924"/>
              <a:ext cx="723901" cy="257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showGridLines="0" zoomScale="80" zoomScaleNormal="80" workbookViewId="0">
      <selection activeCell="R12" sqref="R12"/>
    </sheetView>
  </sheetViews>
  <sheetFormatPr baseColWidth="10" defaultColWidth="9.140625" defaultRowHeight="15" x14ac:dyDescent="0.25"/>
  <cols>
    <col min="1" max="1" width="22.7109375" customWidth="1"/>
    <col min="2" max="16" width="7.7109375" style="1" customWidth="1"/>
  </cols>
  <sheetData>
    <row r="1" spans="1:22" x14ac:dyDescent="0.25">
      <c r="A1" t="s">
        <v>14</v>
      </c>
    </row>
    <row r="2" spans="1:22" x14ac:dyDescent="0.25">
      <c r="B2" s="1" t="s">
        <v>12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</v>
      </c>
      <c r="H2" s="1" t="s">
        <v>4</v>
      </c>
      <c r="I2" s="1" t="s">
        <v>4</v>
      </c>
      <c r="J2" s="1" t="s">
        <v>3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10</v>
      </c>
      <c r="P2" s="1" t="s">
        <v>11</v>
      </c>
    </row>
    <row r="3" spans="1:22" x14ac:dyDescent="0.25">
      <c r="A3" t="s">
        <v>13</v>
      </c>
      <c r="B3" s="4">
        <v>15</v>
      </c>
      <c r="C3" s="4">
        <v>3</v>
      </c>
      <c r="D3" s="4">
        <v>3</v>
      </c>
      <c r="E3" s="4">
        <v>2</v>
      </c>
      <c r="F3" s="4">
        <v>2</v>
      </c>
      <c r="G3" s="4">
        <v>1.5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5">
        <f>SUM(B3:O3)</f>
        <v>27.5</v>
      </c>
      <c r="S3" s="2"/>
      <c r="T3">
        <v>237</v>
      </c>
      <c r="U3">
        <v>171</v>
      </c>
      <c r="V3">
        <v>0</v>
      </c>
    </row>
    <row r="4" spans="1:22" x14ac:dyDescent="0.25">
      <c r="A4" t="s">
        <v>15</v>
      </c>
      <c r="B4" s="4">
        <v>0</v>
      </c>
      <c r="C4" s="4">
        <v>0.1</v>
      </c>
      <c r="D4" s="4">
        <v>1</v>
      </c>
      <c r="E4" s="4">
        <v>1</v>
      </c>
      <c r="F4" s="4">
        <v>2.5</v>
      </c>
      <c r="G4" s="4">
        <v>3</v>
      </c>
      <c r="H4" s="4">
        <v>4</v>
      </c>
      <c r="I4" s="4">
        <v>4.5</v>
      </c>
      <c r="J4" s="4">
        <v>5</v>
      </c>
      <c r="K4" s="4">
        <v>6</v>
      </c>
      <c r="L4" s="4">
        <v>6.5</v>
      </c>
      <c r="M4" s="4">
        <v>7</v>
      </c>
      <c r="N4" s="4">
        <v>6.5</v>
      </c>
      <c r="O4" s="4">
        <v>22</v>
      </c>
      <c r="P4" s="5">
        <f>SUM(B4:O4)</f>
        <v>69.099999999999994</v>
      </c>
      <c r="S4" s="3"/>
      <c r="T4">
        <v>212</v>
      </c>
      <c r="U4">
        <v>32</v>
      </c>
      <c r="V4">
        <v>41</v>
      </c>
    </row>
    <row r="5" spans="1:22" x14ac:dyDescent="0.25">
      <c r="A5" t="s">
        <v>16</v>
      </c>
      <c r="B5" s="5">
        <f>SUM(B3:B4)</f>
        <v>15</v>
      </c>
      <c r="C5" s="5">
        <f t="shared" ref="C5:P5" si="0">SUM(C3:C4)</f>
        <v>3.1</v>
      </c>
      <c r="D5" s="5">
        <f t="shared" si="0"/>
        <v>4</v>
      </c>
      <c r="E5" s="5">
        <f t="shared" si="0"/>
        <v>3</v>
      </c>
      <c r="F5" s="5">
        <f t="shared" si="0"/>
        <v>4.5</v>
      </c>
      <c r="G5" s="5">
        <f t="shared" si="0"/>
        <v>4.5</v>
      </c>
      <c r="H5" s="5">
        <f t="shared" si="0"/>
        <v>5</v>
      </c>
      <c r="I5" s="5">
        <f t="shared" si="0"/>
        <v>4.5</v>
      </c>
      <c r="J5" s="5">
        <f t="shared" si="0"/>
        <v>5</v>
      </c>
      <c r="K5" s="5">
        <f t="shared" si="0"/>
        <v>6</v>
      </c>
      <c r="L5" s="5">
        <f t="shared" si="0"/>
        <v>6.5</v>
      </c>
      <c r="M5" s="5">
        <f t="shared" si="0"/>
        <v>7</v>
      </c>
      <c r="N5" s="5">
        <f t="shared" si="0"/>
        <v>6.5</v>
      </c>
      <c r="O5" s="5">
        <f t="shared" si="0"/>
        <v>22</v>
      </c>
      <c r="P5" s="5">
        <f t="shared" si="0"/>
        <v>96.6</v>
      </c>
      <c r="S5" s="6"/>
      <c r="T5">
        <v>0</v>
      </c>
      <c r="U5">
        <v>122</v>
      </c>
      <c r="V5">
        <v>148</v>
      </c>
    </row>
    <row r="6" spans="1:22" x14ac:dyDescent="0.25">
      <c r="A6" t="s">
        <v>17</v>
      </c>
      <c r="C6" s="9">
        <f>C5</f>
        <v>3.1</v>
      </c>
      <c r="D6" s="9">
        <f>C6+D5</f>
        <v>7.1</v>
      </c>
      <c r="E6" s="9">
        <f t="shared" ref="E6:N6" si="1">D6+E5</f>
        <v>10.1</v>
      </c>
      <c r="F6" s="9">
        <f t="shared" si="1"/>
        <v>14.6</v>
      </c>
      <c r="G6" s="9">
        <f t="shared" si="1"/>
        <v>19.100000000000001</v>
      </c>
      <c r="H6" s="9">
        <f t="shared" si="1"/>
        <v>24.1</v>
      </c>
      <c r="I6" s="9">
        <f t="shared" si="1"/>
        <v>28.6</v>
      </c>
      <c r="J6" s="9">
        <f t="shared" si="1"/>
        <v>33.6</v>
      </c>
      <c r="K6" s="9">
        <f t="shared" si="1"/>
        <v>39.6</v>
      </c>
      <c r="L6" s="9">
        <f t="shared" si="1"/>
        <v>46.1</v>
      </c>
      <c r="M6" s="9">
        <f t="shared" si="1"/>
        <v>53.1</v>
      </c>
      <c r="N6" s="9">
        <f t="shared" si="1"/>
        <v>59.6</v>
      </c>
      <c r="S6" s="7"/>
      <c r="T6">
        <v>98</v>
      </c>
      <c r="U6">
        <v>205</v>
      </c>
      <c r="V6">
        <v>202</v>
      </c>
    </row>
    <row r="7" spans="1:22" x14ac:dyDescent="0.25">
      <c r="A7" s="8" t="s">
        <v>18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showGridLines="0" topLeftCell="A2" zoomScale="90" zoomScaleNormal="90" workbookViewId="0">
      <selection activeCell="T16" sqref="T16"/>
    </sheetView>
  </sheetViews>
  <sheetFormatPr baseColWidth="10" defaultColWidth="9.140625" defaultRowHeight="15" x14ac:dyDescent="0.25"/>
  <cols>
    <col min="1" max="1" width="22.7109375" customWidth="1"/>
    <col min="2" max="16" width="7.7109375" style="1" customWidth="1"/>
  </cols>
  <sheetData>
    <row r="1" spans="1:22" x14ac:dyDescent="0.25">
      <c r="A1" t="s">
        <v>14</v>
      </c>
    </row>
    <row r="2" spans="1:22" x14ac:dyDescent="0.25">
      <c r="B2" s="1" t="s">
        <v>12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</v>
      </c>
      <c r="H2" s="1" t="s">
        <v>4</v>
      </c>
      <c r="I2" s="1" t="s">
        <v>4</v>
      </c>
      <c r="J2" s="1" t="s">
        <v>3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10</v>
      </c>
      <c r="P2" s="1" t="s">
        <v>11</v>
      </c>
    </row>
    <row r="3" spans="1:22" x14ac:dyDescent="0.25">
      <c r="A3" t="s">
        <v>20</v>
      </c>
      <c r="B3" s="4"/>
      <c r="C3" s="4">
        <v>7</v>
      </c>
      <c r="D3" s="4">
        <v>8</v>
      </c>
      <c r="E3" s="4">
        <v>8</v>
      </c>
      <c r="F3" s="4">
        <v>9</v>
      </c>
      <c r="G3" s="4">
        <v>8</v>
      </c>
      <c r="H3" s="4">
        <v>7</v>
      </c>
      <c r="I3" s="4">
        <v>10</v>
      </c>
      <c r="J3" s="4">
        <v>12</v>
      </c>
      <c r="K3" s="4">
        <v>12</v>
      </c>
      <c r="L3" s="4">
        <v>11</v>
      </c>
      <c r="M3" s="4">
        <v>10</v>
      </c>
      <c r="N3" s="4">
        <v>8</v>
      </c>
      <c r="O3" s="4"/>
      <c r="P3" s="5">
        <f>SUM(B3:O3)</f>
        <v>110</v>
      </c>
      <c r="S3" s="2"/>
      <c r="T3">
        <v>237</v>
      </c>
      <c r="U3">
        <v>171</v>
      </c>
      <c r="V3">
        <v>0</v>
      </c>
    </row>
    <row r="4" spans="1:22" x14ac:dyDescent="0.25">
      <c r="A4" t="s">
        <v>19</v>
      </c>
      <c r="B4" s="4"/>
      <c r="C4" s="4">
        <v>6</v>
      </c>
      <c r="D4" s="4">
        <v>5</v>
      </c>
      <c r="E4" s="4">
        <v>7</v>
      </c>
      <c r="F4" s="4">
        <v>7.5</v>
      </c>
      <c r="G4" s="4">
        <v>8.5</v>
      </c>
      <c r="H4" s="4">
        <v>8.5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11</v>
      </c>
      <c r="O4" s="4"/>
      <c r="P4" s="5">
        <f>SUM(B4:O4)</f>
        <v>103.5</v>
      </c>
      <c r="S4" s="3"/>
      <c r="T4">
        <v>212</v>
      </c>
      <c r="U4">
        <v>32</v>
      </c>
      <c r="V4">
        <v>41</v>
      </c>
    </row>
    <row r="5" spans="1:22" x14ac:dyDescent="0.25">
      <c r="A5" t="s">
        <v>16</v>
      </c>
      <c r="B5" s="5">
        <f>SUM(B3:B4)</f>
        <v>0</v>
      </c>
      <c r="C5" s="5">
        <f t="shared" ref="C5:P5" si="0">SUM(C3:C4)</f>
        <v>13</v>
      </c>
      <c r="D5" s="5">
        <f t="shared" si="0"/>
        <v>13</v>
      </c>
      <c r="E5" s="5">
        <f t="shared" si="0"/>
        <v>15</v>
      </c>
      <c r="F5" s="5">
        <f t="shared" si="0"/>
        <v>16.5</v>
      </c>
      <c r="G5" s="5">
        <f t="shared" si="0"/>
        <v>16.5</v>
      </c>
      <c r="H5" s="5">
        <f t="shared" si="0"/>
        <v>15.5</v>
      </c>
      <c r="I5" s="5">
        <f t="shared" si="0"/>
        <v>18</v>
      </c>
      <c r="J5" s="5">
        <f t="shared" si="0"/>
        <v>21</v>
      </c>
      <c r="K5" s="5">
        <f t="shared" si="0"/>
        <v>22</v>
      </c>
      <c r="L5" s="5">
        <f t="shared" si="0"/>
        <v>22</v>
      </c>
      <c r="M5" s="5">
        <f t="shared" si="0"/>
        <v>22</v>
      </c>
      <c r="N5" s="5">
        <f t="shared" si="0"/>
        <v>19</v>
      </c>
      <c r="O5" s="5">
        <f t="shared" si="0"/>
        <v>0</v>
      </c>
      <c r="P5" s="5">
        <f t="shared" si="0"/>
        <v>213.5</v>
      </c>
      <c r="S5" s="6"/>
      <c r="T5">
        <v>0</v>
      </c>
      <c r="U5">
        <v>122</v>
      </c>
      <c r="V5">
        <v>148</v>
      </c>
    </row>
    <row r="6" spans="1:22" x14ac:dyDescent="0.25">
      <c r="A6" s="8" t="s">
        <v>21</v>
      </c>
      <c r="C6" s="9">
        <f>C3</f>
        <v>7</v>
      </c>
      <c r="D6" s="9">
        <f>C6+D3</f>
        <v>15</v>
      </c>
      <c r="E6" s="9">
        <f t="shared" ref="E6:N6" si="1">D6+E3</f>
        <v>23</v>
      </c>
      <c r="F6" s="9">
        <f t="shared" si="1"/>
        <v>32</v>
      </c>
      <c r="G6" s="9">
        <f t="shared" si="1"/>
        <v>40</v>
      </c>
      <c r="H6" s="9">
        <f t="shared" si="1"/>
        <v>47</v>
      </c>
      <c r="I6" s="9">
        <f t="shared" si="1"/>
        <v>57</v>
      </c>
      <c r="J6" s="9">
        <f t="shared" si="1"/>
        <v>69</v>
      </c>
      <c r="K6" s="9">
        <f t="shared" si="1"/>
        <v>81</v>
      </c>
      <c r="L6" s="9">
        <f t="shared" si="1"/>
        <v>92</v>
      </c>
      <c r="M6" s="9">
        <f t="shared" si="1"/>
        <v>102</v>
      </c>
      <c r="N6" s="9">
        <f t="shared" si="1"/>
        <v>110</v>
      </c>
      <c r="S6" s="7"/>
      <c r="T6">
        <v>98</v>
      </c>
      <c r="U6">
        <v>205</v>
      </c>
      <c r="V6">
        <v>202</v>
      </c>
    </row>
    <row r="7" spans="1:22" x14ac:dyDescent="0.25">
      <c r="A7" s="8" t="s">
        <v>22</v>
      </c>
      <c r="C7" s="9">
        <f>C4</f>
        <v>6</v>
      </c>
      <c r="D7" s="9">
        <f>C7+D4</f>
        <v>11</v>
      </c>
      <c r="E7" s="9">
        <f t="shared" ref="E7:N7" si="2">D7+E4</f>
        <v>18</v>
      </c>
      <c r="F7" s="9">
        <f t="shared" si="2"/>
        <v>25.5</v>
      </c>
      <c r="G7" s="9">
        <f t="shared" si="2"/>
        <v>34</v>
      </c>
      <c r="H7" s="9">
        <f t="shared" si="2"/>
        <v>42.5</v>
      </c>
      <c r="I7" s="9">
        <f t="shared" si="2"/>
        <v>50.5</v>
      </c>
      <c r="J7" s="9">
        <f t="shared" si="2"/>
        <v>59.5</v>
      </c>
      <c r="K7" s="9">
        <f t="shared" si="2"/>
        <v>69.5</v>
      </c>
      <c r="L7" s="9">
        <f t="shared" si="2"/>
        <v>80.5</v>
      </c>
      <c r="M7" s="9">
        <f t="shared" si="2"/>
        <v>92.5</v>
      </c>
      <c r="N7" s="9">
        <f t="shared" si="2"/>
        <v>103.5</v>
      </c>
      <c r="P7" s="14">
        <f>(N7/N6)-1</f>
        <v>-5.9090909090909083E-2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showGridLines="0" zoomScale="80" zoomScaleNormal="80" workbookViewId="0">
      <selection activeCell="L18" sqref="L18"/>
    </sheetView>
  </sheetViews>
  <sheetFormatPr baseColWidth="10" defaultColWidth="9.140625" defaultRowHeight="15" x14ac:dyDescent="0.25"/>
  <cols>
    <col min="1" max="1" width="22.7109375" customWidth="1"/>
    <col min="2" max="3" width="15.42578125" style="1" customWidth="1"/>
    <col min="4" max="4" width="15.42578125" customWidth="1"/>
  </cols>
  <sheetData>
    <row r="1" spans="1:9" x14ac:dyDescent="0.25">
      <c r="A1" t="s">
        <v>14</v>
      </c>
    </row>
    <row r="2" spans="1:9" x14ac:dyDescent="0.25">
      <c r="B2" s="1" t="s">
        <v>9</v>
      </c>
      <c r="C2" s="1" t="s">
        <v>23</v>
      </c>
    </row>
    <row r="3" spans="1:9" x14ac:dyDescent="0.25">
      <c r="A3" t="s">
        <v>25</v>
      </c>
      <c r="B3" s="4">
        <v>15</v>
      </c>
      <c r="C3" s="4">
        <v>20</v>
      </c>
      <c r="F3" s="2"/>
      <c r="G3">
        <v>237</v>
      </c>
      <c r="H3">
        <v>171</v>
      </c>
      <c r="I3">
        <v>0</v>
      </c>
    </row>
    <row r="4" spans="1:9" x14ac:dyDescent="0.25">
      <c r="A4" t="s">
        <v>24</v>
      </c>
      <c r="B4" s="4">
        <v>40</v>
      </c>
      <c r="C4" s="4">
        <v>55</v>
      </c>
      <c r="F4" s="3"/>
      <c r="G4">
        <v>212</v>
      </c>
      <c r="H4">
        <v>32</v>
      </c>
      <c r="I4">
        <v>41</v>
      </c>
    </row>
    <row r="5" spans="1:9" x14ac:dyDescent="0.25">
      <c r="A5" t="s">
        <v>26</v>
      </c>
      <c r="B5" s="13">
        <v>5</v>
      </c>
      <c r="C5" s="13">
        <v>0</v>
      </c>
      <c r="F5" s="6"/>
      <c r="G5">
        <v>0</v>
      </c>
      <c r="H5">
        <v>122</v>
      </c>
      <c r="I5">
        <v>148</v>
      </c>
    </row>
    <row r="6" spans="1:9" x14ac:dyDescent="0.25">
      <c r="A6" s="11" t="s">
        <v>27</v>
      </c>
      <c r="B6" s="10">
        <f>SUM(B3:B5)</f>
        <v>60</v>
      </c>
      <c r="C6" s="10">
        <f>SUM(C3:C5)</f>
        <v>75</v>
      </c>
      <c r="D6" s="12">
        <f>(C6/B6)-1</f>
        <v>0.25</v>
      </c>
      <c r="F6" s="7"/>
      <c r="G6">
        <v>98</v>
      </c>
      <c r="H6">
        <v>205</v>
      </c>
      <c r="I6">
        <v>202</v>
      </c>
    </row>
    <row r="7" spans="1:9" x14ac:dyDescent="0.25">
      <c r="A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showGridLines="0" tabSelected="1" zoomScale="60" zoomScaleNormal="60" workbookViewId="0">
      <selection activeCell="F18" sqref="F18"/>
    </sheetView>
  </sheetViews>
  <sheetFormatPr baseColWidth="10" defaultColWidth="9.140625" defaultRowHeight="15" x14ac:dyDescent="0.25"/>
  <cols>
    <col min="1" max="1" width="22.7109375" customWidth="1"/>
    <col min="2" max="3" width="15.42578125" style="1" customWidth="1"/>
    <col min="4" max="4" width="15.42578125" customWidth="1"/>
  </cols>
  <sheetData>
    <row r="1" spans="1:9" x14ac:dyDescent="0.25">
      <c r="A1" t="s">
        <v>14</v>
      </c>
    </row>
    <row r="2" spans="1:9" x14ac:dyDescent="0.25">
      <c r="A2" s="15" t="s">
        <v>9</v>
      </c>
    </row>
    <row r="3" spans="1:9" x14ac:dyDescent="0.25">
      <c r="C3" s="4"/>
      <c r="F3" s="2"/>
      <c r="G3">
        <v>237</v>
      </c>
      <c r="H3">
        <v>171</v>
      </c>
      <c r="I3">
        <v>0</v>
      </c>
    </row>
    <row r="4" spans="1:9" x14ac:dyDescent="0.25">
      <c r="A4" t="s">
        <v>25</v>
      </c>
      <c r="B4" s="4">
        <v>15</v>
      </c>
      <c r="C4" s="4"/>
      <c r="F4" s="3"/>
      <c r="G4">
        <v>212</v>
      </c>
      <c r="H4">
        <v>32</v>
      </c>
      <c r="I4">
        <v>41</v>
      </c>
    </row>
    <row r="5" spans="1:9" x14ac:dyDescent="0.25">
      <c r="A5" t="s">
        <v>24</v>
      </c>
      <c r="B5" s="4">
        <v>40</v>
      </c>
      <c r="C5" s="13"/>
      <c r="F5" s="6"/>
      <c r="G5">
        <v>0</v>
      </c>
      <c r="H5">
        <v>122</v>
      </c>
      <c r="I5">
        <v>148</v>
      </c>
    </row>
    <row r="6" spans="1:9" x14ac:dyDescent="0.25">
      <c r="A6" s="11"/>
      <c r="B6" s="10"/>
      <c r="C6" s="10"/>
      <c r="D6" s="12"/>
      <c r="F6" s="7"/>
      <c r="G6">
        <v>98</v>
      </c>
      <c r="H6">
        <v>205</v>
      </c>
      <c r="I6">
        <v>202</v>
      </c>
    </row>
    <row r="7" spans="1:9" x14ac:dyDescent="0.25">
      <c r="A7" s="8"/>
    </row>
    <row r="23" spans="1:4" x14ac:dyDescent="0.25">
      <c r="A23" t="s">
        <v>28</v>
      </c>
      <c r="B23" s="4">
        <v>12</v>
      </c>
      <c r="C23" s="4"/>
    </row>
    <row r="24" spans="1:4" x14ac:dyDescent="0.25">
      <c r="A24" t="s">
        <v>29</v>
      </c>
      <c r="B24" s="4">
        <v>15</v>
      </c>
      <c r="C24" s="4"/>
    </row>
    <row r="25" spans="1:4" x14ac:dyDescent="0.25">
      <c r="A25" t="s">
        <v>30</v>
      </c>
      <c r="B25" s="4">
        <v>20</v>
      </c>
      <c r="C25" s="4"/>
    </row>
    <row r="26" spans="1:4" x14ac:dyDescent="0.25">
      <c r="A26" t="s">
        <v>31</v>
      </c>
      <c r="B26" s="4">
        <v>5</v>
      </c>
      <c r="C26" s="13"/>
    </row>
    <row r="27" spans="1:4" x14ac:dyDescent="0.25">
      <c r="A27" t="s">
        <v>32</v>
      </c>
      <c r="B27" s="4">
        <v>3</v>
      </c>
      <c r="C27" s="13"/>
    </row>
    <row r="28" spans="1:4" x14ac:dyDescent="0.25">
      <c r="A28" t="s">
        <v>34</v>
      </c>
      <c r="B28" s="4">
        <v>0</v>
      </c>
      <c r="C28" s="13"/>
    </row>
    <row r="29" spans="1:4" x14ac:dyDescent="0.25">
      <c r="A29" t="s">
        <v>33</v>
      </c>
      <c r="B29" s="4">
        <v>0</v>
      </c>
      <c r="C29" s="13"/>
    </row>
    <row r="30" spans="1:4" x14ac:dyDescent="0.25">
      <c r="B30" s="4"/>
      <c r="C30" s="13"/>
    </row>
    <row r="31" spans="1:4" x14ac:dyDescent="0.25">
      <c r="B31" s="4"/>
      <c r="C31" s="13"/>
    </row>
    <row r="32" spans="1:4" x14ac:dyDescent="0.25">
      <c r="A32" s="11"/>
      <c r="B32" s="10"/>
      <c r="C32" s="10"/>
      <c r="D32" s="12"/>
    </row>
    <row r="33" spans="1:1" x14ac:dyDescent="0.25">
      <c r="A33" s="8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Año 2019 Comparativo</vt:lpstr>
      <vt:lpstr>Año 2019</vt:lpstr>
      <vt:lpstr>Comparativo Años</vt:lpstr>
      <vt:lpstr>Tortas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2019-01-30T19:46:25Z</dcterms:modified>
</cp:coreProperties>
</file>