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Develop\Tools\"/>
    </mc:Choice>
  </mc:AlternateContent>
  <xr:revisionPtr revIDLastSave="0" documentId="13_ncr:1_{C46FB6F5-D3B2-4337-8212-F5FCFAF821F4}" xr6:coauthVersionLast="36" xr6:coauthVersionMax="36" xr10:uidLastSave="{00000000-0000-0000-0000-000000000000}"/>
  <bookViews>
    <workbookView xWindow="0" yWindow="0" windowWidth="28800" windowHeight="12225" xr2:uid="{AB873D6B-2F81-4652-B020-D2F37FD9D1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5" i="1" l="1"/>
  <c r="P17" i="1"/>
  <c r="P18" i="1" s="1"/>
  <c r="C17" i="1"/>
  <c r="C31" i="1" s="1"/>
  <c r="C18" i="1" l="1"/>
  <c r="P24" i="1"/>
  <c r="P30" i="1"/>
  <c r="P31" i="1" s="1"/>
  <c r="C19" i="1"/>
  <c r="C32" i="1" s="1"/>
  <c r="C25" i="1"/>
  <c r="C24" i="1"/>
</calcChain>
</file>

<file path=xl/sharedStrings.xml><?xml version="1.0" encoding="utf-8"?>
<sst xmlns="http://schemas.openxmlformats.org/spreadsheetml/2006/main" count="106" uniqueCount="53">
  <si>
    <t>length</t>
  </si>
  <si>
    <t>width</t>
  </si>
  <si>
    <t>height</t>
  </si>
  <si>
    <t>E</t>
  </si>
  <si>
    <t>mm</t>
  </si>
  <si>
    <t>N/mm²</t>
  </si>
  <si>
    <t>I</t>
  </si>
  <si>
    <t>mm4</t>
  </si>
  <si>
    <t>deflection</t>
  </si>
  <si>
    <t>Force</t>
  </si>
  <si>
    <t>N/mm</t>
  </si>
  <si>
    <t>l</t>
  </si>
  <si>
    <t>h</t>
  </si>
  <si>
    <t>F</t>
  </si>
  <si>
    <t>b</t>
  </si>
  <si>
    <t>Youngs'modulus</t>
  </si>
  <si>
    <t>2nd moment of inertia</t>
  </si>
  <si>
    <t>Parameter</t>
  </si>
  <si>
    <t>Value</t>
  </si>
  <si>
    <t>Var.</t>
  </si>
  <si>
    <t>Unit</t>
  </si>
  <si>
    <t>angle</t>
  </si>
  <si>
    <t>θ</t>
  </si>
  <si>
    <t>K</t>
  </si>
  <si>
    <t>rad</t>
  </si>
  <si>
    <t>wikipedia</t>
  </si>
  <si>
    <t>Input</t>
  </si>
  <si>
    <t>Output</t>
  </si>
  <si>
    <t>N</t>
  </si>
  <si>
    <t>w2</t>
  </si>
  <si>
    <t>displacement</t>
  </si>
  <si>
    <t>Force (displacement)</t>
  </si>
  <si>
    <t>Force (deflection)</t>
  </si>
  <si>
    <t>F_w2</t>
  </si>
  <si>
    <t>F_θ</t>
  </si>
  <si>
    <t>stiffness displacement</t>
  </si>
  <si>
    <t>stiffness deflection</t>
  </si>
  <si>
    <t>C</t>
  </si>
  <si>
    <t>N/rad</t>
  </si>
  <si>
    <t>w0</t>
  </si>
  <si>
    <t>moment</t>
  </si>
  <si>
    <t>Nm</t>
  </si>
  <si>
    <t>stiffness (force)</t>
  </si>
  <si>
    <t>M1</t>
  </si>
  <si>
    <t>V1</t>
  </si>
  <si>
    <t>From force to displacement</t>
  </si>
  <si>
    <t>From displacement to force</t>
  </si>
  <si>
    <t>1mm</t>
  </si>
  <si>
    <t>0.8 mm</t>
  </si>
  <si>
    <t>1.2 mm</t>
  </si>
  <si>
    <t>nom</t>
  </si>
  <si>
    <t>stiff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</si>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</sst>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FF0000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0" fontId="2" fillId="2" borderId="12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6" xfId="0" applyFill="1" applyBorder="1"/>
    <xf numFmtId="0" fontId="0" fillId="2" borderId="1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26592</xdr:colOff>
      <xdr:row>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F3C3F-88B6-49B7-A77D-603A8DE5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17892" cy="16668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581026</xdr:colOff>
      <xdr:row>11</xdr:row>
      <xdr:rowOff>95250</xdr:rowOff>
    </xdr:from>
    <xdr:to>
      <xdr:col>11</xdr:col>
      <xdr:colOff>108546</xdr:colOff>
      <xdr:row>21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D03BD0-DD04-4F83-9615-22B8BC12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4226" y="2190750"/>
          <a:ext cx="4404320" cy="1838325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0</xdr:row>
      <xdr:rowOff>0</xdr:rowOff>
    </xdr:from>
    <xdr:to>
      <xdr:col>21</xdr:col>
      <xdr:colOff>343807</xdr:colOff>
      <xdr:row>10</xdr:row>
      <xdr:rowOff>38371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A151BF-69C0-4356-B6A8-93F5D11C9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2525" y="0"/>
          <a:ext cx="6496957" cy="1943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second_moments_of_a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74B8-285E-4FB9-B6A5-5C428D2A5291}">
  <dimension ref="A12:Q33"/>
  <sheetViews>
    <sheetView tabSelected="1" workbookViewId="0">
      <selection activeCell="G31" sqref="G31"/>
    </sheetView>
  </sheetViews>
  <sheetFormatPr defaultRowHeight="15" x14ac:dyDescent="0.25"/>
  <cols>
    <col min="1" max="1" width="22.85546875" customWidth="1"/>
    <col min="3" max="3" width="12" bestFit="1" customWidth="1"/>
    <col min="14" max="14" width="27.28515625" customWidth="1"/>
  </cols>
  <sheetData>
    <row r="12" spans="1:17" x14ac:dyDescent="0.25">
      <c r="A12" s="3" t="s">
        <v>17</v>
      </c>
      <c r="B12" s="3" t="s">
        <v>19</v>
      </c>
      <c r="C12" s="3" t="s">
        <v>18</v>
      </c>
      <c r="D12" s="3" t="s">
        <v>20</v>
      </c>
      <c r="N12" s="3" t="s">
        <v>17</v>
      </c>
      <c r="O12" s="3" t="s">
        <v>19</v>
      </c>
      <c r="P12" s="3" t="s">
        <v>18</v>
      </c>
      <c r="Q12" s="3" t="s">
        <v>20</v>
      </c>
    </row>
    <row r="13" spans="1:17" x14ac:dyDescent="0.25">
      <c r="A13" t="s">
        <v>0</v>
      </c>
      <c r="B13" t="s">
        <v>11</v>
      </c>
      <c r="C13">
        <v>18.899999999999999</v>
      </c>
      <c r="D13" t="s">
        <v>4</v>
      </c>
      <c r="N13" t="s">
        <v>0</v>
      </c>
      <c r="O13" t="s">
        <v>11</v>
      </c>
      <c r="P13">
        <v>19.5</v>
      </c>
      <c r="Q13" t="s">
        <v>4</v>
      </c>
    </row>
    <row r="14" spans="1:17" x14ac:dyDescent="0.25">
      <c r="A14" t="s">
        <v>1</v>
      </c>
      <c r="B14" t="s">
        <v>14</v>
      </c>
      <c r="C14">
        <v>16.100000000000001</v>
      </c>
      <c r="D14" t="s">
        <v>4</v>
      </c>
      <c r="N14" t="s">
        <v>1</v>
      </c>
      <c r="O14" t="s">
        <v>14</v>
      </c>
      <c r="P14">
        <v>16</v>
      </c>
      <c r="Q14" t="s">
        <v>4</v>
      </c>
    </row>
    <row r="15" spans="1:17" x14ac:dyDescent="0.25">
      <c r="A15" t="s">
        <v>2</v>
      </c>
      <c r="B15" t="s">
        <v>12</v>
      </c>
      <c r="C15">
        <v>0.73</v>
      </c>
      <c r="D15" t="s">
        <v>4</v>
      </c>
      <c r="N15" t="s">
        <v>2</v>
      </c>
      <c r="O15" t="s">
        <v>12</v>
      </c>
      <c r="P15">
        <v>0.7</v>
      </c>
      <c r="Q15" t="s">
        <v>4</v>
      </c>
    </row>
    <row r="16" spans="1:17" x14ac:dyDescent="0.25">
      <c r="A16" t="s">
        <v>15</v>
      </c>
      <c r="B16" t="s">
        <v>3</v>
      </c>
      <c r="C16">
        <v>210000</v>
      </c>
      <c r="D16" t="s">
        <v>5</v>
      </c>
      <c r="N16" t="s">
        <v>15</v>
      </c>
      <c r="O16" t="s">
        <v>3</v>
      </c>
      <c r="P16">
        <v>210000</v>
      </c>
      <c r="Q16" t="s">
        <v>5</v>
      </c>
    </row>
    <row r="17" spans="1:17" x14ac:dyDescent="0.25">
      <c r="A17" t="s">
        <v>16</v>
      </c>
      <c r="B17" t="s">
        <v>6</v>
      </c>
      <c r="C17">
        <f>C14*C15^3/12</f>
        <v>0.52193114166666665</v>
      </c>
      <c r="D17" t="s">
        <v>7</v>
      </c>
      <c r="E17" s="2" t="s">
        <v>25</v>
      </c>
      <c r="N17" t="s">
        <v>16</v>
      </c>
      <c r="O17" t="s">
        <v>6</v>
      </c>
      <c r="P17">
        <f>P14*P15^3/12</f>
        <v>0.4573333333333332</v>
      </c>
      <c r="Q17" t="s">
        <v>7</v>
      </c>
    </row>
    <row r="18" spans="1:17" x14ac:dyDescent="0.25">
      <c r="A18" t="s">
        <v>35</v>
      </c>
      <c r="B18" s="1" t="s">
        <v>23</v>
      </c>
      <c r="C18">
        <f>(3*C16*C17)/(C13^3)</f>
        <v>48.704416791865363</v>
      </c>
      <c r="D18" t="s">
        <v>10</v>
      </c>
      <c r="N18" t="s">
        <v>42</v>
      </c>
      <c r="O18" s="1" t="s">
        <v>23</v>
      </c>
      <c r="P18">
        <f>(12*P16*P17)/(P13^3)</f>
        <v>155.42810903757646</v>
      </c>
      <c r="Q18" t="s">
        <v>10</v>
      </c>
    </row>
    <row r="19" spans="1:17" ht="15.75" thickBot="1" x14ac:dyDescent="0.3">
      <c r="A19" t="s">
        <v>36</v>
      </c>
      <c r="B19" s="1" t="s">
        <v>37</v>
      </c>
      <c r="C19">
        <f>(2*C16*C17)/(C13^2)</f>
        <v>613.67565157750357</v>
      </c>
      <c r="D19" t="s">
        <v>38</v>
      </c>
      <c r="O19" s="1"/>
    </row>
    <row r="20" spans="1:17" x14ac:dyDescent="0.25">
      <c r="A20" s="11" t="s">
        <v>45</v>
      </c>
      <c r="B20" s="12"/>
      <c r="C20" s="12"/>
      <c r="D20" s="13"/>
      <c r="N20" s="11" t="s">
        <v>45</v>
      </c>
      <c r="O20" s="12"/>
      <c r="P20" s="12"/>
      <c r="Q20" s="13"/>
    </row>
    <row r="21" spans="1:17" ht="15.75" thickBot="1" x14ac:dyDescent="0.3">
      <c r="A21" s="14" t="s">
        <v>26</v>
      </c>
      <c r="B21" s="10"/>
      <c r="C21" s="10"/>
      <c r="D21" s="15"/>
      <c r="N21" s="14" t="s">
        <v>26</v>
      </c>
      <c r="O21" s="10"/>
      <c r="P21" s="10"/>
      <c r="Q21" s="15"/>
    </row>
    <row r="22" spans="1:17" ht="15.75" thickBot="1" x14ac:dyDescent="0.3">
      <c r="A22" s="16" t="s">
        <v>9</v>
      </c>
      <c r="B22" s="10" t="s">
        <v>13</v>
      </c>
      <c r="C22" s="4">
        <v>42</v>
      </c>
      <c r="D22" s="15" t="s">
        <v>28</v>
      </c>
      <c r="N22" s="16" t="s">
        <v>9</v>
      </c>
      <c r="O22" s="10" t="s">
        <v>44</v>
      </c>
      <c r="P22" s="4">
        <v>5</v>
      </c>
      <c r="Q22" s="15" t="s">
        <v>28</v>
      </c>
    </row>
    <row r="23" spans="1:17" x14ac:dyDescent="0.25">
      <c r="A23" s="14" t="s">
        <v>27</v>
      </c>
      <c r="B23" s="10"/>
      <c r="C23" s="5"/>
      <c r="D23" s="15"/>
      <c r="N23" s="14" t="s">
        <v>27</v>
      </c>
      <c r="O23" s="10"/>
      <c r="P23" s="5"/>
      <c r="Q23" s="15"/>
    </row>
    <row r="24" spans="1:17" x14ac:dyDescent="0.25">
      <c r="A24" s="16" t="s">
        <v>30</v>
      </c>
      <c r="B24" s="8" t="s">
        <v>29</v>
      </c>
      <c r="C24" s="9">
        <f>(C22*C13^3)/(3*C16*C17)</f>
        <v>0.86234478855344521</v>
      </c>
      <c r="D24" s="15" t="s">
        <v>4</v>
      </c>
      <c r="N24" s="16" t="s">
        <v>30</v>
      </c>
      <c r="O24" s="8" t="s">
        <v>39</v>
      </c>
      <c r="P24" s="7">
        <f>P22/P18</f>
        <v>3.2169213348604751E-2</v>
      </c>
      <c r="Q24" s="15" t="s">
        <v>4</v>
      </c>
    </row>
    <row r="25" spans="1:17" ht="15.75" thickBot="1" x14ac:dyDescent="0.3">
      <c r="A25" s="17" t="s">
        <v>8</v>
      </c>
      <c r="B25" s="18" t="s">
        <v>22</v>
      </c>
      <c r="C25" s="19">
        <f>2*C22*C13^2/(2*C16*C17)</f>
        <v>0.13688012516721351</v>
      </c>
      <c r="D25" s="20" t="s">
        <v>24</v>
      </c>
      <c r="N25" s="17" t="s">
        <v>40</v>
      </c>
      <c r="O25" s="18" t="s">
        <v>43</v>
      </c>
      <c r="P25" s="22">
        <f>P22*(P13/1000)/2</f>
        <v>4.8750000000000002E-2</v>
      </c>
      <c r="Q25" s="20" t="s">
        <v>41</v>
      </c>
    </row>
    <row r="26" spans="1:17" x14ac:dyDescent="0.25">
      <c r="A26" s="21" t="s">
        <v>46</v>
      </c>
      <c r="B26" s="12"/>
      <c r="C26" s="12"/>
      <c r="D26" s="13"/>
      <c r="N26" s="21" t="s">
        <v>46</v>
      </c>
      <c r="O26" s="12"/>
      <c r="P26" s="12"/>
      <c r="Q26" s="13"/>
    </row>
    <row r="27" spans="1:17" ht="15.75" thickBot="1" x14ac:dyDescent="0.3">
      <c r="A27" s="14" t="s">
        <v>26</v>
      </c>
      <c r="B27" s="10"/>
      <c r="C27" s="10"/>
      <c r="D27" s="15"/>
      <c r="N27" s="14" t="s">
        <v>26</v>
      </c>
      <c r="O27" s="10"/>
      <c r="P27" s="10"/>
      <c r="Q27" s="15"/>
    </row>
    <row r="28" spans="1:17" ht="15.75" thickBot="1" x14ac:dyDescent="0.3">
      <c r="A28" s="16" t="s">
        <v>8</v>
      </c>
      <c r="B28" s="10" t="s">
        <v>29</v>
      </c>
      <c r="C28" s="4">
        <v>0.8</v>
      </c>
      <c r="D28" s="15" t="s">
        <v>4</v>
      </c>
      <c r="N28" s="16" t="s">
        <v>30</v>
      </c>
      <c r="O28" s="10" t="s">
        <v>39</v>
      </c>
      <c r="P28" s="4">
        <v>1</v>
      </c>
      <c r="Q28" s="15" t="s">
        <v>4</v>
      </c>
    </row>
    <row r="29" spans="1:17" ht="15.75" thickBot="1" x14ac:dyDescent="0.3">
      <c r="A29" s="16" t="s">
        <v>21</v>
      </c>
      <c r="B29" s="10" t="s">
        <v>22</v>
      </c>
      <c r="C29" s="4">
        <v>1E-3</v>
      </c>
      <c r="D29" s="15" t="s">
        <v>24</v>
      </c>
      <c r="N29" s="14" t="s">
        <v>27</v>
      </c>
      <c r="O29" s="10"/>
      <c r="P29" s="5"/>
      <c r="Q29" s="15"/>
    </row>
    <row r="30" spans="1:17" x14ac:dyDescent="0.25">
      <c r="A30" s="14" t="s">
        <v>27</v>
      </c>
      <c r="B30" s="10"/>
      <c r="C30" s="5"/>
      <c r="D30" s="15" t="s">
        <v>4</v>
      </c>
      <c r="G30" t="s">
        <v>48</v>
      </c>
      <c r="H30" t="s">
        <v>47</v>
      </c>
      <c r="I30" t="s">
        <v>49</v>
      </c>
      <c r="N30" s="16" t="s">
        <v>9</v>
      </c>
      <c r="O30" s="8" t="s">
        <v>44</v>
      </c>
      <c r="P30" s="7">
        <f>P28*P18</f>
        <v>155.42810903757646</v>
      </c>
      <c r="Q30" s="15" t="s">
        <v>28</v>
      </c>
    </row>
    <row r="31" spans="1:17" ht="15.75" thickBot="1" x14ac:dyDescent="0.3">
      <c r="A31" s="16" t="s">
        <v>31</v>
      </c>
      <c r="B31" s="6" t="s">
        <v>33</v>
      </c>
      <c r="C31" s="7">
        <f>C28*(3*C16*C17)/C13^3</f>
        <v>38.963533433492287</v>
      </c>
      <c r="D31" s="15" t="s">
        <v>28</v>
      </c>
      <c r="F31" t="s">
        <v>52</v>
      </c>
      <c r="G31">
        <v>28.825093260193821</v>
      </c>
      <c r="H31">
        <v>36.031366575242274</v>
      </c>
      <c r="I31">
        <v>43.23763989029073</v>
      </c>
      <c r="N31" s="17" t="s">
        <v>40</v>
      </c>
      <c r="O31" s="18" t="s">
        <v>43</v>
      </c>
      <c r="P31" s="22">
        <f>P30*(P13/1000)/2</f>
        <v>1.5154240631163705</v>
      </c>
      <c r="Q31" s="20" t="s">
        <v>41</v>
      </c>
    </row>
    <row r="32" spans="1:17" ht="15.75" thickBot="1" x14ac:dyDescent="0.3">
      <c r="A32" s="17" t="s">
        <v>32</v>
      </c>
      <c r="B32" s="18" t="s">
        <v>34</v>
      </c>
      <c r="C32" s="22">
        <f>C29*C19</f>
        <v>0.61367565157750359</v>
      </c>
      <c r="D32" s="20" t="s">
        <v>28</v>
      </c>
      <c r="F32" t="s">
        <v>50</v>
      </c>
      <c r="G32">
        <v>33.604898673275983</v>
      </c>
      <c r="H32">
        <v>42.006123341594979</v>
      </c>
      <c r="I32">
        <v>50.407348009913974</v>
      </c>
    </row>
    <row r="33" spans="6:9" x14ac:dyDescent="0.25">
      <c r="F33" t="s">
        <v>51</v>
      </c>
      <c r="G33">
        <v>38.963533433492287</v>
      </c>
      <c r="H33">
        <v>48.704416791865363</v>
      </c>
      <c r="I33">
        <v>58.445300150238431</v>
      </c>
    </row>
  </sheetData>
  <hyperlinks>
    <hyperlink ref="E17" r:id="rId1" xr:uid="{08EDE3D7-9DF8-405C-849D-DBA236973A9C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Roelands</dc:creator>
  <cp:lastModifiedBy>Rene Roelands</cp:lastModifiedBy>
  <dcterms:created xsi:type="dcterms:W3CDTF">2019-07-31T05:41:14Z</dcterms:created>
  <dcterms:modified xsi:type="dcterms:W3CDTF">2019-07-31T09:31:50Z</dcterms:modified>
</cp:coreProperties>
</file>