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ADTmp\Snapshot\1\Assembly customer\"/>
    </mc:Choice>
  </mc:AlternateContent>
  <xr:revisionPtr revIDLastSave="0" documentId="8_{E68BAD25-EC39-4A4A-B3D5-0B3814D14F5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3" l="1"/>
  <c r="B24" i="3"/>
  <c r="B23" i="3"/>
  <c r="B22" i="3"/>
  <c r="B21" i="3"/>
  <c r="B20" i="3"/>
  <c r="B19" i="3"/>
  <c r="B18" i="3"/>
  <c r="B17" i="3"/>
  <c r="B16" i="3"/>
  <c r="B15" i="3"/>
  <c r="B14" i="3"/>
  <c r="B19" i="4"/>
  <c r="D3" i="3" s="1"/>
  <c r="B13" i="3"/>
  <c r="B12" i="3"/>
  <c r="F9" i="3"/>
  <c r="G9" i="3"/>
</calcChain>
</file>

<file path=xl/sharedStrings.xml><?xml version="1.0" encoding="utf-8"?>
<sst xmlns="http://schemas.openxmlformats.org/spreadsheetml/2006/main" count="144" uniqueCount="104">
  <si>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</si>
  <si>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</si>
  <si>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</si>
  <si>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</si>
  <si>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</si>
  <si>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</si>
  <si>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</si>
  <si>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</si>
  <si>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</si>
  <si>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</si>
  <si>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</si>
  <si>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</si>
  <si>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</si>
  <si>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</si>
  <si>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Variant:</t>
  </si>
  <si>
    <t>Print Date:</t>
  </si>
  <si>
    <t>Report Date:</t>
  </si>
  <si>
    <t>Notes</t>
  </si>
  <si>
    <t>#</t>
  </si>
  <si>
    <t xml:space="preserve"> </t>
  </si>
  <si>
    <t>Total Actual Price</t>
  </si>
  <si>
    <t>Total Target Price</t>
  </si>
  <si>
    <t>Total Quantity:</t>
  </si>
  <si>
    <t>Version:</t>
  </si>
  <si>
    <t>Document Revision:</t>
  </si>
  <si>
    <t>Bill of Materials</t>
  </si>
  <si>
    <t>Document Number:</t>
  </si>
  <si>
    <t>Doc_Number</t>
  </si>
  <si>
    <t>Dnumber</t>
  </si>
  <si>
    <t>EB-USB-OTG1</t>
  </si>
  <si>
    <t>1</t>
  </si>
  <si>
    <t>customer</t>
  </si>
  <si>
    <t>A.4</t>
  </si>
  <si>
    <t>8/14/2025</t>
  </si>
  <si>
    <t>3:12 PM</t>
  </si>
  <si>
    <t>14</t>
  </si>
  <si>
    <t>Designator</t>
  </si>
  <si>
    <t>C1</t>
  </si>
  <si>
    <t>C2</t>
  </si>
  <si>
    <t>C3</t>
  </si>
  <si>
    <t>C4</t>
  </si>
  <si>
    <t>D1</t>
  </si>
  <si>
    <t>FL1</t>
  </si>
  <si>
    <t>J1</t>
  </si>
  <si>
    <t>P1</t>
  </si>
  <si>
    <t>P2</t>
  </si>
  <si>
    <t>R1</t>
  </si>
  <si>
    <t>R2</t>
  </si>
  <si>
    <t>R3</t>
  </si>
  <si>
    <t>R5</t>
  </si>
  <si>
    <t>U1</t>
  </si>
  <si>
    <t>Quantity</t>
  </si>
  <si>
    <t>Fitted</t>
  </si>
  <si>
    <t>DesignItemId</t>
  </si>
  <si>
    <t>CAP-000074-01</t>
  </si>
  <si>
    <t>CAP-000029-01</t>
  </si>
  <si>
    <t>DIO-100005-01</t>
  </si>
  <si>
    <t>IND-100014-01</t>
  </si>
  <si>
    <t>CON-100013-01</t>
  </si>
  <si>
    <t>CON-100032-01</t>
  </si>
  <si>
    <t>RES-100084-01</t>
  </si>
  <si>
    <t>RES-100092-01</t>
  </si>
  <si>
    <t>ICN-110015-01</t>
  </si>
  <si>
    <t>Description</t>
  </si>
  <si>
    <t>Ceramic Chip Capacitor 0603 1uF 50V</t>
  </si>
  <si>
    <t>Ceramic Chip Capacitor 0603 0.1uF 50V</t>
  </si>
  <si>
    <t>Semtech TVS Diode Array for USB</t>
  </si>
  <si>
    <t>Common Mode Filter Inductor, 180 ohm CM @ 100MHz, 0805</t>
  </si>
  <si>
    <t>USB Micro AB 2.0 Female 5 Pin Right Angle Molex</t>
  </si>
  <si>
    <t>SAMTEC Female Header 0.1" pitch 40pos 2x20, 10mm pins, gold flash tail</t>
  </si>
  <si>
    <t>Chip Resistor Thick Film 0603 27R0 1% 1/10W</t>
  </si>
  <si>
    <t>Chip Resistor Thick Film 0603 220 ohm 1% 1/10W</t>
  </si>
  <si>
    <t>USB OTG Charge Pump</t>
  </si>
  <si>
    <t>Manufacturer 1</t>
  </si>
  <si>
    <t>Taiyo Yuden</t>
  </si>
  <si>
    <t>Samsung</t>
  </si>
  <si>
    <t>Semtech</t>
  </si>
  <si>
    <t>Murata</t>
  </si>
  <si>
    <t>Molex</t>
  </si>
  <si>
    <t>Samtec</t>
  </si>
  <si>
    <t>Yageo</t>
  </si>
  <si>
    <t>Maxim</t>
  </si>
  <si>
    <t>Manufacturer Part Number 1</t>
  </si>
  <si>
    <t>UMK107BJ105KA-T</t>
  </si>
  <si>
    <t>CL10B104KB8NNNC</t>
  </si>
  <si>
    <t>RCLAMP0582N.TCT</t>
  </si>
  <si>
    <t>DLW21SN181SQ2L</t>
  </si>
  <si>
    <t>047589-0001</t>
  </si>
  <si>
    <t>SSQ-120-23-G-D</t>
  </si>
  <si>
    <t>RC0603FR-0727RL</t>
  </si>
  <si>
    <t>RC0603FR-07220RL</t>
  </si>
  <si>
    <t>MAX3355EEUD+</t>
  </si>
  <si>
    <t>C:\ADTmp\Snapshot\1\EB-USB-OTG1_v1.PrjPcb</t>
  </si>
  <si>
    <t>EB-USB-OTG1_v1.PrjPcb</t>
  </si>
  <si>
    <t>EB-USB-OTG1_v1.BomDoc</t>
  </si>
  <si>
    <t>C:\ADTmp\Snapshot\1\EB-USB-OTG1_v1.BomDoc</t>
  </si>
  <si>
    <t>Renesas BOM for Variant [customer] of BOM Document [EB-USB-OTG1_v1.BomDoc]</t>
  </si>
  <si>
    <t>8/14/2025 3:12 PM</t>
  </si>
  <si>
    <t>Renesas BOM</t>
  </si>
  <si>
    <t>BomReport</t>
  </si>
  <si>
    <t>BOM</t>
  </si>
  <si>
    <t>204.4</t>
  </si>
  <si>
    <t>0</t>
  </si>
  <si>
    <t>00034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</si>
</sst>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[$-409]d\-mmm\-yy;@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4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7" fillId="3" borderId="0" xfId="0" applyFont="1" applyFill="1"/>
    <xf numFmtId="0" fontId="7" fillId="3" borderId="0" xfId="0" applyFont="1" applyFill="1" applyAlignment="1">
      <alignment horizontal="left"/>
    </xf>
    <xf numFmtId="0" fontId="8" fillId="3" borderId="0" xfId="0" applyFont="1" applyFill="1"/>
    <xf numFmtId="0" fontId="7" fillId="3" borderId="12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8" fillId="3" borderId="13" xfId="0" applyFont="1" applyFill="1" applyBorder="1"/>
    <xf numFmtId="0" fontId="7" fillId="3" borderId="13" xfId="0" applyFont="1" applyFill="1" applyBorder="1"/>
    <xf numFmtId="0" fontId="8" fillId="3" borderId="13" xfId="0" applyFont="1" applyFill="1" applyBorder="1" applyAlignment="1">
      <alignment horizontal="left"/>
    </xf>
    <xf numFmtId="0" fontId="9" fillId="3" borderId="0" xfId="0" applyFont="1" applyFill="1"/>
    <xf numFmtId="164" fontId="8" fillId="3" borderId="13" xfId="0" applyNumberFormat="1" applyFont="1" applyFill="1" applyBorder="1" applyAlignment="1">
      <alignment horizontal="left"/>
    </xf>
    <xf numFmtId="165" fontId="8" fillId="3" borderId="13" xfId="0" applyNumberFormat="1" applyFont="1" applyFill="1" applyBorder="1" applyAlignment="1">
      <alignment horizontal="left"/>
    </xf>
    <xf numFmtId="0" fontId="10" fillId="3" borderId="14" xfId="0" applyFont="1" applyFill="1" applyBorder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5" fillId="5" borderId="0" xfId="0" applyFont="1" applyFill="1"/>
    <xf numFmtId="0" fontId="5" fillId="5" borderId="5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5" borderId="7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vertical="center" wrapText="1"/>
    </xf>
    <xf numFmtId="0" fontId="9" fillId="7" borderId="23" xfId="0" applyFont="1" applyFill="1" applyBorder="1" applyAlignment="1">
      <alignment vertical="center" wrapText="1"/>
    </xf>
    <xf numFmtId="0" fontId="9" fillId="7" borderId="25" xfId="0" applyFont="1" applyFill="1" applyBorder="1" applyAlignment="1">
      <alignment vertical="center" wrapText="1"/>
    </xf>
    <xf numFmtId="0" fontId="9" fillId="6" borderId="22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1" fillId="0" borderId="8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9" xfId="0" applyFont="1" applyBorder="1" applyAlignment="1" applyProtection="1">
      <alignment horizontal="left" vertical="top"/>
      <protection locked="0"/>
    </xf>
    <xf numFmtId="0" fontId="9" fillId="7" borderId="26" xfId="0" applyFont="1" applyFill="1" applyBorder="1" applyAlignment="1">
      <alignment vertical="center" wrapText="1"/>
    </xf>
    <xf numFmtId="0" fontId="9" fillId="7" borderId="13" xfId="0" applyFont="1" applyFill="1" applyBorder="1" applyAlignment="1">
      <alignment vertical="center" wrapText="1"/>
    </xf>
    <xf numFmtId="0" fontId="9" fillId="7" borderId="28" xfId="0" applyFont="1" applyFill="1" applyBorder="1" applyAlignment="1">
      <alignment vertical="center" wrapText="1"/>
    </xf>
    <xf numFmtId="0" fontId="9" fillId="7" borderId="0" xfId="0" applyFont="1" applyFill="1" applyAlignment="1">
      <alignment vertical="center" wrapText="1"/>
    </xf>
    <xf numFmtId="0" fontId="8" fillId="3" borderId="29" xfId="0" applyFont="1" applyFill="1" applyBorder="1" applyAlignment="1">
      <alignment horizontal="left"/>
    </xf>
    <xf numFmtId="165" fontId="8" fillId="3" borderId="28" xfId="0" applyNumberFormat="1" applyFont="1" applyFill="1" applyBorder="1" applyAlignment="1">
      <alignment horizontal="left"/>
    </xf>
    <xf numFmtId="49" fontId="9" fillId="7" borderId="25" xfId="0" applyNumberFormat="1" applyFont="1" applyFill="1" applyBorder="1" applyAlignment="1">
      <alignment vertical="center" wrapText="1"/>
    </xf>
    <xf numFmtId="49" fontId="9" fillId="7" borderId="19" xfId="0" applyNumberFormat="1" applyFont="1" applyFill="1" applyBorder="1" applyAlignment="1">
      <alignment horizontal="left" vertical="center" wrapText="1"/>
    </xf>
    <xf numFmtId="49" fontId="9" fillId="6" borderId="24" xfId="0" applyNumberFormat="1" applyFont="1" applyFill="1" applyBorder="1" applyAlignment="1">
      <alignment vertical="center" wrapText="1"/>
    </xf>
    <xf numFmtId="49" fontId="9" fillId="6" borderId="20" xfId="0" applyNumberFormat="1" applyFont="1" applyFill="1" applyBorder="1" applyAlignment="1">
      <alignment horizontal="left" vertical="center" wrapText="1"/>
    </xf>
    <xf numFmtId="0" fontId="7" fillId="3" borderId="15" xfId="0" applyFont="1" applyFill="1" applyBorder="1" applyAlignment="1">
      <alignment horizontal="left"/>
    </xf>
    <xf numFmtId="0" fontId="9" fillId="7" borderId="8" xfId="0" applyFont="1" applyFill="1" applyBorder="1" applyAlignment="1">
      <alignment horizontal="left" vertical="center" wrapText="1"/>
    </xf>
    <xf numFmtId="0" fontId="13" fillId="3" borderId="29" xfId="0" applyFont="1" applyFill="1" applyBorder="1" applyAlignment="1">
      <alignment horizontal="left" vertical="center" wrapText="1"/>
    </xf>
    <xf numFmtId="0" fontId="1" fillId="0" borderId="0" xfId="0" applyFont="1"/>
    <xf numFmtId="0" fontId="14" fillId="0" borderId="26" xfId="0" applyFont="1" applyBorder="1" applyAlignment="1" applyProtection="1">
      <alignment horizontal="right" vertical="top"/>
      <protection locked="0"/>
    </xf>
    <xf numFmtId="0" fontId="14" fillId="0" borderId="13" xfId="0" applyFont="1" applyBorder="1" applyAlignment="1" applyProtection="1">
      <alignment horizontal="right" vertical="top"/>
      <protection locked="0"/>
    </xf>
    <xf numFmtId="0" fontId="6" fillId="5" borderId="7" xfId="0" quotePrefix="1" applyFont="1" applyFill="1" applyBorder="1" applyAlignment="1">
      <alignment vertical="center"/>
    </xf>
    <xf numFmtId="0" fontId="7" fillId="3" borderId="12" xfId="0" quotePrefix="1" applyFont="1" applyFill="1" applyBorder="1" applyAlignment="1">
      <alignment horizontal="left"/>
    </xf>
    <xf numFmtId="0" fontId="7" fillId="3" borderId="13" xfId="0" quotePrefix="1" applyFont="1" applyFill="1" applyBorder="1" applyAlignment="1">
      <alignment horizontal="left"/>
    </xf>
    <xf numFmtId="0" fontId="7" fillId="3" borderId="13" xfId="0" quotePrefix="1" applyFont="1" applyFill="1" applyBorder="1"/>
    <xf numFmtId="166" fontId="8" fillId="3" borderId="2" xfId="0" quotePrefix="1" applyNumberFormat="1" applyFont="1" applyFill="1" applyBorder="1" applyAlignment="1">
      <alignment horizontal="left"/>
    </xf>
    <xf numFmtId="0" fontId="8" fillId="3" borderId="3" xfId="0" quotePrefix="1" applyFont="1" applyFill="1" applyBorder="1" applyAlignment="1">
      <alignment horizontal="left"/>
    </xf>
    <xf numFmtId="0" fontId="13" fillId="3" borderId="27" xfId="0" quotePrefix="1" applyFont="1" applyFill="1" applyBorder="1" applyAlignment="1">
      <alignment horizontal="center" vertical="center" wrapText="1"/>
    </xf>
    <xf numFmtId="0" fontId="12" fillId="4" borderId="15" xfId="0" quotePrefix="1" applyFont="1" applyFill="1" applyBorder="1" applyAlignment="1">
      <alignment horizontal="left" vertical="center"/>
    </xf>
    <xf numFmtId="0" fontId="12" fillId="2" borderId="0" xfId="0" quotePrefix="1" applyFont="1" applyFill="1" applyAlignment="1">
      <alignment horizontal="left" vertical="center"/>
    </xf>
    <xf numFmtId="0" fontId="12" fillId="4" borderId="0" xfId="0" quotePrefix="1" applyFont="1" applyFill="1" applyAlignment="1">
      <alignment horizontal="left" vertical="center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238125</xdr:rowOff>
    </xdr:from>
    <xdr:to>
      <xdr:col>8</xdr:col>
      <xdr:colOff>2206392</xdr:colOff>
      <xdr:row>6</xdr:row>
      <xdr:rowOff>24363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41263A-EE36-4EBB-964C-85F843DF6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885825"/>
          <a:ext cx="4654317" cy="738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5"/>
  <sheetViews>
    <sheetView showGridLines="0" tabSelected="1" zoomScaleNormal="100" workbookViewId="0"/>
  </sheetViews>
  <sheetFormatPr defaultRowHeight="12.75" x14ac:dyDescent="0.2"/>
  <cols>
    <col min="1" max="1" width="3.140625" style="1" customWidth="1"/>
    <col min="2" max="2" width="5.42578125" style="1" customWidth="1"/>
    <col min="3" max="3" width="34.7109375" style="4" customWidth="1"/>
    <col min="4" max="5" width="10.7109375" style="4" customWidth="1"/>
    <col min="6" max="6" width="22.7109375" style="4" customWidth="1"/>
    <col min="7" max="7" width="84.7109375" style="1" customWidth="1"/>
    <col min="8" max="8" width="36.7109375" style="1" customWidth="1"/>
    <col min="9" max="9" width="36.7109375" style="4" customWidth="1"/>
    <col min="10" max="10" width="10" style="1" customWidth="1"/>
    <col min="11" max="16384" width="9.140625" style="1"/>
  </cols>
  <sheetData>
    <row r="1" spans="1:10" ht="13.5" thickBot="1" x14ac:dyDescent="0.25">
      <c r="A1" s="31"/>
      <c r="B1" s="31"/>
      <c r="C1" s="33"/>
      <c r="D1" s="33"/>
      <c r="E1" s="33"/>
      <c r="F1" s="33"/>
      <c r="G1" s="34"/>
      <c r="H1" s="34"/>
      <c r="I1" s="44"/>
      <c r="J1" s="14"/>
    </row>
    <row r="2" spans="1:10" ht="37.5" customHeight="1" thickBot="1" x14ac:dyDescent="0.25">
      <c r="A2" s="32"/>
      <c r="B2" s="26"/>
      <c r="C2" s="26" t="s">
        <v>25</v>
      </c>
      <c r="D2" s="26"/>
      <c r="E2" s="26"/>
      <c r="G2" s="67" t="s">
        <v>29</v>
      </c>
      <c r="H2" s="35"/>
      <c r="I2" s="45"/>
    </row>
    <row r="3" spans="1:10" ht="23.25" customHeight="1" x14ac:dyDescent="0.2">
      <c r="A3" s="32"/>
      <c r="B3" s="15"/>
      <c r="C3" s="15" t="s">
        <v>26</v>
      </c>
      <c r="D3" s="16" t="str">
        <f>'Project Information'!B19</f>
        <v>8100034</v>
      </c>
      <c r="E3" s="16"/>
      <c r="F3" s="16"/>
      <c r="G3" s="61"/>
      <c r="H3" s="15"/>
      <c r="I3" s="46"/>
    </row>
    <row r="4" spans="1:10" ht="17.25" customHeight="1" x14ac:dyDescent="0.2">
      <c r="A4" s="32"/>
      <c r="B4" s="15"/>
      <c r="C4" s="15" t="s">
        <v>23</v>
      </c>
      <c r="D4" s="68" t="s">
        <v>30</v>
      </c>
      <c r="E4" s="18"/>
      <c r="F4" s="18"/>
      <c r="G4" s="16"/>
      <c r="H4" s="17"/>
      <c r="I4" s="46"/>
    </row>
    <row r="5" spans="1:10" ht="17.25" customHeight="1" x14ac:dyDescent="0.2">
      <c r="A5" s="32"/>
      <c r="B5" s="15"/>
      <c r="C5" s="15" t="s">
        <v>14</v>
      </c>
      <c r="D5" s="69" t="s">
        <v>31</v>
      </c>
      <c r="E5" s="20"/>
      <c r="F5" s="20"/>
      <c r="G5" s="17"/>
      <c r="H5" s="17"/>
      <c r="I5" s="46"/>
    </row>
    <row r="6" spans="1:10" ht="17.25" customHeight="1" x14ac:dyDescent="0.2">
      <c r="A6" s="32"/>
      <c r="B6" s="15"/>
      <c r="C6" s="15" t="s">
        <v>24</v>
      </c>
      <c r="D6" s="70" t="s">
        <v>32</v>
      </c>
      <c r="E6" s="21"/>
      <c r="F6" s="21"/>
      <c r="G6" s="15"/>
      <c r="H6" s="17"/>
      <c r="I6" s="46"/>
    </row>
    <row r="7" spans="1:10" x14ac:dyDescent="0.2">
      <c r="A7" s="32"/>
      <c r="B7" s="21"/>
      <c r="C7" s="21"/>
      <c r="D7" s="21"/>
      <c r="E7" s="21"/>
      <c r="F7" s="19"/>
      <c r="G7" s="22"/>
      <c r="H7" s="17"/>
      <c r="I7" s="47"/>
    </row>
    <row r="8" spans="1:10" ht="15.75" customHeight="1" x14ac:dyDescent="0.2">
      <c r="A8" s="32"/>
      <c r="B8" s="23"/>
      <c r="C8" s="23" t="s">
        <v>16</v>
      </c>
      <c r="D8" s="23"/>
      <c r="E8" s="23"/>
      <c r="F8" s="71" t="s">
        <v>33</v>
      </c>
      <c r="G8" s="72" t="s">
        <v>34</v>
      </c>
      <c r="H8" s="23"/>
      <c r="I8" s="46"/>
    </row>
    <row r="9" spans="1:10" ht="15.75" customHeight="1" x14ac:dyDescent="0.2">
      <c r="A9" s="32"/>
      <c r="B9" s="20"/>
      <c r="C9" s="20" t="s">
        <v>15</v>
      </c>
      <c r="D9" s="20"/>
      <c r="E9" s="20"/>
      <c r="F9" s="24">
        <f ca="1">TODAY()</f>
        <v>45883</v>
      </c>
      <c r="G9" s="56">
        <f ca="1">NOW()</f>
        <v>45883.634032986112</v>
      </c>
      <c r="H9" s="23"/>
      <c r="I9" s="46"/>
    </row>
    <row r="10" spans="1:10" ht="15.75" customHeight="1" x14ac:dyDescent="0.2">
      <c r="A10" s="32"/>
      <c r="B10" s="20"/>
      <c r="C10" s="20"/>
      <c r="D10" s="20"/>
      <c r="E10" s="20"/>
      <c r="F10" s="24"/>
      <c r="G10" s="25"/>
      <c r="H10" s="23"/>
      <c r="I10" s="55"/>
    </row>
    <row r="11" spans="1:10" s="2" customFormat="1" ht="18" customHeight="1" x14ac:dyDescent="0.2">
      <c r="A11" s="32"/>
      <c r="B11" s="36" t="s">
        <v>18</v>
      </c>
      <c r="C11" s="37" t="s">
        <v>36</v>
      </c>
      <c r="D11" s="37" t="s">
        <v>51</v>
      </c>
      <c r="E11" s="37" t="s">
        <v>52</v>
      </c>
      <c r="F11" s="37" t="s">
        <v>53</v>
      </c>
      <c r="G11" s="37" t="s">
        <v>63</v>
      </c>
      <c r="H11" s="37" t="s">
        <v>73</v>
      </c>
      <c r="I11" s="37" t="s">
        <v>82</v>
      </c>
    </row>
    <row r="12" spans="1:10" s="3" customFormat="1" x14ac:dyDescent="0.2">
      <c r="A12" s="32"/>
      <c r="B12" s="39">
        <f>ROW(B12) - ROW($B$11)</f>
        <v>1</v>
      </c>
      <c r="C12" s="40" t="s">
        <v>37</v>
      </c>
      <c r="D12" s="40">
        <v>1</v>
      </c>
      <c r="E12" s="40" t="s">
        <v>52</v>
      </c>
      <c r="F12" s="41" t="s">
        <v>54</v>
      </c>
      <c r="G12" s="41" t="s">
        <v>64</v>
      </c>
      <c r="H12" s="57" t="s">
        <v>74</v>
      </c>
      <c r="I12" s="58" t="s">
        <v>83</v>
      </c>
    </row>
    <row r="13" spans="1:10" s="3" customFormat="1" x14ac:dyDescent="0.2">
      <c r="A13" s="32"/>
      <c r="B13" s="42">
        <f>ROW(B13) - ROW($B$11)</f>
        <v>2</v>
      </c>
      <c r="C13" s="43" t="s">
        <v>38</v>
      </c>
      <c r="D13" s="43">
        <v>1</v>
      </c>
      <c r="E13" s="43" t="s">
        <v>52</v>
      </c>
      <c r="F13" s="43" t="s">
        <v>55</v>
      </c>
      <c r="G13" s="43" t="s">
        <v>65</v>
      </c>
      <c r="H13" s="59" t="s">
        <v>75</v>
      </c>
      <c r="I13" s="60" t="s">
        <v>84</v>
      </c>
    </row>
    <row r="14" spans="1:10" s="3" customFormat="1" x14ac:dyDescent="0.2">
      <c r="A14" s="32"/>
      <c r="B14" s="39">
        <f>ROW(B14) - ROW($B$11)</f>
        <v>3</v>
      </c>
      <c r="C14" s="40" t="s">
        <v>39</v>
      </c>
      <c r="D14" s="40">
        <v>1</v>
      </c>
      <c r="E14" s="40" t="s">
        <v>52</v>
      </c>
      <c r="F14" s="41" t="s">
        <v>55</v>
      </c>
      <c r="G14" s="41" t="s">
        <v>65</v>
      </c>
      <c r="H14" s="57" t="s">
        <v>75</v>
      </c>
      <c r="I14" s="58" t="s">
        <v>84</v>
      </c>
    </row>
    <row r="15" spans="1:10" s="3" customFormat="1" x14ac:dyDescent="0.2">
      <c r="A15" s="32"/>
      <c r="B15" s="42">
        <f>ROW(B15) - ROW($B$11)</f>
        <v>4</v>
      </c>
      <c r="C15" s="43" t="s">
        <v>40</v>
      </c>
      <c r="D15" s="43">
        <v>1</v>
      </c>
      <c r="E15" s="43" t="s">
        <v>52</v>
      </c>
      <c r="F15" s="43" t="s">
        <v>54</v>
      </c>
      <c r="G15" s="43" t="s">
        <v>64</v>
      </c>
      <c r="H15" s="59" t="s">
        <v>74</v>
      </c>
      <c r="I15" s="60" t="s">
        <v>83</v>
      </c>
    </row>
    <row r="16" spans="1:10" s="3" customFormat="1" x14ac:dyDescent="0.2">
      <c r="A16" s="32"/>
      <c r="B16" s="39">
        <f>ROW(B16) - ROW($B$11)</f>
        <v>5</v>
      </c>
      <c r="C16" s="40" t="s">
        <v>41</v>
      </c>
      <c r="D16" s="40">
        <v>1</v>
      </c>
      <c r="E16" s="40" t="s">
        <v>52</v>
      </c>
      <c r="F16" s="41" t="s">
        <v>56</v>
      </c>
      <c r="G16" s="41" t="s">
        <v>66</v>
      </c>
      <c r="H16" s="57" t="s">
        <v>76</v>
      </c>
      <c r="I16" s="58" t="s">
        <v>85</v>
      </c>
    </row>
    <row r="17" spans="1:9" s="3" customFormat="1" x14ac:dyDescent="0.2">
      <c r="A17" s="32"/>
      <c r="B17" s="42">
        <f>ROW(B17) - ROW($B$11)</f>
        <v>6</v>
      </c>
      <c r="C17" s="43" t="s">
        <v>42</v>
      </c>
      <c r="D17" s="43">
        <v>1</v>
      </c>
      <c r="E17" s="43" t="s">
        <v>52</v>
      </c>
      <c r="F17" s="43" t="s">
        <v>57</v>
      </c>
      <c r="G17" s="43" t="s">
        <v>67</v>
      </c>
      <c r="H17" s="59" t="s">
        <v>77</v>
      </c>
      <c r="I17" s="60" t="s">
        <v>86</v>
      </c>
    </row>
    <row r="18" spans="1:9" s="3" customFormat="1" x14ac:dyDescent="0.2">
      <c r="A18" s="32"/>
      <c r="B18" s="39">
        <f>ROW(B18) - ROW($B$11)</f>
        <v>7</v>
      </c>
      <c r="C18" s="40" t="s">
        <v>43</v>
      </c>
      <c r="D18" s="40">
        <v>1</v>
      </c>
      <c r="E18" s="40" t="s">
        <v>52</v>
      </c>
      <c r="F18" s="41" t="s">
        <v>58</v>
      </c>
      <c r="G18" s="41" t="s">
        <v>68</v>
      </c>
      <c r="H18" s="57" t="s">
        <v>78</v>
      </c>
      <c r="I18" s="58" t="s">
        <v>87</v>
      </c>
    </row>
    <row r="19" spans="1:9" s="3" customFormat="1" x14ac:dyDescent="0.2">
      <c r="A19" s="32"/>
      <c r="B19" s="42">
        <f>ROW(B19) - ROW($B$11)</f>
        <v>8</v>
      </c>
      <c r="C19" s="43" t="s">
        <v>44</v>
      </c>
      <c r="D19" s="43">
        <v>1</v>
      </c>
      <c r="E19" s="43" t="s">
        <v>52</v>
      </c>
      <c r="F19" s="43" t="s">
        <v>59</v>
      </c>
      <c r="G19" s="43" t="s">
        <v>69</v>
      </c>
      <c r="H19" s="59" t="s">
        <v>79</v>
      </c>
      <c r="I19" s="60" t="s">
        <v>88</v>
      </c>
    </row>
    <row r="20" spans="1:9" s="3" customFormat="1" x14ac:dyDescent="0.2">
      <c r="A20" s="32"/>
      <c r="B20" s="39">
        <f>ROW(B20) - ROW($B$11)</f>
        <v>9</v>
      </c>
      <c r="C20" s="40" t="s">
        <v>45</v>
      </c>
      <c r="D20" s="40">
        <v>1</v>
      </c>
      <c r="E20" s="40" t="s">
        <v>52</v>
      </c>
      <c r="F20" s="41" t="s">
        <v>59</v>
      </c>
      <c r="G20" s="41" t="s">
        <v>69</v>
      </c>
      <c r="H20" s="57" t="s">
        <v>79</v>
      </c>
      <c r="I20" s="58" t="s">
        <v>88</v>
      </c>
    </row>
    <row r="21" spans="1:9" s="3" customFormat="1" x14ac:dyDescent="0.2">
      <c r="A21" s="32"/>
      <c r="B21" s="42">
        <f>ROW(B21) - ROW($B$11)</f>
        <v>10</v>
      </c>
      <c r="C21" s="43" t="s">
        <v>46</v>
      </c>
      <c r="D21" s="43">
        <v>1</v>
      </c>
      <c r="E21" s="43" t="s">
        <v>52</v>
      </c>
      <c r="F21" s="43" t="s">
        <v>60</v>
      </c>
      <c r="G21" s="43" t="s">
        <v>70</v>
      </c>
      <c r="H21" s="59" t="s">
        <v>80</v>
      </c>
      <c r="I21" s="60" t="s">
        <v>89</v>
      </c>
    </row>
    <row r="22" spans="1:9" s="3" customFormat="1" x14ac:dyDescent="0.2">
      <c r="A22" s="32"/>
      <c r="B22" s="39">
        <f>ROW(B22) - ROW($B$11)</f>
        <v>11</v>
      </c>
      <c r="C22" s="40" t="s">
        <v>47</v>
      </c>
      <c r="D22" s="40">
        <v>1</v>
      </c>
      <c r="E22" s="40" t="s">
        <v>52</v>
      </c>
      <c r="F22" s="41" t="s">
        <v>60</v>
      </c>
      <c r="G22" s="41" t="s">
        <v>70</v>
      </c>
      <c r="H22" s="57" t="s">
        <v>80</v>
      </c>
      <c r="I22" s="58" t="s">
        <v>89</v>
      </c>
    </row>
    <row r="23" spans="1:9" s="3" customFormat="1" x14ac:dyDescent="0.2">
      <c r="A23" s="32"/>
      <c r="B23" s="42">
        <f>ROW(B23) - ROW($B$11)</f>
        <v>12</v>
      </c>
      <c r="C23" s="43" t="s">
        <v>48</v>
      </c>
      <c r="D23" s="43">
        <v>1</v>
      </c>
      <c r="E23" s="43" t="s">
        <v>52</v>
      </c>
      <c r="F23" s="43" t="s">
        <v>61</v>
      </c>
      <c r="G23" s="43" t="s">
        <v>71</v>
      </c>
      <c r="H23" s="59" t="s">
        <v>80</v>
      </c>
      <c r="I23" s="60" t="s">
        <v>90</v>
      </c>
    </row>
    <row r="24" spans="1:9" s="3" customFormat="1" x14ac:dyDescent="0.2">
      <c r="A24" s="32"/>
      <c r="B24" s="39">
        <f>ROW(B24) - ROW($B$11)</f>
        <v>13</v>
      </c>
      <c r="C24" s="40" t="s">
        <v>49</v>
      </c>
      <c r="D24" s="40">
        <v>1</v>
      </c>
      <c r="E24" s="40" t="s">
        <v>52</v>
      </c>
      <c r="F24" s="41" t="s">
        <v>61</v>
      </c>
      <c r="G24" s="41" t="s">
        <v>71</v>
      </c>
      <c r="H24" s="57" t="s">
        <v>80</v>
      </c>
      <c r="I24" s="58" t="s">
        <v>90</v>
      </c>
    </row>
    <row r="25" spans="1:9" s="3" customFormat="1" x14ac:dyDescent="0.2">
      <c r="A25" s="32"/>
      <c r="B25" s="42">
        <f>ROW(B25) - ROW($B$11)</f>
        <v>14</v>
      </c>
      <c r="C25" s="43" t="s">
        <v>50</v>
      </c>
      <c r="D25" s="43">
        <v>1</v>
      </c>
      <c r="E25" s="43" t="s">
        <v>52</v>
      </c>
      <c r="F25" s="43" t="s">
        <v>62</v>
      </c>
      <c r="G25" s="43" t="s">
        <v>72</v>
      </c>
      <c r="H25" s="59" t="s">
        <v>81</v>
      </c>
      <c r="I25" s="60" t="s">
        <v>91</v>
      </c>
    </row>
    <row r="26" spans="1:9" s="3" customFormat="1" x14ac:dyDescent="0.2">
      <c r="A26" s="32"/>
      <c r="B26" s="51"/>
      <c r="C26" s="52"/>
      <c r="D26" s="53"/>
      <c r="E26" s="53"/>
      <c r="F26" s="53"/>
      <c r="G26" s="54"/>
      <c r="H26" s="54"/>
      <c r="I26" s="62"/>
    </row>
    <row r="27" spans="1:9" ht="12.75" customHeight="1" x14ac:dyDescent="0.2">
      <c r="A27" s="32"/>
      <c r="B27" s="65" t="s">
        <v>22</v>
      </c>
      <c r="C27" s="66"/>
      <c r="D27" s="73" t="s">
        <v>35</v>
      </c>
      <c r="E27" s="38"/>
      <c r="F27" s="30"/>
      <c r="G27" s="5" t="s">
        <v>17</v>
      </c>
      <c r="I27" s="63"/>
    </row>
    <row r="28" spans="1:9" x14ac:dyDescent="0.2">
      <c r="A28" s="32"/>
      <c r="B28" s="8"/>
      <c r="C28" s="8"/>
      <c r="D28" s="7"/>
      <c r="E28" s="7"/>
      <c r="F28" s="9"/>
      <c r="G28" s="6"/>
      <c r="H28" s="6"/>
      <c r="I28" s="48"/>
    </row>
    <row r="29" spans="1:9" x14ac:dyDescent="0.2">
      <c r="A29" s="32"/>
      <c r="B29" s="8"/>
      <c r="C29" s="8"/>
      <c r="D29" s="8"/>
      <c r="E29" s="8"/>
      <c r="F29" s="10"/>
      <c r="G29" s="7"/>
      <c r="H29" s="7"/>
      <c r="I29" s="49"/>
    </row>
    <row r="30" spans="1:9" x14ac:dyDescent="0.2">
      <c r="A30" s="32"/>
      <c r="B30" s="8"/>
      <c r="C30" s="8"/>
      <c r="D30" s="8"/>
      <c r="E30" s="8"/>
      <c r="F30" s="10"/>
      <c r="G30" s="7"/>
      <c r="H30" s="7" t="s">
        <v>19</v>
      </c>
      <c r="I30" s="49"/>
    </row>
    <row r="31" spans="1:9" ht="13.5" thickBot="1" x14ac:dyDescent="0.25">
      <c r="A31" s="32"/>
      <c r="B31" s="29"/>
      <c r="C31" s="13"/>
      <c r="D31" s="13"/>
      <c r="E31" s="13"/>
      <c r="F31" s="11"/>
      <c r="G31" s="12"/>
      <c r="H31" s="12"/>
      <c r="I31" s="50"/>
    </row>
    <row r="33" spans="3:6" x14ac:dyDescent="0.2">
      <c r="C33" s="1"/>
      <c r="D33" s="1"/>
      <c r="E33" s="1"/>
      <c r="F33" s="1"/>
    </row>
    <row r="34" spans="3:6" x14ac:dyDescent="0.2">
      <c r="C34" s="1"/>
      <c r="D34" s="1"/>
      <c r="E34" s="1"/>
      <c r="F34" s="1"/>
    </row>
    <row r="35" spans="3:6" x14ac:dyDescent="0.2">
      <c r="C35" s="1"/>
      <c r="D35" s="1"/>
      <c r="E35" s="1"/>
      <c r="F35" s="1"/>
    </row>
  </sheetData>
  <mergeCells count="1">
    <mergeCell ref="B27:C27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9"/>
  <sheetViews>
    <sheetView workbookViewId="0">
      <selection activeCell="B19" sqref="B19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8" t="s">
        <v>0</v>
      </c>
      <c r="B1" s="74" t="s">
        <v>92</v>
      </c>
    </row>
    <row r="2" spans="1:2" x14ac:dyDescent="0.2">
      <c r="A2" s="27" t="s">
        <v>1</v>
      </c>
      <c r="B2" s="75" t="s">
        <v>93</v>
      </c>
    </row>
    <row r="3" spans="1:2" x14ac:dyDescent="0.2">
      <c r="A3" s="28" t="s">
        <v>2</v>
      </c>
      <c r="B3" s="76" t="s">
        <v>31</v>
      </c>
    </row>
    <row r="4" spans="1:2" x14ac:dyDescent="0.2">
      <c r="A4" s="27" t="s">
        <v>3</v>
      </c>
      <c r="B4" s="75" t="s">
        <v>94</v>
      </c>
    </row>
    <row r="5" spans="1:2" x14ac:dyDescent="0.2">
      <c r="A5" s="28" t="s">
        <v>4</v>
      </c>
      <c r="B5" s="76" t="s">
        <v>95</v>
      </c>
    </row>
    <row r="6" spans="1:2" x14ac:dyDescent="0.2">
      <c r="A6" s="27" t="s">
        <v>5</v>
      </c>
      <c r="B6" s="75" t="s">
        <v>96</v>
      </c>
    </row>
    <row r="7" spans="1:2" x14ac:dyDescent="0.2">
      <c r="A7" s="28" t="s">
        <v>6</v>
      </c>
      <c r="B7" s="76" t="s">
        <v>35</v>
      </c>
    </row>
    <row r="8" spans="1:2" x14ac:dyDescent="0.2">
      <c r="A8" s="27" t="s">
        <v>7</v>
      </c>
      <c r="B8" s="75" t="s">
        <v>34</v>
      </c>
    </row>
    <row r="9" spans="1:2" x14ac:dyDescent="0.2">
      <c r="A9" s="28" t="s">
        <v>8</v>
      </c>
      <c r="B9" s="76" t="s">
        <v>33</v>
      </c>
    </row>
    <row r="10" spans="1:2" x14ac:dyDescent="0.2">
      <c r="A10" s="27" t="s">
        <v>9</v>
      </c>
      <c r="B10" s="75" t="s">
        <v>97</v>
      </c>
    </row>
    <row r="11" spans="1:2" x14ac:dyDescent="0.2">
      <c r="A11" s="28" t="s">
        <v>10</v>
      </c>
      <c r="B11" s="76" t="s">
        <v>98</v>
      </c>
    </row>
    <row r="12" spans="1:2" x14ac:dyDescent="0.2">
      <c r="A12" s="27" t="s">
        <v>11</v>
      </c>
      <c r="B12" s="75" t="s">
        <v>99</v>
      </c>
    </row>
    <row r="13" spans="1:2" x14ac:dyDescent="0.2">
      <c r="A13" s="28" t="s">
        <v>12</v>
      </c>
      <c r="B13" s="76" t="s">
        <v>100</v>
      </c>
    </row>
    <row r="14" spans="1:2" x14ac:dyDescent="0.2">
      <c r="A14" s="27" t="s">
        <v>13</v>
      </c>
      <c r="B14" s="75" t="s">
        <v>25</v>
      </c>
    </row>
    <row r="15" spans="1:2" x14ac:dyDescent="0.2">
      <c r="A15" s="28" t="s">
        <v>20</v>
      </c>
      <c r="B15" s="76" t="s">
        <v>101</v>
      </c>
    </row>
    <row r="16" spans="1:2" x14ac:dyDescent="0.2">
      <c r="A16" s="27" t="s">
        <v>21</v>
      </c>
      <c r="B16" s="75" t="s">
        <v>102</v>
      </c>
    </row>
    <row r="18" spans="1:2" x14ac:dyDescent="0.2">
      <c r="A18" s="64" t="s">
        <v>28</v>
      </c>
      <c r="B18" s="77" t="s">
        <v>103</v>
      </c>
    </row>
    <row r="19" spans="1:2" x14ac:dyDescent="0.2">
      <c r="A19" s="64" t="s">
        <v>27</v>
      </c>
      <c r="B19" t="str">
        <f>CONCATENATE("81",B18)</f>
        <v>8100034</v>
      </c>
    </row>
  </sheetData>
  <phoneticPr fontId="15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Renesas Electronics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Merrill</dc:creator>
  <cp:lastModifiedBy>Mike Merrill</cp:lastModifiedBy>
  <cp:lastPrinted>2005-05-16T01:11:50Z</cp:lastPrinted>
  <dcterms:created xsi:type="dcterms:W3CDTF">2002-11-05T15:28:02Z</dcterms:created>
  <dcterms:modified xsi:type="dcterms:W3CDTF">2025-08-14T22:13:01Z</dcterms:modified>
</cp:coreProperties>
</file>