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table+xml" PartName="/xl/tables/table1.xml"/>
  <Override ContentType="application/vnd.openxmlformats-officedocument.spreadsheetml.worksheet+xml" PartName="/xl/worksheets/sheet3.xml"/>
  <Override ContentType="application/vnd.openxmlformats-officedocument.spreadsheetml.table+xml" PartName="/xl/tables/table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Blad1" sheetId="1" state="visible" r:id="rId1"/>
    <sheet xmlns:r="http://schemas.openxmlformats.org/officeDocument/2006/relationships" name="Jobs" sheetId="2" state="visible" r:id="rId2"/>
    <sheet xmlns:r="http://schemas.openxmlformats.org/officeDocument/2006/relationships" name="Data" sheetId="3" state="visible" r:id="rId3"/>
  </sheets>
  <definedNames>
    <definedName hidden="1" localSheetId="0" name="_xlnm._FilterDatabase">Blad1!$A$1:$M$1</definedName>
    <definedName hidden="1" localSheetId="2" name="_xlnm._FilterDatabase">Data!$A$1:$L$169</definedName>
    <definedName hidden="1" localSheetId="1" name="ExterneGegevens_1">Jobs!$A$1:$L$104</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 hidden="1" localSheetId="0" name="_xlnm._FilterDatabase">Blad1!$A$1:$M$1</definedName>
  </definedNames>
  <calcPr calcId="124519" fullCalcOnLoad="1"/>
</workbook>
</file>

<file path=xl/sharedStrings.xml><?xml version="1.0" encoding="utf-8"?>
<sst xmlns="http://schemas.openxmlformats.org/spreadsheetml/2006/main" uniqueCount="486">
  <si>
    <t>Datum</t>
  </si>
  <si>
    <t>Bedrijfsnaam</t>
  </si>
  <si>
    <t>Stad</t>
  </si>
  <si>
    <t>Taal</t>
  </si>
  <si>
    <t>Ervaringsniveau</t>
  </si>
  <si>
    <t>Developer</t>
  </si>
  <si>
    <t>Jobtitel</t>
  </si>
  <si>
    <t>Link</t>
  </si>
  <si>
    <t>LinkedIN</t>
  </si>
  <si>
    <t>Teamleader</t>
  </si>
  <si>
    <t>Jobomschrijving</t>
  </si>
  <si>
    <t>URL</t>
  </si>
  <si>
    <t>Devoteam</t>
  </si>
  <si>
    <t>DEN HAAG</t>
  </si>
  <si>
    <t>NL</t>
  </si>
  <si>
    <t>Java Developer</t>
  </si>
  <si>
    <t>Solution Architect - Overheid (Dutch language required)</t>
  </si>
  <si>
    <t>Nee</t>
  </si>
  <si>
    <t>Nieuw</t>
  </si>
  <si>
    <t>Heb jij ervaring binnen de (rijks) overheid en ben jij een ervaren Solution Architect? Lees dan hier meer over Devoteam en onze vacature!</t>
  </si>
  <si>
    <t>https://www.jouwictvacature.nl/solliciteren?job=solution-architect-3</t>
  </si>
  <si>
    <t>Trifork</t>
  </si>
  <si>
    <t>AMSTERDAM</t>
  </si>
  <si>
    <t>EN</t>
  </si>
  <si>
    <t>Junior</t>
  </si>
  <si>
    <t>Junior Java Developer at Trifork in Amsterdam</t>
  </si>
  <si>
    <t>Do you want to do cool stuff, have fun while doing it and tell the world about it? Come work at Trifork!</t>
  </si>
  <si>
    <t>https://www.jouwictvacature.nl/solliciteren?job=junior-java-developer-at-trifork-in-amsterdam-bij-trifork</t>
  </si>
  <si>
    <t>FindWhere</t>
  </si>
  <si>
    <t>AMSTERDAM-ZUIDOOST</t>
  </si>
  <si>
    <t>Looking for a Senior Full-stack Mobile Development job in Amsterdam-Zuidoost?</t>
  </si>
  <si>
    <t>Are you the Full-Stack Mobile Developer who's going to lift our mobile applications to the next level?</t>
  </si>
  <si>
    <t>https://www.jouwictvacature.nl/solliciteren?job=looking-for-a-senior-full-stack-mobile-development-job-in-amsterdam-zu</t>
  </si>
  <si>
    <t>msg life Benelux</t>
  </si>
  <si>
    <t>AMERSFOORT</t>
  </si>
  <si>
    <t>Junior Software developer at msg life Benelux</t>
  </si>
  <si>
    <t>Do you get enthusiastic about demanding business processes and do you like to look for creative solutions to new challenges? Then you would be a great addition to our team as a software developer, come join msg life Benelux!</t>
  </si>
  <si>
    <t>https://www.jouwictvacature.nl/solliciteren?job=junior-software-developer-at-msg-life-benelux-bij-msg-life-benelux</t>
  </si>
  <si>
    <t>Senior</t>
  </si>
  <si>
    <t>Senior Innovative Backend Software Engineer at Trifork</t>
  </si>
  <si>
    <t>Are you a Senior Backend Software Engineer and do you want to work at the most innovative technology agency in The Netherlands? Come work at Trifork!</t>
  </si>
  <si>
    <t>https://www.jouwictvacature.nl/solliciteren?job=senior-innovative-backend-software-engineer-at-trifork-bij-trifork</t>
  </si>
  <si>
    <t>DPA</t>
  </si>
  <si>
    <t>UTRECHT</t>
  </si>
  <si>
    <t>Medior</t>
  </si>
  <si>
    <t>Medior Java (Full Stack) Developer bij DPA GEOS</t>
  </si>
  <si>
    <t xml:space="preserve">Ben jij geïnteresseerd in de nieuwste technologieën en een gepassioneerde Java developer? </t>
  </si>
  <si>
    <t>https://www.jouwictvacature.nl/solliciteren?job=medior-java-full-stack-developer-bij-dpa-geos</t>
  </si>
  <si>
    <t>CC-Group</t>
  </si>
  <si>
    <t xml:space="preserve">RIJSWIJK </t>
  </si>
  <si>
    <t xml:space="preserve">Medior Java Ontwikkelaar  </t>
  </si>
  <si>
    <t>Als Medior Java Developer ben je verantwoordelijk voor de realisatie van software oplossingen. Afhankelijk van jouw ervaring ben je in het project betrokken bij het opstellen van de functionele eisen tot aan het begeleiden van de acceptatietest.</t>
  </si>
  <si>
    <t>https://www.jouwictvacature.nl/solliciteren?job=junior-java-ontwikkelaar-</t>
  </si>
  <si>
    <t>Looking for a Medior Android App Development job in Amsterdam-Zuidoost?</t>
  </si>
  <si>
    <t>We're looking for an Android App developer who can lift our mobile applications to the next level, are you the one?</t>
  </si>
  <si>
    <t>https://www.jouwictvacature.nl/solliciteren?job=looking-for-a-medior-android-app-development-job-in-amsterdam-zuidoost</t>
  </si>
  <si>
    <t>Bottomline</t>
  </si>
  <si>
    <t>Werken in een oude Utrechtse watertoren als Junior Java Developer?</t>
  </si>
  <si>
    <t xml:space="preserve">Wil je een nieuwe uitdaging aangaan bij ons ambitieuze bedrijf in een zeer dynamische branche? Weet jij nieuwe ontwikkelingen snel om te zetten naar mogelijkheden voor onze software? Dan is Bottomline op zoek naar jou! </t>
  </si>
  <si>
    <t>https://www.jouwictvacature.nl/solliciteren?job=werken-in-een-oude-utrechtse-watertoren-als-junior-java-developer-bij-</t>
  </si>
  <si>
    <t>OPEN.satisfaction</t>
  </si>
  <si>
    <t>Medior Developer bij OPEN.satisfaction te Amersfoort</t>
  </si>
  <si>
    <t>Werken bij een sterk groeiend en dynamisch bedrijf waarbij je met enthousiaste en professionele mensen aan ECM-oplossingen werken? Kom werken bij OPEN.satisfaction!</t>
  </si>
  <si>
    <t>https://www.jouwictvacature.nl/solliciteren?job=medior-developer-bij-opensatisfaction-te-amersfoort-bij-opensatisfacti</t>
  </si>
  <si>
    <t>Sogeti Nederland B.V.</t>
  </si>
  <si>
    <t>VIANEN</t>
  </si>
  <si>
    <t>.NET Developer</t>
  </si>
  <si>
    <t>.Net Architect bij Sogeti in Vianen</t>
  </si>
  <si>
    <t xml:space="preserve">In de functie van .NET Engineer werk je zowel in de detachering als op projectbasis. Je werkgebied omvat heel Nederland. </t>
  </si>
  <si>
    <t>https://www.jouwictvacature.nl/solliciteren?job=net-lead-engineer-bij-sogeti</t>
  </si>
  <si>
    <t>COAS Software Systems</t>
  </si>
  <si>
    <t>MIDDEL HARNIS</t>
  </si>
  <si>
    <t xml:space="preserve">Medior Javascript Developer </t>
  </si>
  <si>
    <t xml:space="preserve">Wij zijn op zoek naar meerdere fulltime software engineers die het leuk vinden in een team aan complexe systemen te werken. </t>
  </si>
  <si>
    <t>https://www.jouwictvacature.nl/solliciteren?job=senior-javascript-developer-2</t>
  </si>
  <si>
    <t>De Solipsisgroep</t>
  </si>
  <si>
    <t>SCHIPHOL-RIJK</t>
  </si>
  <si>
    <t>Junior C# .NET developer bij De Solipsisgroep | .NET Core | Azure | AngularJS | NodeJS</t>
  </si>
  <si>
    <t xml:space="preserve">Als .NET Developer ben je samen met je collega ontwikkelaars verantwoordelijk voor de doorontwikkeling van ons product IntraOffice. Je bouwt samen met je collega’s aan onze Cloud-oplossing op het Microsoft Azure platform en ontwikkelt mede de roadmap voor de digitale handtekening. Je werkt in een klein team met korte lijnen en snelle beslissingen. Waar je je verantwoordelijkheid kunt nemen in het gehele development proces en je professionele mening gewaardeerd wordt.
</t>
  </si>
  <si>
    <t>https://www.jouwictvacature.nl/solliciteren?job=junior-c-net-developer-bij-de-solipsisgroep--net-core--azure--angularj</t>
  </si>
  <si>
    <t>Rovict</t>
  </si>
  <si>
    <t>SOEST</t>
  </si>
  <si>
    <t>.NET Developer voor maatschappelijke projecten (32, 36 of 40 uur)</t>
  </si>
  <si>
    <t>Ben je geïnteresseerd in technologie en onderwijs? Wil je graag software ontwikkelen voor onderwijsinstellingen én houd je ervan om dit gezamenlijk met je collega's op te pakken? Dan ben jij de ontwikkelaar die wij zoeken.
Om de professionalisering van de organisatie verder vorm te geven willen wij in contact komen met kandidaten (m/v) voor de functie van .NET Developer</t>
  </si>
  <si>
    <t>https://www.jouwictvacature.nl/solliciteren?job=net-developer-voor-maatschappelijke-projecten-32-36-of-40-uur</t>
  </si>
  <si>
    <t>Ecare</t>
  </si>
  <si>
    <t>ENSCHEDE</t>
  </si>
  <si>
    <t>We hebben een mooi plekje in ons ontwikkelteam vrijgemaakt voor een fanatieke software ontwikkelaar!</t>
  </si>
  <si>
    <t>https://www.jouwictvacature.nl/solliciteren?job=software-engineer-bij-ecare-2</t>
  </si>
  <si>
    <t>Minescape</t>
  </si>
  <si>
    <t>.NET Software Developer bij Minescape</t>
  </si>
  <si>
    <t>Als .NET software developer, software engineer, software ontwikkelaar of asp.net ontwikkelaar bij CIG in Amersfoort, werk je de hele dag aan innovatieve en uitdagende projecten. Je vertaalt functionele eisen van klanten zoals Manpower, LeasePlan of VGZ naar gebruiksvriendelijke oplossingen. En je krijgt de verantwoordelijkheid en vrijheid om producten verder te ontwikkelen en te optimaliseren. Dat doe je samen met collega’s van verschillende teams zoals creatie, front-end, back-end en online marketing.</t>
  </si>
  <si>
    <t>https://www.jouwictvacature.nl/solliciteren?job=net-software-developer-bij-minescape</t>
  </si>
  <si>
    <t>ICATT</t>
  </si>
  <si>
    <t>Senior .NET webdeveloper bij ICATT in hartje Amsterdam (32, 36 of 40 uur)</t>
  </si>
  <si>
    <t>ICATT zoekt een (zeer) ervaren .NET ontwikkelaar om online applicaties te bouwen. Je bent onderdeel van een Scrum team en werkt nauw samen met product owners, webeditors, mede-ontwikkelaars en vormgevers. Diverse technieken en systemen maak je je gemakkelijk eigen. Je houdt je op de hoogte van de ontwikkelingen op jouw vakgebied en deelt die kennis graag met je collega's. Wij verwachten dat je een duidelijke visie hebt op het gebied van web development en dat je enthousiast meedenkt in het verder ontwikkelen van bestaande systemen.</t>
  </si>
  <si>
    <t>https://www.jouwictvacature.nl/solliciteren?job=senior-net-developer-bij-icatt-in-hartje-amsterdam-32-36-of-40-uur</t>
  </si>
  <si>
    <t>.Net Architect bij Sogeti in Amersfoort</t>
  </si>
  <si>
    <t>https://www.jouwictvacature.nl/solliciteren?job=net-lead-engineer-bij-sogeti-6</t>
  </si>
  <si>
    <t>Utilize</t>
  </si>
  <si>
    <t>HILVERSUM</t>
  </si>
  <si>
    <t>Senior .NET Developer bij Utilize | .NET Core |  NoSQL | Microservices</t>
  </si>
  <si>
    <t>Je gaat je bezighouden met het creëren en onderhouden van diverse webapplicaties, welke gebruikt worden door onze klanten en binnen de eigen organisatie. Je werkt bijvoorbeeld aan webportalen van klanten, nieuwe modules, koppelingen tussen en met applicaties van externe leveranciers en procesverbeteringen.</t>
  </si>
  <si>
    <t>https://www.jouwictvacature.nl/solliciteren?job=senior-net-developer-bij-utilize--net-core--nosql--microservices</t>
  </si>
  <si>
    <t>Junior fullstack .NET developer bij De Solipsisgroep</t>
  </si>
  <si>
    <t>https://www.jouwictvacature.nl/solliciteren?job=junior-fullstack-net-developer-bij-de-solipsisgroep</t>
  </si>
  <si>
    <t>Web Whales</t>
  </si>
  <si>
    <t>PHP Developer</t>
  </si>
  <si>
    <t xml:space="preserve">Ervaren Medior wordpress developer gezocht </t>
  </si>
  <si>
    <t>Heb jij in je carrière meer op Stack Overflow en GitHub gezeten dan op Facebook? Krijg je er een kick van als jouw code werkt en zie je complexe functies als een uitdaging? Dan zijn we opzoek naar jou!</t>
  </si>
  <si>
    <t>https://www.jouwictvacature.nl/solliciteren?job=ervaren-medior-wordpress-developer-gezocht-bij-web-whales</t>
  </si>
  <si>
    <t>Isatis Group</t>
  </si>
  <si>
    <t>NIJMEGEN</t>
  </si>
  <si>
    <t>Gedreven Medior PHP / Laravel  Developer bij Isatis</t>
  </si>
  <si>
    <t>Binnen team Leef zet je als PHP developer samen met je directe collega's je kennis en creativiteit in voor het bouwen van innovatieve webbased software voor de farmacie.</t>
  </si>
  <si>
    <t>https://www.jouwictvacature.nl/solliciteren?job=php--laravel-developer-bij-topwerkgever-</t>
  </si>
  <si>
    <t>Muntz</t>
  </si>
  <si>
    <t>Magento Developer bij Muntz</t>
  </si>
  <si>
    <t>Ben je op zoek naar een baan waarin je mee kunt denken en werken aan uitdagende projecten? Muntz biedt jou de kans om te werken met de nieuwste en meest geavanceerde technieken, zodat jij je talent zo goed mogelijk kunt benutten!</t>
  </si>
  <si>
    <t>https://www.jouwictvacature.nl/solliciteren?job=magento-developer-bij-muntz</t>
  </si>
  <si>
    <t>i3D.net</t>
  </si>
  <si>
    <t>CAPELLE AAN DEN IJSSEL</t>
  </si>
  <si>
    <t xml:space="preserve">Medior Back End Developer  </t>
  </si>
  <si>
    <t>Kom werken bij de grootste gamehosting provider van de wereld. Ter uitbreiding van ons team zijn wij op zoek naar Back End developers om de verantwoording te nemen voor de technische ontwikkeling van ons control panel en website. Nieuwe functionaliteiten ontwerpen, uitbouwen en perfectioneren. Onze backend is gebaseerd op PHP in het eigen framework en wordt als API gebruikt naar alle interfaces. De software wordt gebruikt door grote game uitgevers zoals EA games voor bijvoorbeeld Battlefield en FIFA.</t>
  </si>
  <si>
    <t>https://www.jouwictvacature.nl/solliciteren?job=medior-back-end-developer-bij-i3dnet</t>
  </si>
  <si>
    <t>Deepdata</t>
  </si>
  <si>
    <t>IJSSELSTEIN</t>
  </si>
  <si>
    <t xml:space="preserve">Senior Back End Developer bij Deepdata </t>
  </si>
  <si>
    <t>Voor ons snel groeiend bedrijf zijn wij per direct opzoek naar een enthousiaste Senior web developer die samen met onze gedreven Developers in teamverband en zelfstandig te werk gaat. Ervaring met PHP is essentieel. Waar nodig zullen we je vanzelfsprekend bijstaan met het verder thuis worden in onze systemen.</t>
  </si>
  <si>
    <t>https://www.jouwictvacature.nl/solliciteren?job=senior-back-end-developer-bij-deepdata-bij-deepdata</t>
  </si>
  <si>
    <t>Rapide Internet</t>
  </si>
  <si>
    <t xml:space="preserve">GRONINGEN </t>
  </si>
  <si>
    <t>Medior Back-end Developer regio Groningen</t>
  </si>
  <si>
    <t>Als back-end developer bij Rapide werk je aan interessante en uitdagende projecten voor een grote diversiteit aan klanten. Dit doe je in een inspirerende werkomgeving, samen met enthousiaste en ambitieuze collega's.</t>
  </si>
  <si>
    <t>https://www.jouwictvacature.nl/solliciteren?job=gedreven-back-end-developer</t>
  </si>
  <si>
    <t>23G</t>
  </si>
  <si>
    <t>ROTTERDAM</t>
  </si>
  <si>
    <t xml:space="preserve">Junior Laravel back-end developer </t>
  </si>
  <si>
    <t>Ben jij goed in het bouwen van een strakke website? Ben je sterk in het maken van goede, mooie en bruikbare code in een modern PHP framework? Dan zijn wij op zoek naar jou!</t>
  </si>
  <si>
    <t>https://www.jouwictvacature.nl/solliciteren?job=junior-laravel-back-end-developer-bij-23g</t>
  </si>
  <si>
    <t>Unifact</t>
  </si>
  <si>
    <t>HEERDE</t>
  </si>
  <si>
    <t>Full Stack PHP-programmeur</t>
  </si>
  <si>
    <t>Binnen een informele werksfeer wordt dagelijks gewerkt aan diverse digitale oplossingen voor onze klanten</t>
  </si>
  <si>
    <t>https://www.jouwictvacature.nl/solliciteren?job=full-stack-php-programmeur</t>
  </si>
  <si>
    <t>Zeo</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</si>
  <si>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front-end developer!</t>
  </si>
  <si>
    <t>https://www.jouwictvacature.nl/solliciteren?job=wordpress-developer-bij-zeo</t>
  </si>
  <si>
    <t>Ultraware</t>
  </si>
  <si>
    <t>ASSEN</t>
  </si>
  <si>
    <t>Ultraware analyseert, optimaliseert en realiseert bedrijfssoftware. Wij helpen onze klanten van een behoefte naar de oplossing. Daarbij maken we gebruik van onze jarenlange ervaring en continue technische innovaties.</t>
  </si>
  <si>
    <t>https://www.jouwictvacature.nl/solliciteren?job=webdeveloper-bij-ultraware-in-assen</t>
  </si>
  <si>
    <t>Funatic</t>
  </si>
  <si>
    <t>WADDINXVEEN</t>
  </si>
  <si>
    <t>Front-end Developer</t>
  </si>
  <si>
    <t xml:space="preserve">Junior Javascript Developer  </t>
  </si>
  <si>
    <t>Wij zijn succesvol en groeien flink, daarom willen wij ons hechte team uitbreiden en zijn wij op zoek naar jou!</t>
  </si>
  <si>
    <t>https://www.jouwictvacature.nl/solliciteren?job=junior-javascript-developer-bij-funatic</t>
  </si>
  <si>
    <t>KSYOS</t>
  </si>
  <si>
    <t>AMSTELVEEN</t>
  </si>
  <si>
    <t>Heb jij passie voor IT in combinatie met zorg? Dan is dit dé uitdaging voor jou!</t>
  </si>
  <si>
    <t>https://www.jouwictvacature.nl/solliciteren?job=medior-nodejs-software-engineer-bij-ksyos</t>
  </si>
  <si>
    <t>Dotcontrol</t>
  </si>
  <si>
    <t>Senior Javascript Ontwikkelaar</t>
  </si>
  <si>
    <t>Dotcontrol is op zoek naar een Front-end Developer! Je komt te werken in een van de tofste panden van de wereld (volgens UNESCO tenminste), de Van Nelle Fabriek in Rotterdam. We werken in multidisciplinaire SCRUM-teams. Hierin zul je samen met onze front- end, backend developers, designers en Growth Hackers, werken aan awardwinning digitale concepten voor A-merken.</t>
  </si>
  <si>
    <t>https://www.jouwictvacature.nl/solliciteren?job=seniorjavascript-ontwikkelaar-bij-dotcontrol</t>
  </si>
  <si>
    <t>The People Group</t>
  </si>
  <si>
    <t>NIEUWKUIJK</t>
  </si>
  <si>
    <t xml:space="preserve">Junior Front-end Developer </t>
  </si>
  <si>
    <t xml:space="preserve">Voor de uitbreiding van ons ontwikkelteam zijn we op zoek naar meerdere Full Stack Developers. Je voegt je bij een enthousiast en ambitieus ontwikkelteam en je haalt met een gezonde drive het beste uit jezelf en daarmee uit ons team!
Als Full Stack Developer werk je mee aan nieuwe applicaties en de uitbreiding en het onderhoud van onze bestaande applicaties. Daarnaast heb je een goede kennis van de Engelse taal en ben je communicatief vaardig.
</t>
  </si>
  <si>
    <t>https://www.jouwictvacature.nl/solliciteren?job=junior-front-end-developer-bij-the-people-group</t>
  </si>
  <si>
    <t>Senior Javascript Developer</t>
  </si>
  <si>
    <t>https://www.jouwictvacature.nl/solliciteren?job=senior-javascript-developer-bij-the-people-group</t>
  </si>
  <si>
    <t>Comandi Business Solutions BV</t>
  </si>
  <si>
    <t>ALPHEN AAN DEN RIJN</t>
  </si>
  <si>
    <t>Senior Front-end Developer</t>
  </si>
  <si>
    <t>We groeien en zijn op zoek naar nieuwe collega’s! Heb jij passie voor het ontwerpen en ontwikkelen van optimale UI en UX, business analytics en nieuwe technologie? Wil jij werken in een succesvol jong bedrijf met sterke ambitie? Bij ons krijg je veel ruimte en vanaf dag één heb je een significante inbreng. Comandi biedt prima arbeidsvoorwaarden in een enthousiast en jong team.</t>
  </si>
  <si>
    <t>https://www.jouwictvacature.nl/solliciteren?job=senior-front-end-developer-bij-comandi-business-solutions-bv</t>
  </si>
  <si>
    <t>SuperBuddy</t>
  </si>
  <si>
    <t>ZWOLLE</t>
  </si>
  <si>
    <t>What we need is a developer who can work on our projects and professionalise the Way of Working. I think that mostly speaks for itself, right? You’ll be leading and working with &amp; alongside our small team of currently five other developers.</t>
  </si>
  <si>
    <t>https://www.jouwictvacature.nl/solliciteren?job=medior-back-end-developer-superbuddy-mean-stack</t>
  </si>
  <si>
    <t>Intrasurance Technology Services</t>
  </si>
  <si>
    <t>S-HERTOGENBOSCH</t>
  </si>
  <si>
    <t>Senior Front-end Developer met Drupal ervaring (English)</t>
  </si>
  <si>
    <t>Is your sense of design and usability strong and are you willing to use this quality in the development of state of the art responsive websites and apps? Are you looking for a next step in your career that allows you to strongly develop your skills as a front-ender? Is Drupal your friend and do you want to use this in challenging projects? Apply now at Intrasurance Technology Services and discover the possibilities!</t>
  </si>
  <si>
    <t>https://www.jouwictvacature.nl/solliciteren?job=senior-front-end-developer-met-drupal-ervaring-english-bij-intrasuranc</t>
  </si>
  <si>
    <t>Stichting Codarts, Hogeschool voor de Kunsten</t>
  </si>
  <si>
    <t>ROTTERDAM, AMSTERDAM</t>
  </si>
  <si>
    <t>Codarts zoekt een talentvolle front-end developer in Amsterdam of Rotterdam!</t>
  </si>
  <si>
    <t>https://www.jouwictvacature.nl/solliciteren?job=front-end-developer-bij-codarts-hogeschool-voor-de-kunsten-2</t>
  </si>
  <si>
    <t xml:space="preserve">Senior Front-end Developer </t>
  </si>
  <si>
    <t>https://www.jouwictvacature.nl/solliciteren?job=senior-front-end-developer-bij-the-people-group</t>
  </si>
  <si>
    <t>Java Developer at msg life Benelux</t>
  </si>
  <si>
    <t>Are you looking for change instead of another routine? Excellent team spirit instead of hierarchies? Then develop your career with us by joining our successful team!</t>
  </si>
  <si>
    <t>https://www.jouwictvacature.nl/solliciteren?job=java-developer-at-msg-life-benelux</t>
  </si>
  <si>
    <t>Senior Java Developer at FindWhere</t>
  </si>
  <si>
    <t>FindWhere is expanding its development team! Are you that bright and motivated Java developer that we are looking for to extend our development team taking FindWhere to the next level?</t>
  </si>
  <si>
    <t>https://www.jouwictvacature.nl/solliciteren?job=senior-java-developer-at-findwhere-bij-findwhere</t>
  </si>
  <si>
    <t>Experienced Java Developer at FindWhere</t>
  </si>
  <si>
    <t>https://www.jouwictvacature.nl/solliciteren?job=experienced-java-developer-at-findwhere-bij-findwhere</t>
  </si>
  <si>
    <t>Medior Java Developer bij Bottomline</t>
  </si>
  <si>
    <t>https://www.jouwictvacature.nl/solliciteren?job=medior-java-developer-bij-bottomline-bij-bottomline</t>
  </si>
  <si>
    <t>EINDHOVEN</t>
  </si>
  <si>
    <t>https://www.jouwictvacature.nl/solliciteren?job=medior-java-full-stack-developer-bij-dpa-geos-bij-dpa</t>
  </si>
  <si>
    <t>Medior Backend Software Engineer | Java, .NET, Groovy, Python, Mongo, Docker</t>
  </si>
  <si>
    <t>Are you a Medior Backend Software Engineer and do you want to work at the most innovative technology agency in The Netherlands? Come work at Trifork!</t>
  </si>
  <si>
    <t>https://www.jouwictvacature.nl/solliciteren?job=medior-backend-software-engineer--java-net-groovy-python-mongo-docker-</t>
  </si>
  <si>
    <t>Medior Java Developer in Utrecht | Spring, Boot, Reactor, Cloud</t>
  </si>
  <si>
    <t>https://www.jouwictvacature.nl/solliciteren?job=medior-java-developer-in-utrecht--spring-boot-reactor-cloud-bij-bottom</t>
  </si>
  <si>
    <t>Bartosz</t>
  </si>
  <si>
    <t xml:space="preserve">Junior Testanalist bij Bartosz  </t>
  </si>
  <si>
    <t>Ben jij een ambitieuze consultant met passie voor het testvak? Houd je van afwisseling en uitdaging in opdrachten bij toonaangevende organisaties? En durf jij uit je comfortzone te komen? Kom dan werken bij Bartosz als Testanalist!</t>
  </si>
  <si>
    <t>https://www.jouwictvacature.nl/solliciteren?job=junior-testanalist-bij-bartosz-bij-bartosz-rotterdam</t>
  </si>
  <si>
    <t>Senior Machine Learning Developer at Trifork in Amsterdam</t>
  </si>
  <si>
    <t>Are you a Machine Learning Developer that wants to do cool stuff? Come work at Trifork in Amsterdam!</t>
  </si>
  <si>
    <t>https://www.jouwictvacature.nl/solliciteren?job=senior-machine-learning-developer-at-trifork-in-amsterdam</t>
  </si>
  <si>
    <t>CGI</t>
  </si>
  <si>
    <t>GRONINGEN</t>
  </si>
  <si>
    <t xml:space="preserve">CGI </t>
  </si>
  <si>
    <t>Ben jij de ervaren software developer die graag regionaal wil werken aan landelijke en internationale innovatieve oplossingen?</t>
  </si>
  <si>
    <t>https://www.jouwictvacature.nl/solliciteren?job=medior-software-engineer-bij-cgi</t>
  </si>
  <si>
    <t>EasyAds</t>
  </si>
  <si>
    <t>BREUKELEN</t>
  </si>
  <si>
    <t>Senior C# .NET / ReactJS developer bij EasyAds (Inhouse)</t>
  </si>
  <si>
    <t xml:space="preserve">EasyAds is een middelklein bedrijf in hartje Breukelen dat publicatietools voor de e-commerce markt ontwikkelt. Webwinkeliers plaatsen hun producten via onze toonaangevende tools op allerlei verkoopkanalen zoals bol.com, Marktplaats.nl, E-bay etc. Onze tools AdvertentiePlanet.nl, Marktfeed.nl en Bolfeed.nl zijn in Nederland toonaangevend op dit gebied.
</t>
  </si>
  <si>
    <t>https://www.jouwictvacature.nl/solliciteren?job=senior-c-net--reactjs-developer-bij-easyads-inhouse</t>
  </si>
  <si>
    <t>Medior .NET Developer bij Utilize voor 32, 36 of 40 uur per week</t>
  </si>
  <si>
    <t>https://www.jouwictvacature.nl/solliciteren?job=medior-net-developer-bij-utilize-voor-32-36-of-40-uur-per-week</t>
  </si>
  <si>
    <t>Lead .NET Developer bij Minescape met affiniteit voor CMS</t>
  </si>
  <si>
    <t>https://www.jouwictvacature.nl/solliciteren?job=lead-net-developer-bij-minescape-met-affiniteit-voor-cms</t>
  </si>
  <si>
    <t>ORTEC Optimization Technology B.V.</t>
  </si>
  <si>
    <t>ZOETERMEER</t>
  </si>
  <si>
    <t xml:space="preserve">Ben jij klaar voor een nieuwe stap in je carrière? Deze uitdaging is uniek en geeft jou de ultieme mogelijkheid om je nóg verder te ontwikkelen. ORTEC is op zoek naar een ervaren back-end software engineer met een flinke dosis motivatie en een sterk verantwoordelijkheidsgevoel. Ga jij deze uitdaging aan? </t>
  </si>
  <si>
    <t>https://www.jouwictvacature.nl/solliciteren?job=senior-back-end-software-engineer-bij-ortec</t>
  </si>
  <si>
    <t>Marketgraph BV</t>
  </si>
  <si>
    <t>Junior/Medior/Senior C#.NET Engineer bij Marketgraph</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</si>
  <si>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
</t>
  </si>
  <si>
    <t>https://www.jouwictvacature.nl/solliciteren?job=juniormediorsenior-cnet-engineer-bij-marketgraph</t>
  </si>
  <si>
    <t>Senior .Net Engineer bij Sogeti in Amersfoort</t>
  </si>
  <si>
    <t>https://www.jouwictvacature.nl/solliciteren?job=medior-net-engineer-bij-sogeti-5</t>
  </si>
  <si>
    <t>RidderDataSystems</t>
  </si>
  <si>
    <t>HARDERWIJK</t>
  </si>
  <si>
    <t xml:space="preserve">Ben jij toe aan een nieuwe stap in je carrière, en haal je energie uit klantcontact en goede resultaten? Bij Ridder krijg je de mogelijkheid om zowel zelfstandig als in teamverband te werken aan projecten voor bestaande en nieuwe klanten. Ben jij de professional die wij zoeken? </t>
  </si>
  <si>
    <t>https://www.jouwictvacature.nl/solliciteren?job=senior-accountmanager-erp-bij-ridder-data-systems</t>
  </si>
  <si>
    <t xml:space="preserve">Bij Ecare zijn we onder de collega’s altijd op zoek naar de juiste balans tussen talenten en mensen met de nodige ervaring. Heb jij passie voor het ontwikkelen van mooie ICT-oplossingen, en ben jij ook leergierig, klantgericht, daadkrachtig en positief ingesteld? Dan hebben wij de ideale baan voor jou! Het zou namelijk geweldig zijn als jij samen met onze collega’s in het ontwikkelteam verder bouwt aan innovatieve softwareoplossingen. </t>
  </si>
  <si>
    <t>https://www.jouwictvacature.nl/solliciteren?job=software-engineer-4</t>
  </si>
  <si>
    <t>Medior C#.NET Developer bij Marketgraph</t>
  </si>
  <si>
    <t>https://www.jouwictvacature.nl/solliciteren?job=medior-cnet-developer-bij-marketgraph</t>
  </si>
  <si>
    <t>.NET Engineer in de Randstad (Junior, Medior, Senior, Lead, Architect)</t>
  </si>
  <si>
    <t>https://www.jouwictvacature.nl/solliciteren?job=net-engineer-in-de-randstad-junior-medior-senior-lead-architect</t>
  </si>
  <si>
    <t>Asamco BV</t>
  </si>
  <si>
    <t>BREDA</t>
  </si>
  <si>
    <t xml:space="preserve">Senior Allround Developer </t>
  </si>
  <si>
    <t xml:space="preserve">We are looking for an experienced, adaptable, highly motivated and outcome-focused All-round developer to strengthen our team. </t>
  </si>
  <si>
    <t>https://www.jouwictvacature.nl/solliciteren?job=senior-allround-developer-bij-asamco-bv</t>
  </si>
  <si>
    <t xml:space="preserve">Senior Front-end (Angular2) Developer  </t>
  </si>
  <si>
    <t>We are looking for an experienced, adaptable, highly motivated and outcome-focused Front-end (Angular2) developer to strengthen our team.</t>
  </si>
  <si>
    <t>https://www.jouwictvacature.nl/solliciteren?job=senior-front-end-angular2-developer-bij-asamco-bv</t>
  </si>
  <si>
    <t xml:space="preserve">Medior Front-end (Angular2) Developer </t>
  </si>
  <si>
    <t>https://www.jouwictvacature.nl/solliciteren?job=medior-front-end-angular2-developer-bij-asamco-bv</t>
  </si>
  <si>
    <t>Asset Control</t>
  </si>
  <si>
    <t>HEERENVEEN</t>
  </si>
  <si>
    <t>Not found</t>
  </si>
  <si>
    <t>Asset Control is searching for a Software developer with a strong knowledge of Java and JavaScript to join our Front End team, who are responsible for creating and maintaining both desktop and web-based applications.</t>
  </si>
  <si>
    <t>https://www.jouwictvacature.nl/solliciteren?job=software-engineer-java-javascript-2</t>
  </si>
  <si>
    <t>Axual</t>
  </si>
  <si>
    <t>Junior Software Engineer at Axual | Java, Scala, Apache Kafka, Spring</t>
  </si>
  <si>
    <t>Are you the software engineer that makes our customer's data dreams come true?</t>
  </si>
  <si>
    <t>https://www.jouwictvacature.nl/solliciteren?job=junior-software-engineer-at-axual--java-scala-apache-kafka-spring-bij-</t>
  </si>
  <si>
    <t>Senior Software Engineer at Axual | Java, Scala, Apache Kafka, Spring</t>
  </si>
  <si>
    <t>https://www.jouwictvacature.nl/solliciteren?job=senior-software-engineer-at-axual--java-scala-apache-kafka-spring-bij-</t>
  </si>
  <si>
    <t>Solution Architect</t>
  </si>
  <si>
    <t>Are you a motivated, self-driven and creative Solution Architect focused on value add outcomes? Please, keep on reading because Devoteam is the right company for you!</t>
  </si>
  <si>
    <t>https://www.jouwictvacature.nl/solliciteren?job=solution-architect-2</t>
  </si>
  <si>
    <t>Freetime Company</t>
  </si>
  <si>
    <t>The European hospitality specialist Freetime Company B.V. and its subsidiary Freetime Hospitality B.V. are looking for sophisticated, dedicated and diligent Senior Developers to add to our ever growing team of specialists.</t>
  </si>
  <si>
    <t>https://www.jouwictvacature.nl/solliciteren?job=medior-developer-c-net-or-angularjs-bij-freetime-company</t>
  </si>
  <si>
    <t>Member Get Member</t>
  </si>
  <si>
    <t>Great tech job with a lot of ownership!</t>
  </si>
  <si>
    <t>https://www.jouwictvacature.nl/solliciteren?job=medior-full-stack-developer-bij-member-get-member-bij-member-get-membe</t>
  </si>
  <si>
    <t>MetaFactory</t>
  </si>
  <si>
    <t>Medior Java Developer at MetaFactory in Amsterdam</t>
  </si>
  <si>
    <t>Want to contribute to the Java world? Start working at MetaFactory!</t>
  </si>
  <si>
    <t>https://www.jouwictvacature.nl/solliciteren?job=medior-java-developer-at-metafactory-in-amsterdam-bij-metafactory</t>
  </si>
  <si>
    <t xml:space="preserve">Junior Software Engineer </t>
  </si>
  <si>
    <t>As a Junior Software Engineer of our Workforce Scheduling product at ORTEC you get the chance to really develop within all the steps of software development: analyzing, designing, programming, reviewing and testing.</t>
  </si>
  <si>
    <t>https://www.jouwictvacature.nl/solliciteren?job=junior-software-engineer--2</t>
  </si>
  <si>
    <t>Medior Java Developer at Trifork in Amsterdam</t>
  </si>
  <si>
    <t>https://www.jouwictvacature.nl/solliciteren?job=medior-java-developer-at-trifork-in-amsterdam-bij-trifork</t>
  </si>
  <si>
    <t>Senior Machine Learning Developer | Java, Spring Boot, Hibernate, TensorFlow</t>
  </si>
  <si>
    <t>https://www.jouwictvacature.nl/solliciteren?job=senior-machine-learning-developer--java-spring-boot-hibernate-tensorfl</t>
  </si>
  <si>
    <t>Senior Java Developer in Amsterdam | Spring, (No)SQL databases, Elasticsearch, Docker</t>
  </si>
  <si>
    <t>https://www.jouwictvacature.nl/solliciteren?job=senior-java-developer-in-amsterdam--spring-nosql-databases-elasticsear</t>
  </si>
  <si>
    <t>Starting Java Developer at Trifork in Amsterdam</t>
  </si>
  <si>
    <t>https://www.jouwictvacature.nl/solliciteren?job=starting-java-developer-at-trifork-in-amsterdam-bij-trifork</t>
  </si>
  <si>
    <t>Medior Innovative Backend Software Engineer at Trifork</t>
  </si>
  <si>
    <t>https://www.jouwictvacature.nl/solliciteren?job=medior-innovative-backend-software-engineer-at-trifork-bij-trifork</t>
  </si>
  <si>
    <t>Medior Machine Learning Developer | Java, Spring Boot, Hibernate, TensorFlow</t>
  </si>
  <si>
    <t>https://www.jouwictvacature.nl/solliciteren?job=medior-machine-learning-developer--java-spring-boot-hibernate-tensorfl</t>
  </si>
  <si>
    <t>We4sea</t>
  </si>
  <si>
    <t>DELFT</t>
  </si>
  <si>
    <t>A front-end developer, with a keen eye for usability and consistency of web apps.</t>
  </si>
  <si>
    <t>https://www.jouwictvacature.nl/solliciteren?job=medior-javascript-developer-bij-we4sea</t>
  </si>
  <si>
    <t>Medior Front-end Developer</t>
  </si>
  <si>
    <t>https://www.jouwictvacature.nl/solliciteren?job=medior-front-end-developer-bij-we4sea</t>
  </si>
  <si>
    <t>AppMachine</t>
  </si>
  <si>
    <t>LEEUWARDEN</t>
  </si>
  <si>
    <t>We’re looking for developers to strengthen our young team. As a front-end developer at AppMachine you would be working on our app designer software that allows clients to build their own apps. You’re up to date and curious about the latest technologies, trends and tools and have the ambition to contribute ideas on how to activate these tools.</t>
  </si>
  <si>
    <t>https://www.jouwictvacature.nl/solliciteren?job=front-end-developer-at-appmachine-</t>
  </si>
  <si>
    <t>Lightspeed</t>
  </si>
  <si>
    <t xml:space="preserve">Junior PHP Developer bij Lightspeed </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</si>
  <si>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</si>
  <si>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https://www.jouwictvacature.nl/solliciteren?job=juniorphp-developer-bij-lightspeed-bij-lightspeed</t>
  </si>
  <si>
    <t>https://www.jouwictvacature.nl/solliciteren?job=senior-front-end-developer-10</t>
  </si>
  <si>
    <t xml:space="preserve">Medior Allround Developer  </t>
  </si>
  <si>
    <t>https://www.jouwictvacature.nl/solliciteren?job=medior-allround-developer-bij-asamco-bv</t>
  </si>
  <si>
    <t>CODEZILLA</t>
  </si>
  <si>
    <t>'Create wih the heart - build with the mind!' - Criss Jami</t>
  </si>
  <si>
    <t>https://www.jouwictvacature.nl/solliciteren?job=front-end-developer-bij-codezilla</t>
  </si>
  <si>
    <t>Senior PHP Developer bij Lightspeed</t>
  </si>
  <si>
    <t>https://www.jouwictvacature.nl/solliciteren?job=senior-php-developer-bij-lightspeed</t>
  </si>
  <si>
    <t>Pyton an Amadeus company</t>
  </si>
  <si>
    <t>Senior Software Engineer (focus on front-end)</t>
  </si>
  <si>
    <t>As a software engineer, you will work on projects critical to Pyton’s needs.</t>
  </si>
  <si>
    <t>https://www.jouwictvacature.nl/solliciteren?job=senior-software-engineer-focus-on-front-end</t>
  </si>
  <si>
    <t xml:space="preserve">Senior Full Stack Developer (focus on front-end)  </t>
  </si>
  <si>
    <t>https://www.jouwictvacature.nl/solliciteren?job=senior-full-stack-focus-on-front-end-bij-pyton-an-amadeus-company</t>
  </si>
  <si>
    <t>StackState</t>
  </si>
  <si>
    <t>Our team of talented, ambitious engineers work together to solve a variety of complex technical challenges others wouldn’t dare to try. There’s a sense that anything is possible at StackState, no matter what. If you can dream it, at StackState you can build it. Are you ready to join us on our journey?</t>
  </si>
  <si>
    <t>https://www.jouwictvacature.nl/solliciteren?job=senior-front-end-developer-bij-stackstate</t>
  </si>
  <si>
    <t>https://www.jouwictvacature.nl/solliciteren?job=medior-back-end-developer-superbuddy-mean-stack-2</t>
  </si>
  <si>
    <t>Starting Java Developer in Amsterdam | Spring, (No)SQL databases, Elasticsearch, Docker</t>
  </si>
  <si>
    <t>https://www.jouwictvacature.nl/solliciteren?job=starting-java-developer-in-amsterdam--spring-nosql-databases-elasticse</t>
  </si>
  <si>
    <t>Junior Front-end (Angular2) Developer</t>
  </si>
  <si>
    <t xml:space="preserve">We are looking for an adaptable and highly motivated and outcome-focused Front-end (Angular2) developer to strengthen our team. </t>
  </si>
  <si>
    <t>https://www.jouwictvacature.nl/solliciteren?job=junior-front-end-angular2-developer-bij-asamco-bv</t>
  </si>
  <si>
    <t>Medior Software Engineer at Axual | Java, Scala, Apache Kafka, Spring</t>
  </si>
  <si>
    <t>https://www.jouwictvacature.nl/solliciteren?job=medior-software-engineer-at-axual--java-scala-apache-kafka-spring-bij-</t>
  </si>
  <si>
    <t>BiZZdesign</t>
  </si>
  <si>
    <t>Front-end Developer at BiZZdesign</t>
  </si>
  <si>
    <t xml:space="preserve">As BiZZdesign has grown a lot over the years, we are not a traditional company with outlined procedures. This means there are a lot of possibilities open to you. We are very open to your input on how we can become better in what we do and how we can improve the way we work. For now we are looking for highly motivated and skilled Front-end developers. </t>
  </si>
  <si>
    <t>https://www.jouwictvacature.nl/solliciteren?job=front-end-developer-at-bizzdesign</t>
  </si>
  <si>
    <t xml:space="preserve">At Piccotello we are looking for a passionate .NET developer to join our team. </t>
  </si>
  <si>
    <t>https://www.jouwictvacature.nl/solliciteren?job=net-developer-piccotello</t>
  </si>
  <si>
    <t xml:space="preserve">Medior PHP Developer bij Lightspeed </t>
  </si>
  <si>
    <t>https://www.jouwictvacature.nl/solliciteren?job=mediorphp-developer-bij-lightspeed-bij-lightspeed</t>
  </si>
  <si>
    <t>https://www.jouwictvacature.nl/solliciteren?job=senior-full-stack-developer-bij-member-get-member</t>
  </si>
  <si>
    <t xml:space="preserve">Junior Software Engineer  </t>
  </si>
  <si>
    <t>As a Junior Software Engineer at ORTEC you have the chance to work with new technologies and be part of the progress to shape and build the cloud based future of our products.</t>
  </si>
  <si>
    <t>https://www.jouwictvacature.nl/solliciteren?job=junior-software-engineer--3</t>
  </si>
  <si>
    <t xml:space="preserve">Medior Software Engineer (focus on front-end) </t>
  </si>
  <si>
    <t>https://www.jouwictvacature.nl/solliciteren?job=medior-software-engineer-focus-on-front-end-bij-pyton-an-amadeus-compa</t>
  </si>
  <si>
    <t>Junior Machine Learning Developer | Java, Spring Boot, Hibernate, TensorFlow</t>
  </si>
  <si>
    <t>https://www.jouwictvacature.nl/solliciteren?job=junior-machine-learning-developer--java-spring-boot-hibernate-tensorfl</t>
  </si>
  <si>
    <t>Junior Java Developer in Amsterdam | Spring, (No)SQL databases, Elasticsearch, Docker</t>
  </si>
  <si>
    <t>https://www.jouwictvacature.nl/solliciteren?job=junior-java-developer-in-amsterdam--spring-nosql-databases-elasticsear</t>
  </si>
  <si>
    <t>Medior Machine Learning Developer at Trifork in Amsterdam</t>
  </si>
  <si>
    <t>https://www.jouwictvacature.nl/solliciteren?job=medior-machine-learning-developer-at-trifork-in-amsterdam-bij-trifork</t>
  </si>
  <si>
    <t>https://www.jouwictvacature.nl/solliciteren?job=junior-front-end-developer-bij-we4sea</t>
  </si>
  <si>
    <t>BWaste International BV</t>
  </si>
  <si>
    <t>EEFDE</t>
  </si>
  <si>
    <t>Back-end Software Developer</t>
  </si>
  <si>
    <t xml:space="preserve">BWaste is one of the largest players on the waste market in The Netherlands and provides an advanced Waste registration and management portal to its customers. BSpaas is a somewhat younger daughter company with focus on the recreational market providing a portal for reservation of tennis courts, timed access control and cash register. We are using cutting edge programming and technologies to create state of the art SaaS platforms for our customers. </t>
  </si>
  <si>
    <t>https://www.jouwictvacature.nl/solliciteren?job=back-end-software-developer</t>
  </si>
  <si>
    <t xml:space="preserve">Senior Front-end Developer at BiZZdesign  </t>
  </si>
  <si>
    <t>https://www.jouwictvacature.nl/solliciteren?job=seniorfront-end-developer-at-bizzdesign-bij-bizzdesign</t>
  </si>
  <si>
    <t>Crowdynews</t>
  </si>
  <si>
    <t>Do you want to join an international, ambitious team and are you focussed on getting things done? We are looking for an AI-specialist, who can think along in both a creative and a strategic way concerning new concepts and the innovation of existing applications. You will be responsible for writing software that can summarize and structure all sorts of information on social media._x000D_
_x000D_
Our R&amp;D; team constantly evolves our products and works on building cool new ones. We offer you the chance to work in a fun, vivid and innovative environment. Do you have the Python skills we’re looking for? Can you design and implement system architectures and platforms? Do you have affinity with social media, high performance and language processing? Please let us know and come join us!</t>
  </si>
  <si>
    <t>https://www.jouwictvacature.nl/solliciteren?job=senior-ai-specialist</t>
  </si>
  <si>
    <t>LeQuest</t>
  </si>
  <si>
    <t>As a Junior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</si>
  <si>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https://www.jouwictvacature.nl/solliciteren?job=medior-front-end-developer-bij-lequest</t>
  </si>
  <si>
    <t xml:space="preserve">Medior Full Stack Developer  </t>
  </si>
  <si>
    <t>As a Senior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</si>
  <si>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https://www.jouwictvacature.nl/solliciteren?job=medior-full-stack-developer-bij-lequest</t>
  </si>
  <si>
    <t>https://www.jouwictvacature.nl/solliciteren?job=medior-front-end-developer-bij-member-get-member-bij-member-get-member</t>
  </si>
  <si>
    <t xml:space="preserve">Medior Web Developer (focus on front-end) </t>
  </si>
  <si>
    <t>https://www.jouwictvacature.nl/solliciteren?job=medior-web-developer-focus-on-front-end-bij-pyton-an-amadeus-company</t>
  </si>
  <si>
    <t>Rentman</t>
  </si>
  <si>
    <t>As our first UX developer, you will have the opportunity to shape the future of our product. We are looking for someone to design and help build a user experience that’s beautiful, easy to interact with, and of superior functional quality.</t>
  </si>
  <si>
    <t>https://www.jouwictvacature.nl/solliciteren?job=junior-ux-developer-bij-rentman-bij-rentman</t>
  </si>
  <si>
    <t>Senior Backend Software Engineer | Java, .NET, Groovy, Python, Mongo, Docker</t>
  </si>
  <si>
    <t>https://www.jouwictvacature.nl/solliciteren?job=senior-backend-software-engineer--java-net-groovy-python-mongo-docker-</t>
  </si>
  <si>
    <t xml:space="preserve">Medior Fullstack Developer  </t>
  </si>
  <si>
    <t>https://www.jouwictvacature.nl/solliciteren?job=medior-fullstack-developer-bij-we4sea</t>
  </si>
  <si>
    <t xml:space="preserve">Junior Allround Developer  </t>
  </si>
  <si>
    <t>https://www.jouwictvacature.nl/solliciteren?job=junior-allround-developer-bij-asamco-bv</t>
  </si>
  <si>
    <t>https://www.jouwictvacature.nl/solliciteren?job=ux-developer-bij-rentman</t>
  </si>
  <si>
    <t>Senior Java Developer at Trifork in Amsterdam</t>
  </si>
  <si>
    <t>https://www.jouwictvacature.nl/solliciteren?job=senior-java-developer-at-trifork-in-amsterdam</t>
  </si>
  <si>
    <t>https://www.jouwictvacature.nl/solliciteren?job=junior-software-engineer-at-asset-control</t>
  </si>
  <si>
    <t>https://www.jouwictvacature.nl/solliciteren?job=senior-back-end-developer-superbuddy-mean-stack</t>
  </si>
  <si>
    <t>Junior Machine Learning Developer at Trifork in Amsterdam</t>
  </si>
  <si>
    <t>https://www.jouwictvacature.nl/solliciteren?job=junior-machine-learning-developer-at-trifork-in-amsterdam-bij-trifork</t>
  </si>
  <si>
    <t>Medior Java Developer in Amsterdam | Spring, (No)SQL databases, Elasticsearch, Docker</t>
  </si>
  <si>
    <t>https://www.jouwictvacature.nl/solliciteren?job=medior-java-developer-in-amsterdam--spring-nosql-databases-elasticsear</t>
  </si>
  <si>
    <t>USoft</t>
  </si>
  <si>
    <t>NAARDEN</t>
  </si>
  <si>
    <t>Technical Consultant at USoft</t>
  </si>
  <si>
    <t>We are looking for customer focused, high tech technical consultants!</t>
  </si>
  <si>
    <t>https://www.jouwictvacature.nl/solliciteren?job=technical-consultant-at-usoft-bij-usoft</t>
  </si>
  <si>
    <t>Software developer | JEE, Spring, Hibernate, Maven, JBoss</t>
  </si>
  <si>
    <t>https://www.jouwictvacature.nl/solliciteren?job=software-developer--jee-spring-hibernate-maven-jboss-bij-msg-life-bene</t>
  </si>
  <si>
    <t>https://www.jouwictvacature.nl/solliciteren?job=medior-javascript-developer-superbuddy-angularnodejs-</t>
  </si>
  <si>
    <t>Machine Learning Developer | Java, Spring Boot, Hibernate, TensorFlow</t>
  </si>
  <si>
    <t>https://www.jouwictvacature.nl/solliciteren?job=machine-learning-developer--java-spring-boot-hibernate-tensorflow-bij-</t>
  </si>
  <si>
    <t>Starting Innovative Backend Software Engineer at Trifork</t>
  </si>
  <si>
    <t>Are you a Starting Backend Software Engineer and do you want to work at the most innovative technology agency in The Netherlands? Come work at Trifork!</t>
  </si>
  <si>
    <t>https://www.jouwictvacature.nl/solliciteren?job=starting-innovative-backend-software-engineer-at-trifork-bij-trifork</t>
  </si>
  <si>
    <t>Starting Machine Learning Developer at Trifork in Amsterdam</t>
  </si>
  <si>
    <t>https://www.jouwictvacature.nl/solliciteren?job=starting-machine-learning-developer-at-trifork-in-amsterdam-bij-trifor</t>
  </si>
  <si>
    <t>R&amp;D Software Developer at USoft</t>
  </si>
  <si>
    <t xml:space="preserve">Do you prefer to work on the development of a product and are you always working for a better performance? Come work at USoft!_x000D_
</t>
  </si>
  <si>
    <t>https://www.jouwictvacature.nl/solliciteren?job=rend-software-developer-at-usoft</t>
  </si>
  <si>
    <t>Experienced Technical Consultant at USoft</t>
  </si>
  <si>
    <t>https://www.jouwictvacature.nl/solliciteren?job=experienced-technical-consultant-at-usoft-bij-usoft</t>
  </si>
  <si>
    <t>Experienced R&amp;D Software Developer at USoft</t>
  </si>
  <si>
    <t>https://www.jouwictvacature.nl/solliciteren?job=experienced-rend-software-developer-at-usoft-bij-usoft</t>
  </si>
  <si>
    <t>https://www.jouwictvacature.nl/solliciteren?job=seniorjavascript-developer-bij-we4sea</t>
  </si>
  <si>
    <t>Senior Java Developer | Spring, Hibernate, Maven, JBoss &amp; WebSphere</t>
  </si>
  <si>
    <t>https://www.jouwictvacature.nl/solliciteren?job=senior-java-developer--spring-hibernate-maven-jboss-en-websphere-bij-m</t>
  </si>
  <si>
    <t>Medior Software developer | JEE, Spring, Hibernate, Maven, JBoss</t>
  </si>
  <si>
    <t>https://www.jouwictvacature.nl/solliciteren?job=medior-software-developer--jee-spring-hibernate-maven-jboss-bij-msg-li</t>
  </si>
  <si>
    <t>plauti</t>
  </si>
  <si>
    <t>ARNHEM</t>
  </si>
  <si>
    <t xml:space="preserve">Your job is to maintain and improve the current applications by adding your thoughts and quality to it. </t>
  </si>
  <si>
    <t>https://www.jouwictvacature.nl/solliciteren?job=medior-java-developer-bij-plauti-in-arnhem</t>
  </si>
  <si>
    <t>Experienced Software Engineer at Axual | Java, Scala, Apache Kafka, Spring</t>
  </si>
  <si>
    <t>https://www.jouwictvacature.nl/solliciteren?job=experienced-software-engineer-at-axual--java-scala-apache-kafka-spring</t>
  </si>
  <si>
    <t>https://www.jouwictvacature.nl/solliciteren?job=solution-architect</t>
  </si>
  <si>
    <t>Educom</t>
  </si>
  <si>
    <t>Traineeship Application/Software Development JAVA/C#(.NET)/PHP.</t>
  </si>
  <si>
    <t>https://www.jouwictvacature.nl/solliciteren?job=traineeship-bij-educom-bij-educom</t>
  </si>
  <si>
    <t>Medior Developer in Amsterdam | Java, RDBMS, PostgreSQL, JBoss, Hibernate</t>
  </si>
  <si>
    <t>https://www.jouwictvacature.nl/solliciteren?job=medior-developer-in-amsterdam--java-rdbms-postgresql-jboss-hibernate-b</t>
  </si>
  <si>
    <t xml:space="preserve">Medior Fullstack Developer  (English)   </t>
  </si>
  <si>
    <t>Do you want to work with the latest tools and technologies? Become part of our motivated and talented team, and discover what the future holds</t>
  </si>
  <si>
    <t>https://www.jouwictvacature.nl/solliciteren?job=medior-fullstack-developer-english-bij-the-people-group</t>
  </si>
  <si>
    <t>Are you looking for an opportunity to join an international and ambitious development team and are you focused on getting things done? Crowdynews is actively looking for a full time tech savvy backend Developer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t>
  </si>
  <si>
    <t>https://www.jouwictvacature.nl/solliciteren?job=medior-nodejs-developer-bij-crowdynews</t>
  </si>
  <si>
    <t>Senior Android App Developer at FindWhere</t>
  </si>
  <si>
    <t>https://www.jouwictvacature.nl/solliciteren?job=senior-android-app-developer-at-findwhere-bij-findwhere</t>
  </si>
  <si>
    <t>Senior Drupal Front-end Ontwikkelaar (English)</t>
  </si>
  <si>
    <t>https://www.jouwictvacature.nl/solliciteren?job=senior-drupal-front-end-ontwikkelaar-english-bij-intrasurance-technolo</t>
  </si>
  <si>
    <t>�S-HERTOGENBOSCH</t>
  </si>
  <si>
    <t xml:space="preserve">Medior Front-end Developer met ReactJS (English)  </t>
  </si>
  <si>
    <t xml:space="preserve">Do you want to work on challenging projects in which you’ll be responsible for the technical realization of our website and applications? Is ReactJS known territory for you and are you willing to contribute to the best results? This is your chance to develop yourself  and your skills! </t>
  </si>
  <si>
    <t>https://www.jouwictvacature.nl/solliciteren?job=medior-front-end-developer-met-reactjs-english-bij-intrasurance-techno</t>
  </si>
  <si>
    <t xml:space="preserve">Medior Drupal Front-end Ontwikkelaar (English) </t>
  </si>
  <si>
    <t>https://www.jouwictvacature.nl/solliciteren?job=medior-front-end-developer-met-drupal-ervaring-english-2</t>
  </si>
  <si>
    <t xml:space="preserve">Senior Front-end Developer met ReactJS (English) </t>
  </si>
  <si>
    <t>https://www.jouwictvacature.nl/solliciteren?job=senior-front-end-developer-met-reactjs-english-</t>
  </si>
  <si>
    <t xml:space="preserve">Medior Front-end Developer </t>
  </si>
  <si>
    <t>As a Medior Front-end Developer, you will work on projects critical to Pyton's needs.</t>
  </si>
  <si>
    <t>https://www.jouwictvacature.nl/solliciteren?job=medior-front-end-developer-bij-pyton-an-amadeus-company</t>
  </si>
  <si>
    <t>https://www.jouwictvacature.nl/solliciteren?job=medior-front-end-developer-bij-codezilla-bij-codezilla</t>
  </si>
  <si>
    <t xml:space="preserve">Are you looking for an opportunity to join an international and ambitious development team and are you focused on getting things done? Crowdynews is actively looking for a full time tech savvy JavaScript Engineer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 _x000D_
_x000D_
We are looking for a colleague who can think along in both a creative and strategic way concerning new concepts and the innovation of existing applications. Do you have the JavaScript skills we’re looking for? Can you design and implement system architecture and platforms? Do you have experience and extensive knowledge of node.js? Do you have affinity with social media, high performance and language processing? Please let us know and come join us!_x000D_
</t>
  </si>
  <si>
    <t>https://www.jouwictvacature.nl/solliciteren?job=javascript-engineer</t>
  </si>
  <si>
    <t>Full-stack Mobile Developer | iOS, Swift, Objective-C, Bootstrap</t>
  </si>
  <si>
    <t>https://www.jouwictvacature.nl/solliciteren?job=full-stack-mobile-developer--ios-swift-objective-c-bootstrap-bij-findw</t>
  </si>
  <si>
    <t>Helloprint</t>
  </si>
  <si>
    <t>Medior Fullstack Developer (focus op front-end)</t>
  </si>
  <si>
    <t xml:space="preserve">Invent, develop and challenge the market, that's your job. </t>
  </si>
  <si>
    <t>https://www.jouwictvacature.nl/solliciteren?job=mediorjavascript-developer-bij-hello-print-2</t>
  </si>
  <si>
    <t>https://www.jouwictvacature.nl/solliciteren?job=senior-javascript-developer-bij-hello-print</t>
  </si>
  <si>
    <t>MPS Multi Pilot Simulations</t>
  </si>
  <si>
    <t>GROENEKAN</t>
  </si>
  <si>
    <t>C#/C++ developer with affinity for aviation</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</si>
  <si>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installation._x000D_
</t>
  </si>
  <si>
    <t>https://www.jouwictvacature.nl/solliciteren?job=cc-ontwikkelaar-met-affiniteit-voor-luchtvaart</t>
  </si>
  <si>
    <t xml:space="preserve">Medior Javascript Developer (English)   </t>
  </si>
  <si>
    <t>https://www.jouwictvacature.nl/solliciteren?job=medior-javascript-developer-bij-the-people-group-2</t>
  </si>
  <si>
    <t xml:space="preserve">Senior Front-end Developer  (English) </t>
  </si>
  <si>
    <t>https://www.jouwictvacature.nl/solliciteren?job=medior-front-end-developer-english</t>
  </si>
  <si>
    <t xml:space="preserve">Senior Javascript Developer  (English)  </t>
  </si>
  <si>
    <t>https://www.jouwictvacature.nl/solliciteren?job=senior-javascript-developer-bij-the-people-group-2</t>
  </si>
  <si>
    <t>Experienced Full-stack Mobile Developer at Findwhere</t>
  </si>
  <si>
    <t>https://www.jouwictvacature.nl/solliciteren?job=experienced-full-stack-mobile-developer-at-findwhere-bij-findwhere</t>
  </si>
  <si>
    <t>Senior Fullstack Developer (focus op front-end)</t>
  </si>
  <si>
    <t>https://www.jouwictvacature.nl/solliciteren?job=senior-fullstack-developer-bij-hello-print</t>
  </si>
  <si>
    <t>Mactwin</t>
  </si>
  <si>
    <t>HETEREN</t>
  </si>
  <si>
    <t>Are you an experienced software developer, and are you ready for the next step? Would you like to work on great security solutions in a small team? Does a heavy dose of responsibility not scare you away? Mactwin is looking for someone like you. Read on!</t>
  </si>
  <si>
    <t>https://www.jouwictvacature.nl/solliciteren?job=experienced-software-developer-looking-for-the-next-step</t>
  </si>
  <si>
    <t>https://www.jouwictvacature.nl/solliciteren?job=front-end-developer-bij-stackstate</t>
  </si>
</sst>
</file>

<file path=xl/styles.xml><?xml version="1.0" encoding="utf-8"?>
<styleSheet xmlns="http://schemas.openxmlformats.org/spreadsheetml/2006/main">
  <numFmts count="2">
    <numFmt formatCode="yyyy\-mm\-dd" numFmtId="164"/>
    <numFmt formatCode="yyyy-mm-dd"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8">
    <xf borderId="0" fillId="0" fontId="0" numFmtId="0" pivotButton="0" quotePrefix="0" xfId="0"/>
    <xf borderId="0" fillId="0" fontId="0" numFmtId="0" pivotButton="0" quotePrefix="0" xfId="0"/>
    <xf applyAlignment="1" borderId="0" fillId="0" fontId="0" numFmtId="14" pivotButton="0" quotePrefix="0" xfId="0">
      <alignment horizontal="left"/>
    </xf>
    <xf borderId="0" fillId="0" fontId="0" numFmtId="164" pivotButton="0" quotePrefix="0" xfId="0"/>
    <xf borderId="0" fillId="0" fontId="0" numFmtId="164" pivotButton="0" quotePrefix="0" xfId="0"/>
    <xf borderId="0" fillId="0" fontId="0" numFmtId="14" pivotButton="0" quotePrefix="0" xfId="0"/>
    <xf borderId="0" fillId="0" fontId="0" numFmtId="0" pivotButton="0" quotePrefix="0" xfId="0"/>
    <xf borderId="0" fillId="0" fontId="0" numFmtId="165" pivotButton="0" quotePrefix="0" xfId="0"/>
  </cellXfs>
  <cellStyles count="1">
    <cellStyle builtinId="0" name="Standaard" xfId="0"/>
  </cellStyles>
  <dxfs count="15">
    <dxf>
      <numFmt formatCode="General" numFmtId="0"/>
    </dxf>
    <dxf>
      <numFmt formatCode="General" numFmtId="0"/>
    </dxf>
    <dxf>
      <numFmt formatCode="General" numFmtId="0"/>
    </dxf>
    <dxf>
      <numFmt formatCode="General" numFmtId="0"/>
    </dxf>
    <dxf>
      <numFmt formatCode="General" numFmtId="0"/>
    </dxf>
    <dxf>
      <numFmt formatCode="General" numFmtId="0"/>
    </dxf>
    <dxf>
      <numFmt formatCode="General" numFmtId="0"/>
    </dxf>
    <dxf>
      <numFmt formatCode="General" numFmtId="0"/>
    </dxf>
    <dxf>
      <numFmt formatCode="General" numFmtId="0"/>
    </dxf>
    <dxf>
      <numFmt formatCode="General" numFmtId="0"/>
    </dxf>
    <dxf>
      <numFmt formatCode="d/m/yyyy" numFmtId="19"/>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ables/table1.xml><?xml version="1.0" encoding="utf-8"?>
<table xmlns="http://schemas.openxmlformats.org/spreadsheetml/2006/main" displayName="Tabel1_2" headerRowCount="1" id="1" name="Tabel1_2" ref="A1:L104" tableType="queryTable" totalsRowShown="0">
  <autoFilter ref="A1:L104"/>
  <tableColumns count="12">
    <tableColumn dataDxfId="10" id="1" name="Datum" queryTableFieldId="1" uniqueName="1"/>
    <tableColumn dataDxfId="9" id="2" name="Bedrijfsnaam" queryTableFieldId="2" uniqueName="2"/>
    <tableColumn dataDxfId="8" id="3" name="Stad" queryTableFieldId="3" uniqueName="3"/>
    <tableColumn dataDxfId="7" id="4" name="Taal" queryTableFieldId="4" uniqueName="4"/>
    <tableColumn dataDxfId="6" id="5" name="Ervaringsniveau" queryTableFieldId="5" uniqueName="5"/>
    <tableColumn id="6" name="Developer" queryTableFieldId="6" uniqueName="6"/>
    <tableColumn dataDxfId="5" id="7" name="Jobtitel" queryTableFieldId="7" uniqueName="7"/>
    <tableColumn dataDxfId="4" id="8" name="Link" queryTableFieldId="8" uniqueName="8"/>
    <tableColumn dataDxfId="3" id="9" name="LinkedIN" queryTableFieldId="9" uniqueName="9"/>
    <tableColumn dataDxfId="2" id="10" name="Teamleader" queryTableFieldId="10" uniqueName="10"/>
    <tableColumn dataDxfId="1" id="11" name="Jobomschrijving" queryTableFieldId="11" uniqueName="11"/>
    <tableColumn dataDxfId="0" id="12" name="URL" queryTableFieldId="12" uniqueName="12"/>
  </tableColumns>
  <tableStyleInfo name="TableStyleMedium7" showColumnStripes="0" showFirstColumn="0" showLastColumn="0" showRowStripes="1"/>
</table>
</file>

<file path=xl/tables/table2.xml><?xml version="1.0" encoding="utf-8"?>
<table xmlns="http://schemas.openxmlformats.org/spreadsheetml/2006/main" displayName="Tabel1" headerRowCount="1" id="2" name="Tabel1" ref="A1:L1048576" totalsRowShown="0">
  <autoFilter ref="A1:L1048576"/>
  <tableColumns count="12">
    <tableColumn id="1" name="Datum"/>
    <tableColumn id="2" name="Bedrijfsnaam"/>
    <tableColumn id="3" name="Stad"/>
    <tableColumn id="4" name="Taal"/>
    <tableColumn id="5" name="Ervaringsniveau"/>
    <tableColumn id="6" name="Developer"/>
    <tableColumn id="7" name="Jobtitel"/>
    <tableColumn id="8" name="Link"/>
    <tableColumn id="9" name="LinkedIN"/>
    <tableColumn id="10" name="Teamleader"/>
    <tableColumn id="11" name="Jobomschrijving"/>
    <tableColumn id="12" name="URL"/>
  </tableColumns>
  <tableStyleInfo name="TableStyleMedium9"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tables/table1.xml" Type="http://schemas.openxmlformats.org/officeDocument/2006/relationships/http://schemas.openxmlformats.org/officeDocument/2006/relationships/table"/></Relationships>
</file>

<file path=xl/worksheets/_rels/sheet3.xml.rels><Relationships xmlns="http://schemas.openxmlformats.org/package/2006/relationships"><Relationship Id="rId1" Target="/xl/tables/table2.xml" Type="http://schemas.openxmlformats.org/officeDocument/2006/relationships/http://schemas.openxmlformats.org/officeDocument/2006/relationships/table"/></Relationships>
</file>

<file path=xl/worksheets/sheet1.xml><?xml version="1.0" encoding="utf-8"?>
<worksheet xmlns="http://schemas.openxmlformats.org/spreadsheetml/2006/main">
  <sheetPr codeName="Blad1">
    <outlinePr summaryBelow="1" summaryRight="1"/>
    <pageSetUpPr/>
  </sheetPr>
  <dimension ref="A1:L83"/>
  <sheetViews>
    <sheetView tabSelected="1" workbookViewId="0" zoomScale="102" zoomScaleNormal="226">
      <pane activePane="bottomLeft" state="frozen" topLeftCell="A2" ySplit="1"/>
      <selection activeCell="A25" pane="bottomLeft" sqref="A25"/>
    </sheetView>
  </sheetViews>
  <sheetFormatPr baseColWidth="8" defaultColWidth="10.6640625" defaultRowHeight="14.25" outlineLevelCol="0"/>
  <cols>
    <col customWidth="1" max="1" min="1" style="2" width="18.06640625"/>
    <col customWidth="1" max="2" min="2" style="6" width="36.46484375"/>
    <col bestFit="1" customWidth="1" max="3" min="3" style="6" width="20.86328125"/>
    <col customWidth="1" max="4" min="4" style="6" width="9"/>
    <col customWidth="1" max="5" min="5" style="6" width="17.33203125"/>
    <col customWidth="1" max="6" min="6" style="6" width="24.59765625"/>
    <col bestFit="1" customWidth="1" max="7" min="7" style="6" width="58.59765625"/>
    <col customWidth="1" max="8" min="8" style="6" width="8.06640625"/>
    <col customWidth="1" max="9" min="9" style="6" width="10.1328125"/>
    <col bestFit="1" customWidth="1" max="10" min="10" style="6" width="10.19921875"/>
    <col bestFit="1" customWidth="1" max="11" min="11" style="6" width="255.59765625"/>
    <col bestFit="1" customWidth="1" max="12" min="12" style="6" width="78.19921875"/>
    <col customWidth="1" max="13" min="13" style="6" width="12.19921875"/>
  </cols>
  <sheetData>
    <row r="1" spans="1:12">
      <c r="A1" s="2" t="s">
        <v>0</v>
      </c>
      <c r="B1" t="s">
        <v>1</v>
      </c>
      <c r="C1" t="s">
        <v>2</v>
      </c>
      <c r="D1" t="s">
        <v>3</v>
      </c>
      <c r="E1" t="s">
        <v>4</v>
      </c>
      <c r="F1" t="s">
        <v>5</v>
      </c>
      <c r="G1" t="s">
        <v>6</v>
      </c>
      <c r="H1" t="s">
        <v>7</v>
      </c>
      <c r="I1" t="s">
        <v>8</v>
      </c>
      <c r="J1" t="s">
        <v>9</v>
      </c>
      <c r="K1" t="s">
        <v>10</v>
      </c>
      <c r="L1" t="s">
        <v>11</v>
      </c>
    </row>
    <row r="2" spans="1:12">
      <c r="A2" s="4" t="n"/>
    </row>
    <row r="3" spans="1:12">
      <c r="A3" s="4" t="n"/>
    </row>
    <row r="4" spans="1:12">
      <c r="A4" s="4" t="n"/>
    </row>
    <row r="5" spans="1:12">
      <c r="A5" s="4" t="n"/>
    </row>
    <row r="6" spans="1:12">
      <c r="A6" s="4" t="n"/>
    </row>
    <row r="7" spans="1:12">
      <c r="A7" s="4" t="n"/>
    </row>
    <row r="8" spans="1:12">
      <c r="A8" s="4" t="n"/>
    </row>
    <row r="9" spans="1:12">
      <c r="A9" s="4" t="n"/>
    </row>
    <row r="10" spans="1:12">
      <c r="A10" s="4" t="n"/>
    </row>
    <row r="11" spans="1:12">
      <c r="A11" s="4" t="n"/>
    </row>
    <row r="12" spans="1:12">
      <c r="A12" s="4" t="n"/>
    </row>
    <row r="13" spans="1:12">
      <c r="A13" s="4" t="n"/>
    </row>
    <row r="14" spans="1:12">
      <c r="A14" s="4" t="n"/>
    </row>
    <row r="15" spans="1:12">
      <c r="A15" s="4" t="n"/>
    </row>
    <row r="16" spans="1:12">
      <c r="A16" s="4" t="n"/>
    </row>
    <row r="17" spans="1:12">
      <c r="A17" s="4" t="n"/>
    </row>
    <row r="18" spans="1:12">
      <c r="A18" s="4" t="n"/>
    </row>
    <row r="19" spans="1:12">
      <c r="A19" s="4" t="n"/>
    </row>
    <row r="20" spans="1:12">
      <c r="A20" s="4" t="n"/>
    </row>
    <row r="21" spans="1:12">
      <c r="A21" s="4" t="n"/>
    </row>
    <row r="22" spans="1:12">
      <c r="A22" s="4" t="n"/>
    </row>
    <row r="23" spans="1:12">
      <c r="A23" s="4" t="n"/>
    </row>
    <row r="24" spans="1:12">
      <c r="A24" s="7" t="n">
        <v>43163</v>
      </c>
      <c r="B24" t="s">
        <v>12</v>
      </c>
      <c r="C24" t="s">
        <v>13</v>
      </c>
      <c r="D24" t="s">
        <v>14</v>
      </c>
      <c r="F24" t="s">
        <v>15</v>
      </c>
      <c r="G24" t="s">
        <v>16</v>
      </c>
      <c r="H24">
        <f>HYPERLINK("https://www.jouwictvacature.nl/solliciteren?job=solution-architect-3", "Link")</f>
        <v/>
      </c>
      <c r="I24" t="s">
        <v>17</v>
      </c>
      <c r="J24" t="s">
        <v>18</v>
      </c>
      <c r="K24" t="s">
        <v>19</v>
      </c>
      <c r="L24" t="s">
        <v>20</v>
      </c>
    </row>
    <row r="25" spans="1:12">
      <c r="A25" s="7" t="n">
        <v>43163</v>
      </c>
      <c r="B25" t="s">
        <v>21</v>
      </c>
      <c r="C25" t="s">
        <v>22</v>
      </c>
      <c r="D25" t="s">
        <v>23</v>
      </c>
      <c r="E25" t="s">
        <v>24</v>
      </c>
      <c r="F25" t="s">
        <v>15</v>
      </c>
      <c r="G25" t="s">
        <v>25</v>
      </c>
      <c r="H25">
        <f>HYPERLINK("https://www.jouwictvacature.nl/solliciteren?job=junior-java-developer-at-trifork-in-amsterdam-bij-trifork", "Link")</f>
        <v/>
      </c>
      <c r="I25" t="s">
        <v>17</v>
      </c>
      <c r="J25" t="s">
        <v>18</v>
      </c>
      <c r="K25" t="s">
        <v>26</v>
      </c>
      <c r="L25" t="s">
        <v>27</v>
      </c>
    </row>
    <row r="26" spans="1:12">
      <c r="A26" s="7" t="n">
        <v>43163</v>
      </c>
      <c r="B26" t="s">
        <v>28</v>
      </c>
      <c r="C26" t="s">
        <v>29</v>
      </c>
      <c r="D26" t="s">
        <v>23</v>
      </c>
      <c r="F26" t="s">
        <v>15</v>
      </c>
      <c r="G26" t="s">
        <v>30</v>
      </c>
      <c r="H26">
        <f>HYPERLINK("https://www.jouwictvacature.nl/solliciteren?job=looking-for-a-senior-full-stack-mobile-development-job-in-amsterdam-zu", "Link")</f>
        <v/>
      </c>
      <c r="I26" t="s">
        <v>17</v>
      </c>
      <c r="J26" t="s">
        <v>18</v>
      </c>
      <c r="K26" t="s">
        <v>31</v>
      </c>
      <c r="L26" t="s">
        <v>32</v>
      </c>
    </row>
    <row r="27" spans="1:12">
      <c r="A27" s="7" t="n">
        <v>43163</v>
      </c>
      <c r="B27" t="s">
        <v>33</v>
      </c>
      <c r="C27" t="s">
        <v>34</v>
      </c>
      <c r="D27" t="s">
        <v>23</v>
      </c>
      <c r="E27" t="s">
        <v>24</v>
      </c>
      <c r="F27" t="s">
        <v>15</v>
      </c>
      <c r="G27" t="s">
        <v>35</v>
      </c>
      <c r="H27">
        <f>HYPERLINK("https://www.jouwictvacature.nl/solliciteren?job=junior-software-developer-at-msg-life-benelux-bij-msg-life-benelux", "Link")</f>
        <v/>
      </c>
      <c r="I27" t="s">
        <v>17</v>
      </c>
      <c r="J27" t="s">
        <v>18</v>
      </c>
      <c r="K27" t="s">
        <v>36</v>
      </c>
      <c r="L27" t="s">
        <v>37</v>
      </c>
    </row>
    <row r="28" spans="1:12">
      <c r="A28" s="7" t="n">
        <v>43163</v>
      </c>
      <c r="B28" t="s">
        <v>21</v>
      </c>
      <c r="C28" t="s">
        <v>22</v>
      </c>
      <c r="D28" t="s">
        <v>23</v>
      </c>
      <c r="E28" t="s">
        <v>38</v>
      </c>
      <c r="F28" t="s">
        <v>15</v>
      </c>
      <c r="G28" t="s">
        <v>39</v>
      </c>
      <c r="H28">
        <f>HYPERLINK("https://www.jouwictvacature.nl/solliciteren?job=senior-innovative-backend-software-engineer-at-trifork-bij-trifork", "Link")</f>
        <v/>
      </c>
      <c r="I28" t="s">
        <v>17</v>
      </c>
      <c r="J28" t="s">
        <v>18</v>
      </c>
      <c r="K28" t="s">
        <v>40</v>
      </c>
      <c r="L28" t="s">
        <v>41</v>
      </c>
    </row>
    <row r="29" spans="1:12">
      <c r="A29" s="7" t="n">
        <v>43163</v>
      </c>
      <c r="B29" t="s">
        <v>42</v>
      </c>
      <c r="C29" t="s">
        <v>43</v>
      </c>
      <c r="D29" t="s">
        <v>14</v>
      </c>
      <c r="E29" t="s">
        <v>44</v>
      </c>
      <c r="F29" t="s">
        <v>15</v>
      </c>
      <c r="G29" t="s">
        <v>45</v>
      </c>
      <c r="H29">
        <f>HYPERLINK("https://www.jouwictvacature.nl/solliciteren?job=medior-java-full-stack-developer-bij-dpa-geos", "Link")</f>
        <v/>
      </c>
      <c r="I29" t="s">
        <v>17</v>
      </c>
      <c r="J29" t="s">
        <v>18</v>
      </c>
      <c r="K29" t="s">
        <v>46</v>
      </c>
      <c r="L29" t="s">
        <v>47</v>
      </c>
    </row>
    <row r="30" spans="1:12">
      <c r="A30" s="7" t="n">
        <v>43163</v>
      </c>
      <c r="B30" t="s">
        <v>48</v>
      </c>
      <c r="C30" t="s">
        <v>49</v>
      </c>
      <c r="D30" t="s">
        <v>14</v>
      </c>
      <c r="E30" t="s">
        <v>44</v>
      </c>
      <c r="F30" t="s">
        <v>15</v>
      </c>
      <c r="G30" t="s">
        <v>50</v>
      </c>
      <c r="H30">
        <f>HYPERLINK("https://www.jouwictvacature.nl/solliciteren?job=junior-java-ontwikkelaar-", "Link")</f>
        <v/>
      </c>
      <c r="I30" t="s">
        <v>17</v>
      </c>
      <c r="J30" t="s">
        <v>18</v>
      </c>
      <c r="K30" t="s">
        <v>51</v>
      </c>
      <c r="L30" t="s">
        <v>52</v>
      </c>
    </row>
    <row r="31" spans="1:12">
      <c r="A31" s="7" t="n">
        <v>43163</v>
      </c>
      <c r="B31" t="s">
        <v>28</v>
      </c>
      <c r="C31" t="s">
        <v>29</v>
      </c>
      <c r="D31" t="s">
        <v>23</v>
      </c>
      <c r="F31" t="s">
        <v>15</v>
      </c>
      <c r="G31" t="s">
        <v>53</v>
      </c>
      <c r="H31">
        <f>HYPERLINK("https://www.jouwictvacature.nl/solliciteren?job=looking-for-a-medior-android-app-development-job-in-amsterdam-zuidoost", "Link")</f>
        <v/>
      </c>
      <c r="I31" t="s">
        <v>17</v>
      </c>
      <c r="J31" t="s">
        <v>18</v>
      </c>
      <c r="K31" t="s">
        <v>54</v>
      </c>
      <c r="L31" t="s">
        <v>55</v>
      </c>
    </row>
    <row r="32" spans="1:12">
      <c r="A32" s="7" t="n">
        <v>43163</v>
      </c>
      <c r="B32" t="s">
        <v>56</v>
      </c>
      <c r="C32" t="s">
        <v>43</v>
      </c>
      <c r="D32" t="s">
        <v>14</v>
      </c>
      <c r="F32" t="s">
        <v>15</v>
      </c>
      <c r="G32" t="s">
        <v>57</v>
      </c>
      <c r="H32">
        <f>HYPERLINK("https://www.jouwictvacature.nl/solliciteren?job=werken-in-een-oude-utrechtse-watertoren-als-junior-java-developer-bij-", "Link")</f>
        <v/>
      </c>
      <c r="I32" t="s">
        <v>17</v>
      </c>
      <c r="J32" t="s">
        <v>18</v>
      </c>
      <c r="K32" t="s">
        <v>58</v>
      </c>
      <c r="L32" t="s">
        <v>59</v>
      </c>
    </row>
    <row r="33" spans="1:12">
      <c r="A33" s="7" t="n">
        <v>43163</v>
      </c>
      <c r="B33" t="s">
        <v>60</v>
      </c>
      <c r="C33" t="s">
        <v>34</v>
      </c>
      <c r="D33" t="s">
        <v>14</v>
      </c>
      <c r="E33" t="s">
        <v>44</v>
      </c>
      <c r="F33" t="s">
        <v>15</v>
      </c>
      <c r="G33" t="s">
        <v>61</v>
      </c>
      <c r="H33">
        <f>HYPERLINK("https://www.jouwictvacature.nl/solliciteren?job=medior-developer-bij-opensatisfaction-te-amersfoort-bij-opensatisfacti", "Link")</f>
        <v/>
      </c>
      <c r="I33" t="s">
        <v>17</v>
      </c>
      <c r="J33" t="s">
        <v>18</v>
      </c>
      <c r="K33" t="s">
        <v>62</v>
      </c>
      <c r="L33" t="s">
        <v>63</v>
      </c>
    </row>
    <row r="34" spans="1:12">
      <c r="A34" s="7" t="n">
        <v>43163</v>
      </c>
      <c r="B34" t="s">
        <v>64</v>
      </c>
      <c r="C34" t="s">
        <v>65</v>
      </c>
      <c r="D34" t="s">
        <v>14</v>
      </c>
      <c r="F34" t="s">
        <v>66</v>
      </c>
      <c r="G34" t="s">
        <v>67</v>
      </c>
      <c r="H34">
        <f>HYPERLINK("https://www.jouwictvacature.nl/solliciteren?job=net-lead-engineer-bij-sogeti", "Link")</f>
        <v/>
      </c>
      <c r="I34" t="s">
        <v>17</v>
      </c>
      <c r="J34" t="s">
        <v>18</v>
      </c>
      <c r="K34" t="s">
        <v>68</v>
      </c>
      <c r="L34" t="s">
        <v>69</v>
      </c>
    </row>
    <row r="35" spans="1:12">
      <c r="A35" s="7" t="n">
        <v>43163</v>
      </c>
      <c r="B35" t="s">
        <v>70</v>
      </c>
      <c r="C35" t="s">
        <v>71</v>
      </c>
      <c r="D35" t="s">
        <v>14</v>
      </c>
      <c r="E35" t="s">
        <v>44</v>
      </c>
      <c r="F35" t="s">
        <v>66</v>
      </c>
      <c r="G35" t="s">
        <v>72</v>
      </c>
      <c r="H35">
        <f>HYPERLINK("https://www.jouwictvacature.nl/solliciteren?job=senior-javascript-developer-2", "Link")</f>
        <v/>
      </c>
      <c r="I35" t="s">
        <v>17</v>
      </c>
      <c r="J35" t="s">
        <v>18</v>
      </c>
      <c r="K35" t="s">
        <v>73</v>
      </c>
      <c r="L35" t="s">
        <v>74</v>
      </c>
    </row>
    <row r="36" spans="1:12">
      <c r="A36" s="7" t="n">
        <v>43163</v>
      </c>
      <c r="B36" t="s">
        <v>75</v>
      </c>
      <c r="C36" t="s">
        <v>76</v>
      </c>
      <c r="D36" t="s">
        <v>14</v>
      </c>
      <c r="E36" t="s">
        <v>24</v>
      </c>
      <c r="F36" t="s">
        <v>66</v>
      </c>
      <c r="G36" t="s">
        <v>77</v>
      </c>
      <c r="H36">
        <f>HYPERLINK("https://www.jouwictvacature.nl/solliciteren?job=junior-c-net-developer-bij-de-solipsisgroep--net-core--azure--angularj", "Link")</f>
        <v/>
      </c>
      <c r="I36" t="s">
        <v>17</v>
      </c>
      <c r="J36" t="s">
        <v>18</v>
      </c>
      <c r="K36" t="s">
        <v>78</v>
      </c>
      <c r="L36" t="s">
        <v>79</v>
      </c>
    </row>
    <row r="37" spans="1:12">
      <c r="A37" s="7" t="n">
        <v>43163</v>
      </c>
      <c r="B37" t="s">
        <v>80</v>
      </c>
      <c r="C37" t="s">
        <v>81</v>
      </c>
      <c r="D37" t="s">
        <v>14</v>
      </c>
      <c r="F37" t="s">
        <v>66</v>
      </c>
      <c r="G37" t="s">
        <v>82</v>
      </c>
      <c r="H37">
        <f>HYPERLINK("https://www.jouwictvacature.nl/solliciteren?job=net-developer-voor-maatschappelijke-projecten-32-36-of-40-uur", "Link")</f>
        <v/>
      </c>
      <c r="I37" t="s">
        <v>17</v>
      </c>
      <c r="J37" t="s">
        <v>18</v>
      </c>
      <c r="K37" t="s">
        <v>83</v>
      </c>
      <c r="L37" t="s">
        <v>84</v>
      </c>
    </row>
    <row r="38" spans="1:12">
      <c r="A38" s="7" t="n">
        <v>43163</v>
      </c>
      <c r="B38" t="s">
        <v>85</v>
      </c>
      <c r="C38" t="s">
        <v>86</v>
      </c>
      <c r="D38" t="s">
        <v>14</v>
      </c>
      <c r="F38" t="s">
        <v>66</v>
      </c>
      <c r="G38" t="s">
        <v>85</v>
      </c>
      <c r="H38">
        <f>HYPERLINK("https://www.jouwictvacature.nl/solliciteren?job=software-engineer-bij-ecare-2", "Link")</f>
        <v/>
      </c>
      <c r="I38" t="s">
        <v>17</v>
      </c>
      <c r="J38" t="s">
        <v>18</v>
      </c>
      <c r="K38" t="s">
        <v>87</v>
      </c>
      <c r="L38" t="s">
        <v>88</v>
      </c>
    </row>
    <row r="39" spans="1:12">
      <c r="A39" s="7" t="n">
        <v>43163</v>
      </c>
      <c r="B39" t="s">
        <v>89</v>
      </c>
      <c r="C39" t="s">
        <v>34</v>
      </c>
      <c r="D39" t="s">
        <v>14</v>
      </c>
      <c r="F39" t="s">
        <v>66</v>
      </c>
      <c r="G39" t="s">
        <v>90</v>
      </c>
      <c r="H39">
        <f>HYPERLINK("https://www.jouwictvacature.nl/solliciteren?job=net-software-developer-bij-minescape", "Link")</f>
        <v/>
      </c>
      <c r="I39" t="s">
        <v>17</v>
      </c>
      <c r="J39" t="s">
        <v>18</v>
      </c>
      <c r="K39" t="s">
        <v>91</v>
      </c>
      <c r="L39" t="s">
        <v>92</v>
      </c>
    </row>
    <row r="40" spans="1:12">
      <c r="A40" s="7" t="n">
        <v>43163</v>
      </c>
      <c r="B40" t="s">
        <v>93</v>
      </c>
      <c r="C40" t="s">
        <v>22</v>
      </c>
      <c r="D40" t="s">
        <v>14</v>
      </c>
      <c r="E40" t="s">
        <v>38</v>
      </c>
      <c r="F40" t="s">
        <v>66</v>
      </c>
      <c r="G40" t="s">
        <v>94</v>
      </c>
      <c r="H40">
        <f>HYPERLINK("https://www.jouwictvacature.nl/solliciteren?job=senior-net-developer-bij-icatt-in-hartje-amsterdam-32-36-of-40-uur", "Link")</f>
        <v/>
      </c>
      <c r="I40" t="s">
        <v>17</v>
      </c>
      <c r="J40" t="s">
        <v>18</v>
      </c>
      <c r="K40" t="s">
        <v>95</v>
      </c>
      <c r="L40" t="s">
        <v>96</v>
      </c>
    </row>
    <row r="41" spans="1:12">
      <c r="A41" s="7" t="n">
        <v>43163</v>
      </c>
      <c r="B41" t="s">
        <v>64</v>
      </c>
      <c r="C41" t="s">
        <v>34</v>
      </c>
      <c r="D41" t="s">
        <v>14</v>
      </c>
      <c r="F41" t="s">
        <v>66</v>
      </c>
      <c r="G41" t="s">
        <v>97</v>
      </c>
      <c r="H41">
        <f>HYPERLINK("https://www.jouwictvacature.nl/solliciteren?job=net-lead-engineer-bij-sogeti-6", "Link")</f>
        <v/>
      </c>
      <c r="I41" t="s">
        <v>17</v>
      </c>
      <c r="J41" t="s">
        <v>18</v>
      </c>
      <c r="K41" t="s">
        <v>68</v>
      </c>
      <c r="L41" t="s">
        <v>98</v>
      </c>
    </row>
    <row r="42" spans="1:12">
      <c r="A42" s="7" t="n">
        <v>43163</v>
      </c>
      <c r="B42" t="s">
        <v>99</v>
      </c>
      <c r="C42" t="s">
        <v>100</v>
      </c>
      <c r="D42" t="s">
        <v>14</v>
      </c>
      <c r="E42" t="s">
        <v>38</v>
      </c>
      <c r="F42" t="s">
        <v>66</v>
      </c>
      <c r="G42" t="s">
        <v>101</v>
      </c>
      <c r="H42">
        <f>HYPERLINK("https://www.jouwictvacature.nl/solliciteren?job=senior-net-developer-bij-utilize--net-core--nosql--microservices", "Link")</f>
        <v/>
      </c>
      <c r="I42" t="s">
        <v>17</v>
      </c>
      <c r="J42" t="s">
        <v>18</v>
      </c>
      <c r="K42" t="s">
        <v>102</v>
      </c>
      <c r="L42" t="s">
        <v>103</v>
      </c>
    </row>
    <row r="43" spans="1:12">
      <c r="A43" s="7" t="n">
        <v>43163</v>
      </c>
      <c r="B43" t="s">
        <v>75</v>
      </c>
      <c r="C43" t="s">
        <v>76</v>
      </c>
      <c r="D43" t="s">
        <v>14</v>
      </c>
      <c r="E43" t="s">
        <v>24</v>
      </c>
      <c r="F43" t="s">
        <v>66</v>
      </c>
      <c r="G43" t="s">
        <v>104</v>
      </c>
      <c r="H43">
        <f>HYPERLINK("https://www.jouwictvacature.nl/solliciteren?job=junior-fullstack-net-developer-bij-de-solipsisgroep", "Link")</f>
        <v/>
      </c>
      <c r="I43" t="s">
        <v>17</v>
      </c>
      <c r="J43" t="s">
        <v>18</v>
      </c>
      <c r="K43" t="s">
        <v>78</v>
      </c>
      <c r="L43" t="s">
        <v>105</v>
      </c>
    </row>
    <row r="44" spans="1:12">
      <c r="A44" s="7" t="n">
        <v>43163</v>
      </c>
      <c r="B44" t="s">
        <v>106</v>
      </c>
      <c r="C44" t="s">
        <v>13</v>
      </c>
      <c r="D44" t="s">
        <v>14</v>
      </c>
      <c r="F44" t="s">
        <v>107</v>
      </c>
      <c r="G44" t="s">
        <v>108</v>
      </c>
      <c r="H44">
        <f>HYPERLINK("https://www.jouwictvacature.nl/solliciteren?job=ervaren-medior-wordpress-developer-gezocht-bij-web-whales", "Link")</f>
        <v/>
      </c>
      <c r="I44" t="s">
        <v>17</v>
      </c>
      <c r="J44" t="s">
        <v>18</v>
      </c>
      <c r="K44" t="s">
        <v>109</v>
      </c>
      <c r="L44" t="s">
        <v>110</v>
      </c>
    </row>
    <row r="45" spans="1:12">
      <c r="A45" s="7" t="n">
        <v>43163</v>
      </c>
      <c r="B45" t="s">
        <v>111</v>
      </c>
      <c r="C45" t="s">
        <v>112</v>
      </c>
      <c r="D45" t="s">
        <v>14</v>
      </c>
      <c r="F45" t="s">
        <v>107</v>
      </c>
      <c r="G45" t="s">
        <v>113</v>
      </c>
      <c r="H45">
        <f>HYPERLINK("https://www.jouwictvacature.nl/solliciteren?job=php--laravel-developer-bij-topwerkgever-", "Link")</f>
        <v/>
      </c>
      <c r="I45" t="s">
        <v>17</v>
      </c>
      <c r="J45" t="s">
        <v>18</v>
      </c>
      <c r="K45" t="s">
        <v>114</v>
      </c>
      <c r="L45" t="s">
        <v>115</v>
      </c>
    </row>
    <row r="46" spans="1:12">
      <c r="A46" s="7" t="n">
        <v>43163</v>
      </c>
      <c r="B46" t="s">
        <v>116</v>
      </c>
      <c r="C46" t="s">
        <v>34</v>
      </c>
      <c r="D46" t="s">
        <v>14</v>
      </c>
      <c r="F46" t="s">
        <v>107</v>
      </c>
      <c r="G46" t="s">
        <v>117</v>
      </c>
      <c r="H46">
        <f>HYPERLINK("https://www.jouwictvacature.nl/solliciteren?job=magento-developer-bij-muntz", "Link")</f>
        <v/>
      </c>
      <c r="I46" t="s">
        <v>17</v>
      </c>
      <c r="J46" t="s">
        <v>18</v>
      </c>
      <c r="K46" t="s">
        <v>118</v>
      </c>
      <c r="L46" t="s">
        <v>119</v>
      </c>
    </row>
    <row r="47" spans="1:12">
      <c r="A47" s="7" t="n">
        <v>43163</v>
      </c>
      <c r="B47" t="s">
        <v>120</v>
      </c>
      <c r="C47" t="s">
        <v>121</v>
      </c>
      <c r="D47" t="s">
        <v>14</v>
      </c>
      <c r="E47" t="s">
        <v>44</v>
      </c>
      <c r="F47" t="s">
        <v>107</v>
      </c>
      <c r="G47" t="s">
        <v>122</v>
      </c>
      <c r="H47">
        <f>HYPERLINK("https://www.jouwictvacature.nl/solliciteren?job=medior-back-end-developer-bij-i3dnet", "Link")</f>
        <v/>
      </c>
      <c r="I47" t="s">
        <v>17</v>
      </c>
      <c r="J47" t="s">
        <v>18</v>
      </c>
      <c r="K47" t="s">
        <v>123</v>
      </c>
      <c r="L47" t="s">
        <v>124</v>
      </c>
    </row>
    <row r="48" spans="1:12">
      <c r="A48" s="7" t="n">
        <v>43163</v>
      </c>
      <c r="B48" t="s">
        <v>125</v>
      </c>
      <c r="C48" t="s">
        <v>126</v>
      </c>
      <c r="D48" t="s">
        <v>14</v>
      </c>
      <c r="E48" t="s">
        <v>38</v>
      </c>
      <c r="F48" t="s">
        <v>107</v>
      </c>
      <c r="G48" t="s">
        <v>127</v>
      </c>
      <c r="H48">
        <f>HYPERLINK("https://www.jouwictvacature.nl/solliciteren?job=senior-back-end-developer-bij-deepdata-bij-deepdata", "Link")</f>
        <v/>
      </c>
      <c r="I48" t="s">
        <v>17</v>
      </c>
      <c r="J48" t="s">
        <v>18</v>
      </c>
      <c r="K48" t="s">
        <v>128</v>
      </c>
      <c r="L48" t="s">
        <v>129</v>
      </c>
    </row>
    <row r="49" spans="1:12">
      <c r="A49" s="7" t="n">
        <v>43163</v>
      </c>
      <c r="B49" t="s">
        <v>130</v>
      </c>
      <c r="C49" t="s">
        <v>131</v>
      </c>
      <c r="D49" t="s">
        <v>14</v>
      </c>
      <c r="E49" t="s">
        <v>44</v>
      </c>
      <c r="F49" t="s">
        <v>107</v>
      </c>
      <c r="G49" t="s">
        <v>132</v>
      </c>
      <c r="H49">
        <f>HYPERLINK("https://www.jouwictvacature.nl/solliciteren?job=gedreven-back-end-developer", "Link")</f>
        <v/>
      </c>
      <c r="I49" t="s">
        <v>17</v>
      </c>
      <c r="J49" t="s">
        <v>18</v>
      </c>
      <c r="K49" t="s">
        <v>133</v>
      </c>
      <c r="L49" t="s">
        <v>134</v>
      </c>
    </row>
    <row r="50" spans="1:12">
      <c r="A50" s="7" t="n">
        <v>43163</v>
      </c>
      <c r="B50" t="s">
        <v>135</v>
      </c>
      <c r="C50" t="s">
        <v>136</v>
      </c>
      <c r="D50" t="s">
        <v>14</v>
      </c>
      <c r="E50" t="s">
        <v>24</v>
      </c>
      <c r="F50" t="s">
        <v>107</v>
      </c>
      <c r="G50" t="s">
        <v>137</v>
      </c>
      <c r="H50">
        <f>HYPERLINK("https://www.jouwictvacature.nl/solliciteren?job=junior-laravel-back-end-developer-bij-23g", "Link")</f>
        <v/>
      </c>
      <c r="I50" t="s">
        <v>17</v>
      </c>
      <c r="J50" t="s">
        <v>18</v>
      </c>
      <c r="K50" t="s">
        <v>138</v>
      </c>
      <c r="L50" t="s">
        <v>139</v>
      </c>
    </row>
    <row r="51" spans="1:12">
      <c r="A51" s="7" t="n">
        <v>43163</v>
      </c>
      <c r="B51" t="s">
        <v>140</v>
      </c>
      <c r="C51" t="s">
        <v>141</v>
      </c>
      <c r="D51" t="s">
        <v>14</v>
      </c>
      <c r="F51" t="s">
        <v>107</v>
      </c>
      <c r="G51" t="s">
        <v>142</v>
      </c>
      <c r="H51">
        <f>HYPERLINK("https://www.jouwictvacature.nl/solliciteren?job=full-stack-php-programmeur", "Link")</f>
        <v/>
      </c>
      <c r="I51" t="s">
        <v>17</v>
      </c>
      <c r="J51" t="s">
        <v>18</v>
      </c>
      <c r="K51" t="s">
        <v>143</v>
      </c>
      <c r="L51" t="s">
        <v>144</v>
      </c>
    </row>
    <row r="52" spans="1:12">
      <c r="A52" s="7" t="n">
        <v>43163</v>
      </c>
      <c r="B52" t="s">
        <v>145</v>
      </c>
      <c r="C52" t="s">
        <v>43</v>
      </c>
      <c r="D52" t="s">
        <v>14</v>
      </c>
      <c r="F52" t="s">
        <v>107</v>
      </c>
      <c r="G52" t="s">
        <v>145</v>
      </c>
      <c r="H52">
        <f>HYPERLINK("https://www.jouwictvacature.nl/solliciteren?job=wordpress-developer-bij-zeo", "Link")</f>
        <v/>
      </c>
      <c r="I52" t="s">
        <v>17</v>
      </c>
      <c r="J52" t="s">
        <v>18</v>
      </c>
      <c r="K52" t="s">
        <v>146</v>
      </c>
      <c r="L52" t="s">
        <v>147</v>
      </c>
    </row>
    <row r="53" spans="1:12">
      <c r="A53" s="7" t="n">
        <v>43163</v>
      </c>
      <c r="B53" t="s">
        <v>148</v>
      </c>
      <c r="C53" t="s">
        <v>149</v>
      </c>
      <c r="D53" t="s">
        <v>14</v>
      </c>
      <c r="F53" t="s">
        <v>107</v>
      </c>
      <c r="G53" t="s">
        <v>148</v>
      </c>
      <c r="H53">
        <f>HYPERLINK("https://www.jouwictvacature.nl/solliciteren?job=webdeveloper-bij-ultraware-in-assen", "Link")</f>
        <v/>
      </c>
      <c r="I53" t="s">
        <v>17</v>
      </c>
      <c r="J53" t="s">
        <v>18</v>
      </c>
      <c r="K53" t="s">
        <v>150</v>
      </c>
      <c r="L53" t="s">
        <v>151</v>
      </c>
    </row>
    <row r="54" spans="1:12">
      <c r="A54" s="7" t="n">
        <v>43163</v>
      </c>
      <c r="B54" t="s">
        <v>152</v>
      </c>
      <c r="C54" t="s">
        <v>153</v>
      </c>
      <c r="D54" t="s">
        <v>14</v>
      </c>
      <c r="E54" t="s">
        <v>24</v>
      </c>
      <c r="F54" t="s">
        <v>154</v>
      </c>
      <c r="G54" t="s">
        <v>155</v>
      </c>
      <c r="H54">
        <f>HYPERLINK("https://www.jouwictvacature.nl/solliciteren?job=junior-javascript-developer-bij-funatic", "Link")</f>
        <v/>
      </c>
      <c r="I54" t="s">
        <v>17</v>
      </c>
      <c r="J54" t="s">
        <v>18</v>
      </c>
      <c r="K54" t="s">
        <v>156</v>
      </c>
      <c r="L54" t="s">
        <v>157</v>
      </c>
    </row>
    <row r="55" spans="1:12">
      <c r="A55" s="7" t="n">
        <v>43163</v>
      </c>
      <c r="B55" t="s">
        <v>158</v>
      </c>
      <c r="C55" t="s">
        <v>159</v>
      </c>
      <c r="D55" t="s">
        <v>14</v>
      </c>
      <c r="F55" t="s">
        <v>154</v>
      </c>
      <c r="G55" t="s">
        <v>158</v>
      </c>
      <c r="H55">
        <f>HYPERLINK("https://www.jouwictvacature.nl/solliciteren?job=medior-nodejs-software-engineer-bij-ksyos", "Link")</f>
        <v/>
      </c>
      <c r="I55" t="s">
        <v>17</v>
      </c>
      <c r="J55" t="s">
        <v>18</v>
      </c>
      <c r="K55" t="s">
        <v>160</v>
      </c>
      <c r="L55" t="s">
        <v>161</v>
      </c>
    </row>
    <row r="56" spans="1:12">
      <c r="A56" s="7" t="n">
        <v>43163</v>
      </c>
      <c r="B56" t="s">
        <v>162</v>
      </c>
      <c r="C56" t="s">
        <v>136</v>
      </c>
      <c r="D56" t="s">
        <v>14</v>
      </c>
      <c r="E56" t="s">
        <v>38</v>
      </c>
      <c r="F56" t="s">
        <v>154</v>
      </c>
      <c r="G56" t="s">
        <v>163</v>
      </c>
      <c r="H56">
        <f>HYPERLINK("https://www.jouwictvacature.nl/solliciteren?job=seniorjavascript-ontwikkelaar-bij-dotcontrol", "Link")</f>
        <v/>
      </c>
      <c r="I56" t="s">
        <v>17</v>
      </c>
      <c r="J56" t="s">
        <v>18</v>
      </c>
      <c r="K56" t="s">
        <v>164</v>
      </c>
      <c r="L56" t="s">
        <v>165</v>
      </c>
    </row>
    <row r="57" spans="1:12">
      <c r="A57" s="7" t="n">
        <v>43163</v>
      </c>
      <c r="B57" t="s">
        <v>166</v>
      </c>
      <c r="C57" t="s">
        <v>167</v>
      </c>
      <c r="D57" t="s">
        <v>14</v>
      </c>
      <c r="E57" t="s">
        <v>24</v>
      </c>
      <c r="F57" t="s">
        <v>154</v>
      </c>
      <c r="G57" t="s">
        <v>168</v>
      </c>
      <c r="H57">
        <f>HYPERLINK("https://www.jouwictvacature.nl/solliciteren?job=junior-front-end-developer-bij-the-people-group", "Link")</f>
        <v/>
      </c>
      <c r="I57" t="s">
        <v>17</v>
      </c>
      <c r="J57" t="s">
        <v>18</v>
      </c>
      <c r="K57" t="s">
        <v>169</v>
      </c>
      <c r="L57" t="s">
        <v>170</v>
      </c>
    </row>
    <row r="58" spans="1:12">
      <c r="A58" s="7" t="n">
        <v>43163</v>
      </c>
      <c r="B58" t="s">
        <v>166</v>
      </c>
      <c r="C58" t="s">
        <v>167</v>
      </c>
      <c r="D58" t="s">
        <v>14</v>
      </c>
      <c r="E58" t="s">
        <v>38</v>
      </c>
      <c r="F58" t="s">
        <v>154</v>
      </c>
      <c r="G58" t="s">
        <v>171</v>
      </c>
      <c r="H58">
        <f>HYPERLINK("https://www.jouwictvacature.nl/solliciteren?job=senior-javascript-developer-bij-the-people-group", "Link")</f>
        <v/>
      </c>
      <c r="I58" t="s">
        <v>17</v>
      </c>
      <c r="J58" t="s">
        <v>18</v>
      </c>
      <c r="K58" t="s">
        <v>169</v>
      </c>
      <c r="L58" t="s">
        <v>172</v>
      </c>
    </row>
    <row r="59" spans="1:12">
      <c r="A59" s="7" t="n">
        <v>43163</v>
      </c>
      <c r="B59" t="s">
        <v>173</v>
      </c>
      <c r="C59" t="s">
        <v>174</v>
      </c>
      <c r="D59" t="s">
        <v>14</v>
      </c>
      <c r="E59" t="s">
        <v>38</v>
      </c>
      <c r="F59" t="s">
        <v>154</v>
      </c>
      <c r="G59" t="s">
        <v>175</v>
      </c>
      <c r="H59">
        <f>HYPERLINK("https://www.jouwictvacature.nl/solliciteren?job=senior-front-end-developer-bij-comandi-business-solutions-bv", "Link")</f>
        <v/>
      </c>
      <c r="I59" t="s">
        <v>17</v>
      </c>
      <c r="J59" t="s">
        <v>18</v>
      </c>
      <c r="K59" t="s">
        <v>176</v>
      </c>
      <c r="L59" t="s">
        <v>177</v>
      </c>
    </row>
    <row r="60" spans="1:12">
      <c r="A60" s="7" t="n">
        <v>43163</v>
      </c>
      <c r="B60" t="s">
        <v>178</v>
      </c>
      <c r="C60" t="s">
        <v>179</v>
      </c>
      <c r="D60" t="s">
        <v>23</v>
      </c>
      <c r="F60" t="s">
        <v>154</v>
      </c>
      <c r="G60" t="s">
        <v>178</v>
      </c>
      <c r="H60">
        <f>HYPERLINK("https://www.jouwictvacature.nl/solliciteren?job=medior-back-end-developer-superbuddy-mean-stack", "Link")</f>
        <v/>
      </c>
      <c r="I60" t="s">
        <v>17</v>
      </c>
      <c r="J60" t="s">
        <v>18</v>
      </c>
      <c r="K60" t="s">
        <v>180</v>
      </c>
      <c r="L60" t="s">
        <v>181</v>
      </c>
    </row>
    <row r="61" spans="1:12">
      <c r="A61" s="7" t="n">
        <v>43163</v>
      </c>
      <c r="B61" t="s">
        <v>182</v>
      </c>
      <c r="C61" t="s">
        <v>183</v>
      </c>
      <c r="D61" t="s">
        <v>23</v>
      </c>
      <c r="E61" t="s">
        <v>38</v>
      </c>
      <c r="F61" t="s">
        <v>154</v>
      </c>
      <c r="G61" t="s">
        <v>184</v>
      </c>
      <c r="H61">
        <f>HYPERLINK("https://www.jouwictvacature.nl/solliciteren?job=senior-front-end-developer-met-drupal-ervaring-english-bij-intrasuranc", "Link")</f>
        <v/>
      </c>
      <c r="I61" t="s">
        <v>17</v>
      </c>
      <c r="J61" t="s">
        <v>18</v>
      </c>
      <c r="K61" t="s">
        <v>185</v>
      </c>
      <c r="L61" t="s">
        <v>186</v>
      </c>
    </row>
    <row r="62" spans="1:12">
      <c r="A62" s="7" t="n">
        <v>43163</v>
      </c>
      <c r="B62" t="s">
        <v>187</v>
      </c>
      <c r="C62" t="s">
        <v>188</v>
      </c>
      <c r="D62" t="s">
        <v>14</v>
      </c>
      <c r="F62" t="s">
        <v>154</v>
      </c>
      <c r="G62" t="s">
        <v>187</v>
      </c>
      <c r="H62">
        <f>HYPERLINK("https://www.jouwictvacature.nl/solliciteren?job=front-end-developer-bij-codarts-hogeschool-voor-de-kunsten-2", "Link")</f>
        <v/>
      </c>
      <c r="I62" t="s">
        <v>17</v>
      </c>
      <c r="J62" t="s">
        <v>18</v>
      </c>
      <c r="K62" t="s">
        <v>189</v>
      </c>
      <c r="L62" t="s">
        <v>190</v>
      </c>
    </row>
    <row r="63" spans="1:12">
      <c r="A63" s="7" t="n">
        <v>43163</v>
      </c>
      <c r="B63" t="s">
        <v>166</v>
      </c>
      <c r="C63" t="s">
        <v>167</v>
      </c>
      <c r="D63" t="s">
        <v>14</v>
      </c>
      <c r="E63" t="s">
        <v>38</v>
      </c>
      <c r="F63" t="s">
        <v>154</v>
      </c>
      <c r="G63" t="s">
        <v>191</v>
      </c>
      <c r="H63">
        <f>HYPERLINK("https://www.jouwictvacature.nl/solliciteren?job=senior-front-end-developer-bij-the-people-group", "Link")</f>
        <v/>
      </c>
      <c r="I63" t="s">
        <v>17</v>
      </c>
      <c r="J63" t="s">
        <v>18</v>
      </c>
      <c r="K63" t="s">
        <v>169</v>
      </c>
      <c r="L63" t="s">
        <v>192</v>
      </c>
    </row>
    <row r="64" spans="1:12">
      <c r="A64" s="7" t="n">
        <v>43163</v>
      </c>
      <c r="B64" t="s">
        <v>33</v>
      </c>
      <c r="C64" t="s">
        <v>34</v>
      </c>
      <c r="D64" t="s">
        <v>23</v>
      </c>
      <c r="F64" t="s">
        <v>15</v>
      </c>
      <c r="G64" t="s">
        <v>193</v>
      </c>
      <c r="H64">
        <f>HYPERLINK("https://www.jouwictvacature.nl/solliciteren?job=java-developer-at-msg-life-benelux", "Link")</f>
        <v/>
      </c>
      <c r="I64" t="s">
        <v>17</v>
      </c>
      <c r="J64" t="s">
        <v>18</v>
      </c>
      <c r="K64" t="s">
        <v>194</v>
      </c>
      <c r="L64" t="s">
        <v>195</v>
      </c>
    </row>
    <row r="65" spans="1:12">
      <c r="A65" s="7" t="n">
        <v>43163</v>
      </c>
      <c r="B65" t="s">
        <v>28</v>
      </c>
      <c r="C65" t="s">
        <v>29</v>
      </c>
      <c r="D65" t="s">
        <v>23</v>
      </c>
      <c r="E65" t="s">
        <v>38</v>
      </c>
      <c r="F65" t="s">
        <v>15</v>
      </c>
      <c r="G65" t="s">
        <v>196</v>
      </c>
      <c r="H65">
        <f>HYPERLINK("https://www.jouwictvacature.nl/solliciteren?job=senior-java-developer-at-findwhere-bij-findwhere", "Link")</f>
        <v/>
      </c>
      <c r="I65" t="s">
        <v>17</v>
      </c>
      <c r="J65" t="s">
        <v>18</v>
      </c>
      <c r="K65" t="s">
        <v>197</v>
      </c>
      <c r="L65" t="s">
        <v>198</v>
      </c>
    </row>
    <row r="66" spans="1:12">
      <c r="A66" s="7" t="n">
        <v>43163</v>
      </c>
      <c r="B66" t="s">
        <v>28</v>
      </c>
      <c r="C66" t="s">
        <v>29</v>
      </c>
      <c r="D66" t="s">
        <v>23</v>
      </c>
      <c r="F66" t="s">
        <v>15</v>
      </c>
      <c r="G66" t="s">
        <v>199</v>
      </c>
      <c r="H66">
        <f>HYPERLINK("https://www.jouwictvacature.nl/solliciteren?job=experienced-java-developer-at-findwhere-bij-findwhere", "Link")</f>
        <v/>
      </c>
      <c r="I66" t="s">
        <v>17</v>
      </c>
      <c r="J66" t="s">
        <v>18</v>
      </c>
      <c r="K66" t="s">
        <v>197</v>
      </c>
      <c r="L66" t="s">
        <v>200</v>
      </c>
    </row>
    <row r="67" spans="1:12">
      <c r="A67" s="7" t="n">
        <v>43163</v>
      </c>
      <c r="B67" t="s">
        <v>56</v>
      </c>
      <c r="C67" t="s">
        <v>43</v>
      </c>
      <c r="D67" t="s">
        <v>14</v>
      </c>
      <c r="E67" t="s">
        <v>44</v>
      </c>
      <c r="F67" t="s">
        <v>15</v>
      </c>
      <c r="G67" t="s">
        <v>201</v>
      </c>
      <c r="H67">
        <f>HYPERLINK("https://www.jouwictvacature.nl/solliciteren?job=medior-java-developer-bij-bottomline-bij-bottomline", "Link")</f>
        <v/>
      </c>
      <c r="I67" t="s">
        <v>17</v>
      </c>
      <c r="J67" t="s">
        <v>18</v>
      </c>
      <c r="K67" t="s">
        <v>58</v>
      </c>
      <c r="L67" t="s">
        <v>202</v>
      </c>
    </row>
    <row r="68" spans="1:12">
      <c r="A68" s="7" t="n">
        <v>43163</v>
      </c>
      <c r="B68" t="s">
        <v>42</v>
      </c>
      <c r="C68" t="s">
        <v>203</v>
      </c>
      <c r="D68" t="s">
        <v>14</v>
      </c>
      <c r="E68" t="s">
        <v>44</v>
      </c>
      <c r="F68" t="s">
        <v>15</v>
      </c>
      <c r="G68" t="s">
        <v>45</v>
      </c>
      <c r="H68">
        <f>HYPERLINK("https://www.jouwictvacature.nl/solliciteren?job=medior-java-full-stack-developer-bij-dpa-geos-bij-dpa", "Link")</f>
        <v/>
      </c>
      <c r="I68" t="s">
        <v>17</v>
      </c>
      <c r="J68" t="s">
        <v>18</v>
      </c>
      <c r="K68" t="s">
        <v>46</v>
      </c>
      <c r="L68" t="s">
        <v>204</v>
      </c>
    </row>
    <row r="69" spans="1:12">
      <c r="A69" s="7" t="n">
        <v>43163</v>
      </c>
      <c r="B69" t="s">
        <v>21</v>
      </c>
      <c r="C69" t="s">
        <v>22</v>
      </c>
      <c r="D69" t="s">
        <v>23</v>
      </c>
      <c r="E69" t="s">
        <v>44</v>
      </c>
      <c r="F69" t="s">
        <v>15</v>
      </c>
      <c r="G69" t="s">
        <v>205</v>
      </c>
      <c r="H69">
        <f>HYPERLINK("https://www.jouwictvacature.nl/solliciteren?job=medior-backend-software-engineer--java-net-groovy-python-mongo-docker-", "Link")</f>
        <v/>
      </c>
      <c r="I69" t="s">
        <v>17</v>
      </c>
      <c r="J69" t="s">
        <v>18</v>
      </c>
      <c r="K69" t="s">
        <v>206</v>
      </c>
      <c r="L69" t="s">
        <v>207</v>
      </c>
    </row>
    <row r="70" spans="1:12">
      <c r="A70" s="7" t="n">
        <v>43163</v>
      </c>
      <c r="B70" t="s">
        <v>56</v>
      </c>
      <c r="C70" t="s">
        <v>43</v>
      </c>
      <c r="D70" t="s">
        <v>14</v>
      </c>
      <c r="E70" t="s">
        <v>44</v>
      </c>
      <c r="F70" t="s">
        <v>15</v>
      </c>
      <c r="G70" t="s">
        <v>208</v>
      </c>
      <c r="H70">
        <f>HYPERLINK("https://www.jouwictvacature.nl/solliciteren?job=medior-java-developer-in-utrecht--spring-boot-reactor-cloud-bij-bottom", "Link")</f>
        <v/>
      </c>
      <c r="I70" t="s">
        <v>17</v>
      </c>
      <c r="J70" t="s">
        <v>18</v>
      </c>
      <c r="K70" t="s">
        <v>58</v>
      </c>
      <c r="L70" t="s">
        <v>209</v>
      </c>
    </row>
    <row r="71" spans="1:12">
      <c r="A71" s="7" t="n">
        <v>43163</v>
      </c>
      <c r="B71" t="s">
        <v>210</v>
      </c>
      <c r="C71" t="s">
        <v>136</v>
      </c>
      <c r="D71" t="s">
        <v>14</v>
      </c>
      <c r="E71" t="s">
        <v>24</v>
      </c>
      <c r="F71" t="s">
        <v>15</v>
      </c>
      <c r="G71" t="s">
        <v>211</v>
      </c>
      <c r="H71">
        <f>HYPERLINK("https://www.jouwictvacature.nl/solliciteren?job=junior-testanalist-bij-bartosz-bij-bartosz-rotterdam", "Link")</f>
        <v/>
      </c>
      <c r="I71" t="s">
        <v>17</v>
      </c>
      <c r="J71" t="s">
        <v>18</v>
      </c>
      <c r="K71" t="s">
        <v>212</v>
      </c>
      <c r="L71" t="s">
        <v>213</v>
      </c>
    </row>
    <row r="72" spans="1:12">
      <c r="A72" s="7" t="n">
        <v>43163</v>
      </c>
      <c r="B72" t="s">
        <v>21</v>
      </c>
      <c r="C72" t="s">
        <v>22</v>
      </c>
      <c r="D72" t="s">
        <v>23</v>
      </c>
      <c r="E72" t="s">
        <v>38</v>
      </c>
      <c r="F72" t="s">
        <v>15</v>
      </c>
      <c r="G72" t="s">
        <v>214</v>
      </c>
      <c r="H72">
        <f>HYPERLINK("https://www.jouwictvacature.nl/solliciteren?job=senior-machine-learning-developer-at-trifork-in-amsterdam", "Link")</f>
        <v/>
      </c>
      <c r="I72" t="s">
        <v>17</v>
      </c>
      <c r="J72" t="s">
        <v>18</v>
      </c>
      <c r="K72" t="s">
        <v>215</v>
      </c>
      <c r="L72" t="s">
        <v>216</v>
      </c>
    </row>
    <row r="73" spans="1:12">
      <c r="A73" s="7" t="n">
        <v>43163</v>
      </c>
      <c r="B73" t="s">
        <v>217</v>
      </c>
      <c r="C73" t="s">
        <v>218</v>
      </c>
      <c r="D73" t="s">
        <v>14</v>
      </c>
      <c r="F73" t="s">
        <v>15</v>
      </c>
      <c r="G73" t="s">
        <v>219</v>
      </c>
      <c r="H73">
        <f>HYPERLINK("https://www.jouwictvacature.nl/solliciteren?job=medior-software-engineer-bij-cgi", "Link")</f>
        <v/>
      </c>
      <c r="I73" t="s">
        <v>17</v>
      </c>
      <c r="J73" t="s">
        <v>18</v>
      </c>
      <c r="K73" t="s">
        <v>220</v>
      </c>
      <c r="L73" t="s">
        <v>221</v>
      </c>
    </row>
    <row r="74" spans="1:12">
      <c r="A74" s="7" t="n">
        <v>43163</v>
      </c>
      <c r="B74" t="s">
        <v>222</v>
      </c>
      <c r="C74" t="s">
        <v>223</v>
      </c>
      <c r="D74" t="s">
        <v>14</v>
      </c>
      <c r="E74" t="s">
        <v>38</v>
      </c>
      <c r="F74" t="s">
        <v>66</v>
      </c>
      <c r="G74" t="s">
        <v>224</v>
      </c>
      <c r="H74">
        <f>HYPERLINK("https://www.jouwictvacature.nl/solliciteren?job=senior-c-net--reactjs-developer-bij-easyads-inhouse", "Link")</f>
        <v/>
      </c>
      <c r="I74" t="s">
        <v>17</v>
      </c>
      <c r="J74" t="s">
        <v>18</v>
      </c>
      <c r="K74" t="s">
        <v>225</v>
      </c>
      <c r="L74" t="s">
        <v>226</v>
      </c>
    </row>
    <row r="75" spans="1:12">
      <c r="A75" s="7" t="n">
        <v>43163</v>
      </c>
      <c r="B75" t="s">
        <v>99</v>
      </c>
      <c r="C75" t="s">
        <v>100</v>
      </c>
      <c r="D75" t="s">
        <v>14</v>
      </c>
      <c r="E75" t="s">
        <v>44</v>
      </c>
      <c r="F75" t="s">
        <v>66</v>
      </c>
      <c r="G75" t="s">
        <v>227</v>
      </c>
      <c r="H75">
        <f>HYPERLINK("https://www.jouwictvacature.nl/solliciteren?job=medior-net-developer-bij-utilize-voor-32-36-of-40-uur-per-week", "Link")</f>
        <v/>
      </c>
      <c r="I75" t="s">
        <v>17</v>
      </c>
      <c r="J75" t="s">
        <v>18</v>
      </c>
      <c r="K75" t="s">
        <v>102</v>
      </c>
      <c r="L75" t="s">
        <v>228</v>
      </c>
    </row>
    <row r="76" spans="1:12">
      <c r="A76" s="7" t="n">
        <v>43163</v>
      </c>
      <c r="B76" t="s">
        <v>89</v>
      </c>
      <c r="C76" t="s">
        <v>34</v>
      </c>
      <c r="D76" t="s">
        <v>14</v>
      </c>
      <c r="F76" t="s">
        <v>66</v>
      </c>
      <c r="G76" t="s">
        <v>229</v>
      </c>
      <c r="H76">
        <f>HYPERLINK("https://www.jouwictvacature.nl/solliciteren?job=lead-net-developer-bij-minescape-met-affiniteit-voor-cms", "Link")</f>
        <v/>
      </c>
      <c r="I76" t="s">
        <v>17</v>
      </c>
      <c r="J76" t="s">
        <v>18</v>
      </c>
      <c r="K76" t="s">
        <v>91</v>
      </c>
      <c r="L76" t="s">
        <v>230</v>
      </c>
    </row>
    <row r="77" spans="1:12">
      <c r="A77" s="7" t="n">
        <v>43163</v>
      </c>
      <c r="B77" t="s">
        <v>231</v>
      </c>
      <c r="C77" t="s">
        <v>232</v>
      </c>
      <c r="D77" t="s">
        <v>14</v>
      </c>
      <c r="F77" t="s">
        <v>66</v>
      </c>
      <c r="G77" t="s">
        <v>231</v>
      </c>
      <c r="H77">
        <f>HYPERLINK("https://www.jouwictvacature.nl/solliciteren?job=senior-back-end-software-engineer-bij-ortec", "Link")</f>
        <v/>
      </c>
      <c r="I77" t="s">
        <v>17</v>
      </c>
      <c r="J77" t="s">
        <v>18</v>
      </c>
      <c r="K77" t="s">
        <v>233</v>
      </c>
      <c r="L77" t="s">
        <v>234</v>
      </c>
    </row>
    <row r="78" spans="1:12">
      <c r="A78" s="7" t="n">
        <v>43163</v>
      </c>
      <c r="B78" t="s">
        <v>235</v>
      </c>
      <c r="C78" t="s">
        <v>34</v>
      </c>
      <c r="D78" t="s">
        <v>14</v>
      </c>
      <c r="E78" t="s">
        <v>24</v>
      </c>
      <c r="F78" t="s">
        <v>66</v>
      </c>
      <c r="G78" t="s">
        <v>236</v>
      </c>
      <c r="H78">
        <f>HYPERLINK("https://www.jouwictvacature.nl/solliciteren?job=juniormediorsenior-cnet-engineer-bij-marketgraph", "Link")</f>
        <v/>
      </c>
      <c r="I78" t="s">
        <v>17</v>
      </c>
      <c r="J78" t="s">
        <v>18</v>
      </c>
      <c r="K78" t="s">
        <v>237</v>
      </c>
      <c r="L78" t="s">
        <v>238</v>
      </c>
    </row>
    <row r="79" spans="1:12">
      <c r="A79" s="7" t="n">
        <v>43163</v>
      </c>
      <c r="B79" t="s">
        <v>64</v>
      </c>
      <c r="C79" t="s">
        <v>34</v>
      </c>
      <c r="D79" t="s">
        <v>14</v>
      </c>
      <c r="E79" t="s">
        <v>38</v>
      </c>
      <c r="F79" t="s">
        <v>66</v>
      </c>
      <c r="G79" t="s">
        <v>239</v>
      </c>
      <c r="H79">
        <f>HYPERLINK("https://www.jouwictvacature.nl/solliciteren?job=medior-net-engineer-bij-sogeti-5", "Link")</f>
        <v/>
      </c>
      <c r="I79" t="s">
        <v>17</v>
      </c>
      <c r="J79" t="s">
        <v>18</v>
      </c>
      <c r="K79" t="s">
        <v>68</v>
      </c>
      <c r="L79" t="s">
        <v>240</v>
      </c>
    </row>
    <row r="80" spans="1:12">
      <c r="A80" s="7" t="n">
        <v>43163</v>
      </c>
      <c r="B80" t="s">
        <v>241</v>
      </c>
      <c r="C80" t="s">
        <v>242</v>
      </c>
      <c r="D80" t="s">
        <v>14</v>
      </c>
      <c r="F80" t="s">
        <v>66</v>
      </c>
      <c r="G80" t="s">
        <v>241</v>
      </c>
      <c r="H80">
        <f>HYPERLINK("https://www.jouwictvacature.nl/solliciteren?job=senior-accountmanager-erp-bij-ridder-data-systems", "Link")</f>
        <v/>
      </c>
      <c r="I80" t="s">
        <v>17</v>
      </c>
      <c r="J80" t="s">
        <v>18</v>
      </c>
      <c r="K80" t="s">
        <v>243</v>
      </c>
      <c r="L80" t="s">
        <v>244</v>
      </c>
    </row>
    <row r="81" spans="1:12">
      <c r="A81" s="7" t="n">
        <v>43163</v>
      </c>
      <c r="B81" t="s">
        <v>85</v>
      </c>
      <c r="C81" t="s">
        <v>86</v>
      </c>
      <c r="D81" t="s">
        <v>14</v>
      </c>
      <c r="F81" t="s">
        <v>66</v>
      </c>
      <c r="G81" t="s">
        <v>85</v>
      </c>
      <c r="H81">
        <f>HYPERLINK("https://www.jouwictvacature.nl/solliciteren?job=software-engineer-4", "Link")</f>
        <v/>
      </c>
      <c r="I81" t="s">
        <v>17</v>
      </c>
      <c r="J81" t="s">
        <v>18</v>
      </c>
      <c r="K81" t="s">
        <v>245</v>
      </c>
      <c r="L81" t="s">
        <v>246</v>
      </c>
    </row>
    <row r="82" spans="1:12">
      <c r="A82" s="7" t="n">
        <v>43163</v>
      </c>
      <c r="B82" t="s">
        <v>235</v>
      </c>
      <c r="C82" t="s">
        <v>34</v>
      </c>
      <c r="D82" t="s">
        <v>14</v>
      </c>
      <c r="E82" t="s">
        <v>44</v>
      </c>
      <c r="F82" t="s">
        <v>66</v>
      </c>
      <c r="G82" t="s">
        <v>247</v>
      </c>
      <c r="H82">
        <f>HYPERLINK("https://www.jouwictvacature.nl/solliciteren?job=medior-cnet-developer-bij-marketgraph", "Link")</f>
        <v/>
      </c>
      <c r="I82" t="s">
        <v>17</v>
      </c>
      <c r="J82" t="s">
        <v>18</v>
      </c>
      <c r="K82" t="s">
        <v>237</v>
      </c>
      <c r="L82" t="s">
        <v>248</v>
      </c>
    </row>
    <row r="83" spans="1:12">
      <c r="A83" s="7" t="n">
        <v>43163</v>
      </c>
      <c r="B83" t="s">
        <v>64</v>
      </c>
      <c r="C83" t="s">
        <v>65</v>
      </c>
      <c r="D83" t="s">
        <v>14</v>
      </c>
      <c r="E83" t="s"/>
      <c r="F83" t="s">
        <v>66</v>
      </c>
      <c r="G83" t="s">
        <v>249</v>
      </c>
      <c r="H83">
        <f>HYPERLINK("https://www.jouwictvacature.nl/solliciteren?job=net-engineer-in-de-randstad-junior-medior-senior-lead-architect", "Link")</f>
        <v/>
      </c>
      <c r="I83" t="s">
        <v>17</v>
      </c>
      <c r="J83" t="s">
        <v>18</v>
      </c>
      <c r="K83" t="s">
        <v>68</v>
      </c>
      <c r="L83" t="s">
        <v>250</v>
      </c>
    </row>
  </sheetData>
  <autoFilter ref="A1:M1"/>
  <conditionalFormatting sqref="L1:L1048576">
    <cfRule dxfId="11" priority="1" type="duplicateValues"/>
  </conditionalFormatting>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04"/>
  <sheetViews>
    <sheetView topLeftCell="A79" workbookViewId="0">
      <selection activeCell="B6" sqref="B6"/>
    </sheetView>
  </sheetViews>
  <sheetFormatPr baseColWidth="8" defaultRowHeight="14.25" outlineLevelCol="0"/>
  <cols>
    <col bestFit="1" customWidth="1" max="1" min="1" style="6" width="8.9296875"/>
    <col bestFit="1" customWidth="1" max="2" min="2" style="6" width="29.86328125"/>
    <col bestFit="1" customWidth="1" max="3" min="3" style="6" width="20.265625"/>
    <col bestFit="1" customWidth="1" max="4" min="4" style="6" width="6.19921875"/>
    <col bestFit="1" customWidth="1" max="5" min="5" style="6" width="15.86328125"/>
    <col bestFit="1" customWidth="1" max="6" min="6" style="6" width="11.33203125"/>
    <col bestFit="1" customWidth="1" max="7" min="7" style="6" width="71.59765625"/>
    <col bestFit="1" customWidth="1" max="8" min="8" style="6" width="6.19921875"/>
    <col bestFit="1" customWidth="1" max="9" min="9" style="6" width="10.06640625"/>
    <col bestFit="1" customWidth="1" max="10" min="10" style="6" width="12.53125"/>
    <col bestFit="1" customWidth="1" max="12" min="11" style="6" width="80.53125"/>
  </cols>
  <sheetData>
    <row r="1" spans="1:12">
      <c r="A1" t="s">
        <v>0</v>
      </c>
      <c r="B1" t="s">
        <v>1</v>
      </c>
      <c r="C1" t="s">
        <v>2</v>
      </c>
      <c r="D1" t="s">
        <v>3</v>
      </c>
      <c r="E1" t="s">
        <v>4</v>
      </c>
      <c r="F1" t="s">
        <v>5</v>
      </c>
      <c r="G1" t="s">
        <v>6</v>
      </c>
      <c r="H1" t="s">
        <v>7</v>
      </c>
      <c r="I1" t="s">
        <v>8</v>
      </c>
      <c r="J1" t="s">
        <v>9</v>
      </c>
      <c r="K1" t="s">
        <v>10</v>
      </c>
      <c r="L1" t="s">
        <v>11</v>
      </c>
    </row>
    <row r="2" spans="1:12">
      <c r="A2" s="5" t="n">
        <v>43121</v>
      </c>
      <c r="B2" t="s">
        <v>251</v>
      </c>
      <c r="C2" t="s">
        <v>252</v>
      </c>
      <c r="D2" t="s">
        <v>23</v>
      </c>
      <c r="E2" t="s">
        <v>38</v>
      </c>
      <c r="G2" t="s">
        <v>253</v>
      </c>
      <c r="I2" t="s">
        <v>17</v>
      </c>
      <c r="J2" t="s">
        <v>18</v>
      </c>
      <c r="K2" t="s">
        <v>254</v>
      </c>
      <c r="L2" t="s">
        <v>255</v>
      </c>
    </row>
    <row r="3" spans="1:12">
      <c r="A3" s="5" t="n">
        <v>43121</v>
      </c>
      <c r="B3" t="s">
        <v>251</v>
      </c>
      <c r="C3" t="s">
        <v>252</v>
      </c>
      <c r="D3" t="s">
        <v>23</v>
      </c>
      <c r="E3" t="s">
        <v>38</v>
      </c>
      <c r="G3" t="s">
        <v>256</v>
      </c>
      <c r="I3" t="s">
        <v>17</v>
      </c>
      <c r="J3" t="s">
        <v>18</v>
      </c>
      <c r="K3" t="s">
        <v>257</v>
      </c>
      <c r="L3" t="s">
        <v>258</v>
      </c>
    </row>
    <row r="4" spans="1:12">
      <c r="A4" s="5" t="n">
        <v>43121</v>
      </c>
      <c r="B4" t="s">
        <v>251</v>
      </c>
      <c r="C4" t="s">
        <v>252</v>
      </c>
      <c r="D4" t="s">
        <v>23</v>
      </c>
      <c r="E4" t="s">
        <v>44</v>
      </c>
      <c r="G4" t="s">
        <v>259</v>
      </c>
      <c r="I4" t="s">
        <v>17</v>
      </c>
      <c r="J4" t="s">
        <v>18</v>
      </c>
      <c r="K4" t="s">
        <v>257</v>
      </c>
      <c r="L4" t="s">
        <v>260</v>
      </c>
    </row>
    <row r="5" spans="1:12">
      <c r="A5" s="5" t="n">
        <v>43121</v>
      </c>
      <c r="B5" t="s">
        <v>261</v>
      </c>
      <c r="C5" t="s">
        <v>262</v>
      </c>
      <c r="D5" t="s">
        <v>23</v>
      </c>
      <c r="E5" t="s">
        <v>263</v>
      </c>
      <c r="G5" t="s">
        <v>261</v>
      </c>
      <c r="H5" t="s">
        <v>7</v>
      </c>
      <c r="I5" t="s">
        <v>17</v>
      </c>
      <c r="J5" t="s">
        <v>18</v>
      </c>
      <c r="K5" t="s">
        <v>264</v>
      </c>
      <c r="L5" t="s">
        <v>265</v>
      </c>
    </row>
    <row r="6" spans="1:12">
      <c r="A6" s="5" t="n">
        <v>43121</v>
      </c>
      <c r="B6" t="s">
        <v>266</v>
      </c>
      <c r="C6" t="s">
        <v>43</v>
      </c>
      <c r="D6" t="s">
        <v>23</v>
      </c>
      <c r="E6" t="s">
        <v>24</v>
      </c>
      <c r="G6" t="s">
        <v>267</v>
      </c>
      <c r="I6" t="s">
        <v>17</v>
      </c>
      <c r="J6" t="s">
        <v>18</v>
      </c>
      <c r="K6" t="s">
        <v>268</v>
      </c>
      <c r="L6" t="s">
        <v>269</v>
      </c>
    </row>
    <row r="7" spans="1:12">
      <c r="A7" s="5" t="n">
        <v>43121</v>
      </c>
      <c r="B7" t="s">
        <v>266</v>
      </c>
      <c r="C7" t="s">
        <v>43</v>
      </c>
      <c r="D7" t="s">
        <v>23</v>
      </c>
      <c r="E7" t="s">
        <v>38</v>
      </c>
      <c r="G7" t="s">
        <v>270</v>
      </c>
      <c r="I7" t="s">
        <v>17</v>
      </c>
      <c r="J7" t="s">
        <v>18</v>
      </c>
      <c r="K7" t="s">
        <v>268</v>
      </c>
      <c r="L7" t="s">
        <v>271</v>
      </c>
    </row>
    <row r="8" spans="1:12">
      <c r="A8" s="5" t="n">
        <v>43121</v>
      </c>
      <c r="B8" t="s">
        <v>12</v>
      </c>
      <c r="C8" t="s">
        <v>13</v>
      </c>
      <c r="D8" t="s">
        <v>23</v>
      </c>
      <c r="E8" t="s">
        <v>263</v>
      </c>
      <c r="G8" t="s">
        <v>272</v>
      </c>
      <c r="I8" t="s">
        <v>17</v>
      </c>
      <c r="J8" t="s">
        <v>18</v>
      </c>
      <c r="K8" t="s">
        <v>273</v>
      </c>
      <c r="L8" t="s">
        <v>274</v>
      </c>
    </row>
    <row r="9" spans="1:12">
      <c r="A9" s="5" t="n">
        <v>43121</v>
      </c>
      <c r="B9" t="s">
        <v>275</v>
      </c>
      <c r="C9" t="s">
        <v>159</v>
      </c>
      <c r="D9" t="s">
        <v>23</v>
      </c>
      <c r="E9" t="s">
        <v>263</v>
      </c>
      <c r="G9" t="s">
        <v>275</v>
      </c>
      <c r="I9" t="s">
        <v>17</v>
      </c>
      <c r="J9" t="s">
        <v>18</v>
      </c>
      <c r="K9" t="s">
        <v>276</v>
      </c>
      <c r="L9" t="s">
        <v>277</v>
      </c>
    </row>
    <row r="10" spans="1:12">
      <c r="A10" s="5" t="n">
        <v>43121</v>
      </c>
      <c r="B10" t="s">
        <v>278</v>
      </c>
      <c r="C10" t="s">
        <v>22</v>
      </c>
      <c r="D10" t="s">
        <v>23</v>
      </c>
      <c r="E10" t="s">
        <v>263</v>
      </c>
      <c r="G10" t="s">
        <v>278</v>
      </c>
      <c r="I10" t="s">
        <v>17</v>
      </c>
      <c r="J10" t="s">
        <v>18</v>
      </c>
      <c r="K10" t="s">
        <v>279</v>
      </c>
      <c r="L10" t="s">
        <v>280</v>
      </c>
    </row>
    <row r="11" spans="1:12">
      <c r="A11" s="5" t="n">
        <v>43121</v>
      </c>
      <c r="B11" t="s">
        <v>281</v>
      </c>
      <c r="C11" t="s">
        <v>22</v>
      </c>
      <c r="D11" t="s">
        <v>23</v>
      </c>
      <c r="E11" t="s">
        <v>44</v>
      </c>
      <c r="G11" t="s">
        <v>282</v>
      </c>
      <c r="I11" t="s">
        <v>17</v>
      </c>
      <c r="J11" t="s">
        <v>18</v>
      </c>
      <c r="K11" t="s">
        <v>283</v>
      </c>
      <c r="L11" t="s">
        <v>284</v>
      </c>
    </row>
    <row r="12" spans="1:12">
      <c r="A12" s="5" t="n">
        <v>43121</v>
      </c>
      <c r="B12" t="s">
        <v>231</v>
      </c>
      <c r="C12" t="s">
        <v>232</v>
      </c>
      <c r="D12" t="s">
        <v>23</v>
      </c>
      <c r="E12" t="s">
        <v>24</v>
      </c>
      <c r="G12" t="s">
        <v>285</v>
      </c>
      <c r="I12" t="s">
        <v>17</v>
      </c>
      <c r="J12" t="s">
        <v>18</v>
      </c>
      <c r="K12" t="s">
        <v>286</v>
      </c>
      <c r="L12" t="s">
        <v>287</v>
      </c>
    </row>
    <row r="13" spans="1:12">
      <c r="A13" s="5" t="n">
        <v>43121</v>
      </c>
      <c r="B13" t="s">
        <v>21</v>
      </c>
      <c r="C13" t="s">
        <v>22</v>
      </c>
      <c r="D13" t="s">
        <v>23</v>
      </c>
      <c r="E13" t="s">
        <v>44</v>
      </c>
      <c r="G13" t="s">
        <v>288</v>
      </c>
      <c r="I13" t="s">
        <v>17</v>
      </c>
      <c r="J13" t="s">
        <v>18</v>
      </c>
      <c r="K13" t="s">
        <v>26</v>
      </c>
      <c r="L13" t="s">
        <v>289</v>
      </c>
    </row>
    <row r="14" spans="1:12">
      <c r="A14" s="5" t="n">
        <v>43121</v>
      </c>
      <c r="B14" t="s">
        <v>21</v>
      </c>
      <c r="C14" t="s">
        <v>22</v>
      </c>
      <c r="D14" t="s">
        <v>23</v>
      </c>
      <c r="E14" t="s">
        <v>38</v>
      </c>
      <c r="G14" t="s">
        <v>290</v>
      </c>
      <c r="H14" t="s">
        <v>7</v>
      </c>
      <c r="I14" t="s">
        <v>17</v>
      </c>
      <c r="J14" t="s">
        <v>18</v>
      </c>
      <c r="K14" t="s">
        <v>215</v>
      </c>
      <c r="L14" t="s">
        <v>291</v>
      </c>
    </row>
    <row r="15" spans="1:12">
      <c r="A15" s="5" t="n">
        <v>43121</v>
      </c>
      <c r="B15" t="s">
        <v>21</v>
      </c>
      <c r="C15" t="s">
        <v>22</v>
      </c>
      <c r="D15" t="s">
        <v>23</v>
      </c>
      <c r="E15" t="s">
        <v>38</v>
      </c>
      <c r="G15" t="s">
        <v>292</v>
      </c>
      <c r="I15" t="s">
        <v>17</v>
      </c>
      <c r="J15" t="s">
        <v>18</v>
      </c>
      <c r="K15" t="s">
        <v>26</v>
      </c>
      <c r="L15" t="s">
        <v>293</v>
      </c>
    </row>
    <row r="16" spans="1:12">
      <c r="A16" s="5" t="n">
        <v>43121</v>
      </c>
      <c r="B16" t="s">
        <v>21</v>
      </c>
      <c r="C16" t="s">
        <v>22</v>
      </c>
      <c r="D16" t="s">
        <v>23</v>
      </c>
      <c r="E16" t="s">
        <v>263</v>
      </c>
      <c r="G16" t="s">
        <v>294</v>
      </c>
      <c r="I16" t="s">
        <v>17</v>
      </c>
      <c r="J16" t="s">
        <v>18</v>
      </c>
      <c r="K16" t="s">
        <v>26</v>
      </c>
      <c r="L16" t="s">
        <v>295</v>
      </c>
    </row>
    <row r="17" spans="1:12">
      <c r="A17" s="5" t="n">
        <v>43121</v>
      </c>
      <c r="B17" t="s">
        <v>21</v>
      </c>
      <c r="C17" t="s">
        <v>22</v>
      </c>
      <c r="D17" t="s">
        <v>23</v>
      </c>
      <c r="E17" t="s">
        <v>44</v>
      </c>
      <c r="G17" t="s">
        <v>205</v>
      </c>
      <c r="I17" t="s">
        <v>17</v>
      </c>
      <c r="J17" t="s">
        <v>18</v>
      </c>
      <c r="K17" t="s">
        <v>206</v>
      </c>
      <c r="L17" t="s">
        <v>207</v>
      </c>
    </row>
    <row r="18" spans="1:12">
      <c r="A18" s="5" t="n">
        <v>43121</v>
      </c>
      <c r="B18" t="s">
        <v>21</v>
      </c>
      <c r="C18" t="s">
        <v>22</v>
      </c>
      <c r="D18" t="s">
        <v>23</v>
      </c>
      <c r="E18" t="s">
        <v>44</v>
      </c>
      <c r="G18" t="s">
        <v>296</v>
      </c>
      <c r="I18" t="s">
        <v>17</v>
      </c>
      <c r="J18" t="s">
        <v>18</v>
      </c>
      <c r="K18" t="s">
        <v>206</v>
      </c>
      <c r="L18" t="s">
        <v>297</v>
      </c>
    </row>
    <row r="19" spans="1:12">
      <c r="A19" s="5" t="n">
        <v>43121</v>
      </c>
      <c r="B19" t="s">
        <v>21</v>
      </c>
      <c r="C19" t="s">
        <v>22</v>
      </c>
      <c r="D19" t="s">
        <v>23</v>
      </c>
      <c r="E19" t="s">
        <v>44</v>
      </c>
      <c r="G19" t="s">
        <v>298</v>
      </c>
      <c r="I19" t="s">
        <v>17</v>
      </c>
      <c r="J19" t="s">
        <v>18</v>
      </c>
      <c r="K19" t="s">
        <v>215</v>
      </c>
      <c r="L19" t="s">
        <v>299</v>
      </c>
    </row>
    <row r="20" spans="1:12">
      <c r="A20" s="5" t="n">
        <v>43121</v>
      </c>
      <c r="B20" t="s">
        <v>300</v>
      </c>
      <c r="C20" t="s">
        <v>301</v>
      </c>
      <c r="D20" t="s">
        <v>23</v>
      </c>
      <c r="E20" t="s">
        <v>44</v>
      </c>
      <c r="G20" t="s">
        <v>72</v>
      </c>
      <c r="H20" t="s">
        <v>7</v>
      </c>
      <c r="I20" t="s">
        <v>17</v>
      </c>
      <c r="J20" t="s">
        <v>18</v>
      </c>
      <c r="K20" t="s">
        <v>302</v>
      </c>
      <c r="L20" t="s">
        <v>303</v>
      </c>
    </row>
    <row r="21" spans="1:12">
      <c r="A21" s="5" t="n">
        <v>43121</v>
      </c>
      <c r="B21" t="s">
        <v>300</v>
      </c>
      <c r="C21" t="s">
        <v>301</v>
      </c>
      <c r="D21" t="s">
        <v>23</v>
      </c>
      <c r="E21" t="s">
        <v>44</v>
      </c>
      <c r="G21" t="s">
        <v>304</v>
      </c>
      <c r="I21" t="s">
        <v>17</v>
      </c>
      <c r="J21" t="s">
        <v>18</v>
      </c>
      <c r="K21" t="s">
        <v>302</v>
      </c>
      <c r="L21" t="s">
        <v>305</v>
      </c>
    </row>
    <row r="22" spans="1:12">
      <c r="A22" s="5" t="n">
        <v>43122</v>
      </c>
      <c r="B22" t="s">
        <v>306</v>
      </c>
      <c r="C22" t="s">
        <v>307</v>
      </c>
      <c r="D22" t="s">
        <v>23</v>
      </c>
      <c r="E22" t="s">
        <v>263</v>
      </c>
      <c r="G22" t="s">
        <v>306</v>
      </c>
      <c r="H22" t="s">
        <v>7</v>
      </c>
      <c r="I22" t="s">
        <v>17</v>
      </c>
      <c r="J22" t="s">
        <v>18</v>
      </c>
      <c r="K22" t="s">
        <v>308</v>
      </c>
      <c r="L22" t="s">
        <v>309</v>
      </c>
    </row>
    <row r="23" spans="1:12">
      <c r="A23" s="5" t="n">
        <v>43122</v>
      </c>
      <c r="B23" t="s">
        <v>310</v>
      </c>
      <c r="C23" t="s">
        <v>22</v>
      </c>
      <c r="D23" t="s">
        <v>23</v>
      </c>
      <c r="E23" t="s">
        <v>24</v>
      </c>
      <c r="G23" t="s">
        <v>311</v>
      </c>
      <c r="H23" t="s">
        <v>7</v>
      </c>
      <c r="I23" t="s">
        <v>17</v>
      </c>
      <c r="J23" t="s">
        <v>18</v>
      </c>
      <c r="K23" t="s">
        <v>312</v>
      </c>
      <c r="L23" t="s">
        <v>313</v>
      </c>
    </row>
    <row r="24" spans="1:12">
      <c r="A24" s="5" t="n">
        <v>43122</v>
      </c>
      <c r="B24" t="s">
        <v>300</v>
      </c>
      <c r="C24" t="s">
        <v>301</v>
      </c>
      <c r="D24" t="s">
        <v>23</v>
      </c>
      <c r="E24" t="s">
        <v>38</v>
      </c>
      <c r="G24" t="s">
        <v>175</v>
      </c>
      <c r="H24" t="s">
        <v>7</v>
      </c>
      <c r="I24" t="s">
        <v>17</v>
      </c>
      <c r="J24" t="s">
        <v>18</v>
      </c>
      <c r="K24" t="s">
        <v>302</v>
      </c>
      <c r="L24" t="s">
        <v>314</v>
      </c>
    </row>
    <row r="25" spans="1:12">
      <c r="A25" s="5" t="n">
        <v>43124</v>
      </c>
      <c r="B25" t="s">
        <v>251</v>
      </c>
      <c r="C25" t="s">
        <v>252</v>
      </c>
      <c r="D25" t="s">
        <v>23</v>
      </c>
      <c r="E25" t="s">
        <v>44</v>
      </c>
      <c r="G25" t="s">
        <v>315</v>
      </c>
      <c r="H25" t="s">
        <v>7</v>
      </c>
      <c r="I25" t="s">
        <v>17</v>
      </c>
      <c r="J25" t="s">
        <v>18</v>
      </c>
      <c r="K25" t="s">
        <v>254</v>
      </c>
      <c r="L25" t="s">
        <v>316</v>
      </c>
    </row>
    <row r="26" spans="1:12">
      <c r="A26" s="5" t="n">
        <v>43124</v>
      </c>
      <c r="B26" t="s">
        <v>317</v>
      </c>
      <c r="C26" t="s">
        <v>22</v>
      </c>
      <c r="D26" t="s">
        <v>23</v>
      </c>
      <c r="E26" t="s">
        <v>263</v>
      </c>
      <c r="G26" t="s">
        <v>317</v>
      </c>
      <c r="H26" t="s">
        <v>7</v>
      </c>
      <c r="I26" t="s">
        <v>17</v>
      </c>
      <c r="J26" t="s">
        <v>18</v>
      </c>
      <c r="K26" t="s">
        <v>318</v>
      </c>
      <c r="L26" t="s">
        <v>319</v>
      </c>
    </row>
    <row r="27" spans="1:12">
      <c r="A27" s="5" t="n">
        <v>43124</v>
      </c>
      <c r="B27" t="s">
        <v>310</v>
      </c>
      <c r="C27" t="s">
        <v>22</v>
      </c>
      <c r="D27" t="s">
        <v>23</v>
      </c>
      <c r="E27" t="s">
        <v>38</v>
      </c>
      <c r="G27" t="s">
        <v>320</v>
      </c>
      <c r="H27" t="s">
        <v>7</v>
      </c>
      <c r="I27" t="s">
        <v>17</v>
      </c>
      <c r="J27" t="s">
        <v>18</v>
      </c>
      <c r="K27" t="s">
        <v>312</v>
      </c>
      <c r="L27" t="s">
        <v>321</v>
      </c>
    </row>
    <row r="28" spans="1:12">
      <c r="A28" s="5" t="n">
        <v>43124</v>
      </c>
      <c r="B28" t="s">
        <v>322</v>
      </c>
      <c r="C28" t="s">
        <v>203</v>
      </c>
      <c r="D28" t="s">
        <v>23</v>
      </c>
      <c r="E28" t="s">
        <v>38</v>
      </c>
      <c r="G28" t="s">
        <v>323</v>
      </c>
      <c r="H28" t="s">
        <v>7</v>
      </c>
      <c r="I28" t="s">
        <v>17</v>
      </c>
      <c r="J28" t="s">
        <v>18</v>
      </c>
      <c r="K28" t="s">
        <v>324</v>
      </c>
      <c r="L28" t="s">
        <v>325</v>
      </c>
    </row>
    <row r="29" spans="1:12">
      <c r="A29" s="5" t="n">
        <v>43124</v>
      </c>
      <c r="B29" t="s">
        <v>322</v>
      </c>
      <c r="C29" t="s">
        <v>203</v>
      </c>
      <c r="D29" t="s">
        <v>23</v>
      </c>
      <c r="E29" t="s">
        <v>38</v>
      </c>
      <c r="G29" t="s">
        <v>326</v>
      </c>
      <c r="H29" t="s">
        <v>7</v>
      </c>
      <c r="I29" t="s">
        <v>17</v>
      </c>
      <c r="J29" t="s">
        <v>18</v>
      </c>
      <c r="K29" t="s">
        <v>324</v>
      </c>
      <c r="L29" t="s">
        <v>327</v>
      </c>
    </row>
    <row r="30" spans="1:12">
      <c r="A30" s="5" t="n">
        <v>43124</v>
      </c>
      <c r="B30" t="s">
        <v>328</v>
      </c>
      <c r="C30" t="s">
        <v>43</v>
      </c>
      <c r="D30" t="s">
        <v>23</v>
      </c>
      <c r="E30" t="s">
        <v>263</v>
      </c>
      <c r="G30" t="s">
        <v>328</v>
      </c>
      <c r="H30" t="s">
        <v>7</v>
      </c>
      <c r="I30" t="s">
        <v>17</v>
      </c>
      <c r="J30" t="s">
        <v>18</v>
      </c>
      <c r="K30" t="s">
        <v>329</v>
      </c>
      <c r="L30" t="s">
        <v>330</v>
      </c>
    </row>
    <row r="31" spans="1:12">
      <c r="A31" s="5" t="n">
        <v>43124</v>
      </c>
      <c r="B31" t="s">
        <v>178</v>
      </c>
      <c r="C31" t="s">
        <v>179</v>
      </c>
      <c r="D31" t="s">
        <v>23</v>
      </c>
      <c r="E31" t="s">
        <v>263</v>
      </c>
      <c r="G31" t="s">
        <v>178</v>
      </c>
      <c r="H31" t="s">
        <v>7</v>
      </c>
      <c r="I31" t="s">
        <v>17</v>
      </c>
      <c r="J31" t="s">
        <v>18</v>
      </c>
      <c r="K31" t="s">
        <v>180</v>
      </c>
      <c r="L31" t="s">
        <v>331</v>
      </c>
    </row>
    <row r="32" spans="1:12">
      <c r="A32" s="5" t="n">
        <v>43124</v>
      </c>
      <c r="B32" t="s">
        <v>21</v>
      </c>
      <c r="C32" t="s">
        <v>22</v>
      </c>
      <c r="D32" t="s">
        <v>23</v>
      </c>
      <c r="E32" t="s">
        <v>263</v>
      </c>
      <c r="G32" t="s">
        <v>332</v>
      </c>
      <c r="H32" t="s">
        <v>7</v>
      </c>
      <c r="I32" t="s">
        <v>17</v>
      </c>
      <c r="J32" t="s">
        <v>18</v>
      </c>
      <c r="K32" t="s">
        <v>26</v>
      </c>
      <c r="L32" t="s">
        <v>333</v>
      </c>
    </row>
    <row r="33" spans="1:12">
      <c r="A33" s="5" t="n">
        <v>43125</v>
      </c>
      <c r="B33" t="s">
        <v>251</v>
      </c>
      <c r="C33" t="s">
        <v>252</v>
      </c>
      <c r="D33" t="s">
        <v>23</v>
      </c>
      <c r="E33" t="s">
        <v>24</v>
      </c>
      <c r="G33" t="s">
        <v>334</v>
      </c>
      <c r="H33" t="s">
        <v>7</v>
      </c>
      <c r="I33" t="s">
        <v>17</v>
      </c>
      <c r="J33" t="s">
        <v>18</v>
      </c>
      <c r="K33" t="s">
        <v>335</v>
      </c>
      <c r="L33" t="s">
        <v>336</v>
      </c>
    </row>
    <row r="34" spans="1:12">
      <c r="A34" s="5" t="n">
        <v>43125</v>
      </c>
      <c r="B34" t="s">
        <v>266</v>
      </c>
      <c r="C34" t="s">
        <v>43</v>
      </c>
      <c r="D34" t="s">
        <v>23</v>
      </c>
      <c r="E34" t="s">
        <v>44</v>
      </c>
      <c r="G34" t="s">
        <v>337</v>
      </c>
      <c r="H34" t="s">
        <v>7</v>
      </c>
      <c r="I34" t="s">
        <v>17</v>
      </c>
      <c r="J34" t="s">
        <v>18</v>
      </c>
      <c r="K34" t="s">
        <v>268</v>
      </c>
      <c r="L34" t="s">
        <v>338</v>
      </c>
    </row>
    <row r="35" spans="1:12">
      <c r="A35" s="5" t="n">
        <v>43125</v>
      </c>
      <c r="B35" t="s">
        <v>339</v>
      </c>
      <c r="C35" t="s">
        <v>86</v>
      </c>
      <c r="D35" t="s">
        <v>23</v>
      </c>
      <c r="E35" t="s">
        <v>263</v>
      </c>
      <c r="G35" t="s">
        <v>340</v>
      </c>
      <c r="H35" t="s">
        <v>7</v>
      </c>
      <c r="I35" t="s">
        <v>17</v>
      </c>
      <c r="J35" t="s">
        <v>18</v>
      </c>
      <c r="K35" t="s">
        <v>341</v>
      </c>
      <c r="L35" t="s">
        <v>342</v>
      </c>
    </row>
    <row r="36" spans="1:12">
      <c r="A36" s="5" t="n">
        <v>43125</v>
      </c>
      <c r="B36" t="s">
        <v>275</v>
      </c>
      <c r="C36" t="s">
        <v>159</v>
      </c>
      <c r="D36" t="s">
        <v>23</v>
      </c>
      <c r="E36" t="s">
        <v>263</v>
      </c>
      <c r="G36" t="s">
        <v>275</v>
      </c>
      <c r="H36" t="s">
        <v>7</v>
      </c>
      <c r="I36" t="s">
        <v>17</v>
      </c>
      <c r="J36" t="s">
        <v>18</v>
      </c>
      <c r="K36" t="s">
        <v>343</v>
      </c>
      <c r="L36" t="s">
        <v>344</v>
      </c>
    </row>
    <row r="37" spans="1:12">
      <c r="A37" s="5" t="n">
        <v>43125</v>
      </c>
      <c r="B37" t="s">
        <v>310</v>
      </c>
      <c r="C37" t="s">
        <v>22</v>
      </c>
      <c r="D37" t="s">
        <v>23</v>
      </c>
      <c r="E37" t="s">
        <v>44</v>
      </c>
      <c r="G37" t="s">
        <v>345</v>
      </c>
      <c r="H37" t="s">
        <v>7</v>
      </c>
      <c r="I37" t="s">
        <v>17</v>
      </c>
      <c r="J37" t="s">
        <v>18</v>
      </c>
      <c r="K37" t="s">
        <v>312</v>
      </c>
      <c r="L37" t="s">
        <v>346</v>
      </c>
    </row>
    <row r="38" spans="1:12">
      <c r="A38" s="5" t="n">
        <v>43125</v>
      </c>
      <c r="B38" t="s">
        <v>278</v>
      </c>
      <c r="C38" t="s">
        <v>22</v>
      </c>
      <c r="D38" t="s">
        <v>23</v>
      </c>
      <c r="E38" t="s">
        <v>263</v>
      </c>
      <c r="G38" t="s">
        <v>278</v>
      </c>
      <c r="H38" t="s">
        <v>7</v>
      </c>
      <c r="I38" t="s">
        <v>17</v>
      </c>
      <c r="J38" t="s">
        <v>18</v>
      </c>
      <c r="K38" t="s">
        <v>279</v>
      </c>
      <c r="L38" t="s">
        <v>347</v>
      </c>
    </row>
    <row r="39" spans="1:12">
      <c r="A39" s="5" t="n">
        <v>43125</v>
      </c>
      <c r="B39" t="s">
        <v>231</v>
      </c>
      <c r="C39" t="s">
        <v>232</v>
      </c>
      <c r="D39" t="s">
        <v>23</v>
      </c>
      <c r="E39" t="s">
        <v>24</v>
      </c>
      <c r="G39" t="s">
        <v>348</v>
      </c>
      <c r="H39" t="s">
        <v>7</v>
      </c>
      <c r="I39" t="s">
        <v>17</v>
      </c>
      <c r="J39" t="s">
        <v>18</v>
      </c>
      <c r="K39" t="s">
        <v>349</v>
      </c>
      <c r="L39" t="s">
        <v>350</v>
      </c>
    </row>
    <row r="40" spans="1:12">
      <c r="A40" s="5" t="n">
        <v>43125</v>
      </c>
      <c r="B40" t="s">
        <v>322</v>
      </c>
      <c r="C40" t="s">
        <v>203</v>
      </c>
      <c r="D40" t="s">
        <v>23</v>
      </c>
      <c r="E40" t="s">
        <v>44</v>
      </c>
      <c r="G40" t="s">
        <v>351</v>
      </c>
      <c r="H40" t="s">
        <v>7</v>
      </c>
      <c r="I40" t="s">
        <v>17</v>
      </c>
      <c r="J40" t="s">
        <v>18</v>
      </c>
      <c r="K40" t="s">
        <v>324</v>
      </c>
      <c r="L40" t="s">
        <v>352</v>
      </c>
    </row>
    <row r="41" spans="1:12">
      <c r="A41" s="5" t="n">
        <v>43125</v>
      </c>
      <c r="B41" t="s">
        <v>21</v>
      </c>
      <c r="C41" t="s">
        <v>22</v>
      </c>
      <c r="D41" t="s">
        <v>23</v>
      </c>
      <c r="E41" t="s">
        <v>24</v>
      </c>
      <c r="G41" t="s">
        <v>353</v>
      </c>
      <c r="H41" t="s">
        <v>7</v>
      </c>
      <c r="I41" t="s">
        <v>17</v>
      </c>
      <c r="J41" t="s">
        <v>18</v>
      </c>
      <c r="K41" t="s">
        <v>215</v>
      </c>
      <c r="L41" t="s">
        <v>354</v>
      </c>
    </row>
    <row r="42" spans="1:12">
      <c r="A42" s="5" t="n">
        <v>43125</v>
      </c>
      <c r="B42" t="s">
        <v>21</v>
      </c>
      <c r="C42" t="s">
        <v>22</v>
      </c>
      <c r="D42" t="s">
        <v>23</v>
      </c>
      <c r="E42" t="s">
        <v>24</v>
      </c>
      <c r="G42" t="s">
        <v>355</v>
      </c>
      <c r="H42" t="s">
        <v>7</v>
      </c>
      <c r="I42" t="s">
        <v>17</v>
      </c>
      <c r="J42" t="s">
        <v>18</v>
      </c>
      <c r="K42" t="s">
        <v>26</v>
      </c>
      <c r="L42" t="s">
        <v>356</v>
      </c>
    </row>
    <row r="43" spans="1:12">
      <c r="A43" s="5" t="n">
        <v>43125</v>
      </c>
      <c r="B43" t="s">
        <v>21</v>
      </c>
      <c r="C43" t="s">
        <v>22</v>
      </c>
      <c r="D43" t="s">
        <v>23</v>
      </c>
      <c r="E43" t="s">
        <v>44</v>
      </c>
      <c r="G43" t="s">
        <v>357</v>
      </c>
      <c r="H43" t="s">
        <v>7</v>
      </c>
      <c r="I43" t="s">
        <v>17</v>
      </c>
      <c r="J43" t="s">
        <v>18</v>
      </c>
      <c r="K43" t="s">
        <v>215</v>
      </c>
      <c r="L43" t="s">
        <v>358</v>
      </c>
    </row>
    <row r="44" spans="1:12">
      <c r="A44" s="5" t="n">
        <v>43125</v>
      </c>
      <c r="B44" t="s">
        <v>300</v>
      </c>
      <c r="C44" t="s">
        <v>301</v>
      </c>
      <c r="D44" t="s">
        <v>23</v>
      </c>
      <c r="E44" t="s">
        <v>24</v>
      </c>
      <c r="G44" t="s">
        <v>168</v>
      </c>
      <c r="H44" t="s">
        <v>7</v>
      </c>
      <c r="I44" t="s">
        <v>17</v>
      </c>
      <c r="J44" t="s">
        <v>18</v>
      </c>
      <c r="K44" t="s">
        <v>302</v>
      </c>
      <c r="L44" t="s">
        <v>359</v>
      </c>
    </row>
    <row r="45" spans="1:12">
      <c r="A45" s="5" t="n">
        <v>43129</v>
      </c>
      <c r="B45" t="s">
        <v>360</v>
      </c>
      <c r="C45" t="s">
        <v>361</v>
      </c>
      <c r="D45" t="s">
        <v>23</v>
      </c>
      <c r="E45" t="s">
        <v>263</v>
      </c>
      <c r="G45" t="s">
        <v>362</v>
      </c>
      <c r="H45" t="s">
        <v>7</v>
      </c>
      <c r="I45" t="s">
        <v>17</v>
      </c>
      <c r="J45" t="s">
        <v>18</v>
      </c>
      <c r="K45" t="s">
        <v>363</v>
      </c>
      <c r="L45" t="s">
        <v>364</v>
      </c>
    </row>
    <row r="46" spans="1:12">
      <c r="A46" s="5" t="n">
        <v>43129</v>
      </c>
      <c r="B46" t="s">
        <v>339</v>
      </c>
      <c r="C46" t="s">
        <v>86</v>
      </c>
      <c r="D46" t="s">
        <v>23</v>
      </c>
      <c r="E46" t="s">
        <v>38</v>
      </c>
      <c r="G46" t="s">
        <v>365</v>
      </c>
      <c r="H46" t="s">
        <v>7</v>
      </c>
      <c r="I46" t="s">
        <v>17</v>
      </c>
      <c r="J46" t="s">
        <v>18</v>
      </c>
      <c r="K46" t="s">
        <v>341</v>
      </c>
      <c r="L46" t="s">
        <v>366</v>
      </c>
    </row>
    <row r="47" spans="1:12">
      <c r="A47" s="5" t="n">
        <v>43129</v>
      </c>
      <c r="B47" t="s">
        <v>367</v>
      </c>
      <c r="C47" t="s">
        <v>218</v>
      </c>
      <c r="D47" t="s">
        <v>23</v>
      </c>
      <c r="E47" t="s">
        <v>263</v>
      </c>
      <c r="G47" t="s">
        <v>367</v>
      </c>
      <c r="H47" t="s">
        <v>7</v>
      </c>
      <c r="I47" t="s">
        <v>17</v>
      </c>
      <c r="J47" t="s">
        <v>18</v>
      </c>
      <c r="K47" t="s">
        <v>368</v>
      </c>
      <c r="L47" t="s">
        <v>369</v>
      </c>
    </row>
    <row r="48" spans="1:12">
      <c r="A48" s="5" t="n">
        <v>43129</v>
      </c>
      <c r="B48" t="s">
        <v>370</v>
      </c>
      <c r="C48" t="s">
        <v>136</v>
      </c>
      <c r="D48" t="s">
        <v>23</v>
      </c>
      <c r="E48" t="s">
        <v>44</v>
      </c>
      <c r="G48" t="s">
        <v>304</v>
      </c>
      <c r="H48" t="s">
        <v>7</v>
      </c>
      <c r="I48" t="s">
        <v>17</v>
      </c>
      <c r="J48" t="s">
        <v>18</v>
      </c>
      <c r="K48" t="s">
        <v>371</v>
      </c>
      <c r="L48" t="s">
        <v>372</v>
      </c>
    </row>
    <row r="49" spans="1:12">
      <c r="A49" s="5" t="n">
        <v>43129</v>
      </c>
      <c r="B49" t="s">
        <v>370</v>
      </c>
      <c r="C49" t="s">
        <v>136</v>
      </c>
      <c r="D49" t="s">
        <v>23</v>
      </c>
      <c r="E49" t="s">
        <v>44</v>
      </c>
      <c r="G49" t="s">
        <v>373</v>
      </c>
      <c r="H49" t="s">
        <v>7</v>
      </c>
      <c r="I49" t="s">
        <v>17</v>
      </c>
      <c r="J49" t="s">
        <v>18</v>
      </c>
      <c r="K49" t="s">
        <v>374</v>
      </c>
      <c r="L49" t="s">
        <v>375</v>
      </c>
    </row>
    <row r="50" spans="1:12">
      <c r="A50" s="5" t="n">
        <v>43129</v>
      </c>
      <c r="B50" t="s">
        <v>278</v>
      </c>
      <c r="C50" t="s">
        <v>22</v>
      </c>
      <c r="D50" t="s">
        <v>23</v>
      </c>
      <c r="E50" t="s">
        <v>263</v>
      </c>
      <c r="G50" t="s">
        <v>278</v>
      </c>
      <c r="H50" t="s">
        <v>7</v>
      </c>
      <c r="I50" t="s">
        <v>17</v>
      </c>
      <c r="J50" t="s">
        <v>18</v>
      </c>
      <c r="K50" t="s">
        <v>279</v>
      </c>
      <c r="L50" t="s">
        <v>376</v>
      </c>
    </row>
    <row r="51" spans="1:12">
      <c r="A51" s="5" t="n">
        <v>43129</v>
      </c>
      <c r="B51" t="s">
        <v>322</v>
      </c>
      <c r="C51" t="s">
        <v>203</v>
      </c>
      <c r="D51" t="s">
        <v>23</v>
      </c>
      <c r="E51" t="s">
        <v>44</v>
      </c>
      <c r="G51" t="s">
        <v>377</v>
      </c>
      <c r="H51" t="s">
        <v>7</v>
      </c>
      <c r="I51" t="s">
        <v>17</v>
      </c>
      <c r="J51" t="s">
        <v>18</v>
      </c>
      <c r="K51" t="s">
        <v>324</v>
      </c>
      <c r="L51" t="s">
        <v>378</v>
      </c>
    </row>
    <row r="52" spans="1:12">
      <c r="A52" s="5" t="n">
        <v>43129</v>
      </c>
      <c r="B52" t="s">
        <v>379</v>
      </c>
      <c r="C52" t="s">
        <v>43</v>
      </c>
      <c r="D52" t="s">
        <v>23</v>
      </c>
      <c r="E52" t="s">
        <v>263</v>
      </c>
      <c r="G52" t="s">
        <v>379</v>
      </c>
      <c r="H52" t="s">
        <v>7</v>
      </c>
      <c r="I52" t="s">
        <v>17</v>
      </c>
      <c r="J52" t="s">
        <v>18</v>
      </c>
      <c r="K52" t="s">
        <v>380</v>
      </c>
      <c r="L52" t="s">
        <v>381</v>
      </c>
    </row>
    <row r="53" spans="1:12">
      <c r="A53" s="5" t="n">
        <v>43129</v>
      </c>
      <c r="B53" t="s">
        <v>21</v>
      </c>
      <c r="C53" t="s">
        <v>22</v>
      </c>
      <c r="D53" t="s">
        <v>23</v>
      </c>
      <c r="E53" t="s">
        <v>38</v>
      </c>
      <c r="G53" t="s">
        <v>382</v>
      </c>
      <c r="H53" t="s">
        <v>7</v>
      </c>
      <c r="I53" t="s">
        <v>17</v>
      </c>
      <c r="J53" t="s">
        <v>18</v>
      </c>
      <c r="K53" t="s">
        <v>40</v>
      </c>
      <c r="L53" t="s">
        <v>383</v>
      </c>
    </row>
    <row r="54" spans="1:12">
      <c r="A54" s="5" t="n">
        <v>43129</v>
      </c>
      <c r="B54" t="s">
        <v>300</v>
      </c>
      <c r="C54" t="s">
        <v>301</v>
      </c>
      <c r="D54" t="s">
        <v>23</v>
      </c>
      <c r="E54" t="s">
        <v>44</v>
      </c>
      <c r="G54" t="s">
        <v>384</v>
      </c>
      <c r="H54" t="s">
        <v>7</v>
      </c>
      <c r="I54" t="s">
        <v>17</v>
      </c>
      <c r="J54" t="s">
        <v>18</v>
      </c>
      <c r="K54" t="s">
        <v>302</v>
      </c>
      <c r="L54" t="s">
        <v>385</v>
      </c>
    </row>
    <row r="55" spans="1:12">
      <c r="A55" s="5" t="n">
        <v>43130</v>
      </c>
      <c r="B55" t="s">
        <v>251</v>
      </c>
      <c r="C55" t="s">
        <v>252</v>
      </c>
      <c r="D55" t="s">
        <v>23</v>
      </c>
      <c r="E55" t="s">
        <v>24</v>
      </c>
      <c r="G55" t="s">
        <v>386</v>
      </c>
      <c r="H55" t="s">
        <v>7</v>
      </c>
      <c r="I55" t="s">
        <v>17</v>
      </c>
      <c r="J55" t="s">
        <v>18</v>
      </c>
      <c r="K55" t="s">
        <v>254</v>
      </c>
      <c r="L55" t="s">
        <v>387</v>
      </c>
    </row>
    <row r="56" spans="1:12">
      <c r="A56" s="5" t="n">
        <v>43130</v>
      </c>
      <c r="B56" t="s">
        <v>379</v>
      </c>
      <c r="C56" t="s">
        <v>43</v>
      </c>
      <c r="D56" t="s">
        <v>23</v>
      </c>
      <c r="E56" t="s">
        <v>263</v>
      </c>
      <c r="G56" t="s">
        <v>379</v>
      </c>
      <c r="H56" t="s">
        <v>7</v>
      </c>
      <c r="I56" t="s">
        <v>17</v>
      </c>
      <c r="J56" t="s">
        <v>18</v>
      </c>
      <c r="K56" t="s">
        <v>380</v>
      </c>
      <c r="L56" t="s">
        <v>388</v>
      </c>
    </row>
    <row r="57" spans="1:12">
      <c r="A57" s="5" t="n">
        <v>43130</v>
      </c>
      <c r="B57" t="s">
        <v>21</v>
      </c>
      <c r="C57" t="s">
        <v>22</v>
      </c>
      <c r="D57" t="s">
        <v>23</v>
      </c>
      <c r="E57" t="s">
        <v>38</v>
      </c>
      <c r="G57" t="s">
        <v>39</v>
      </c>
      <c r="H57" t="s">
        <v>7</v>
      </c>
      <c r="I57" t="s">
        <v>17</v>
      </c>
      <c r="J57" t="s">
        <v>18</v>
      </c>
      <c r="K57" t="s">
        <v>40</v>
      </c>
      <c r="L57" t="s">
        <v>41</v>
      </c>
    </row>
    <row r="58" spans="1:12">
      <c r="A58" s="5" t="n">
        <v>43130</v>
      </c>
      <c r="B58" t="s">
        <v>21</v>
      </c>
      <c r="C58" t="s">
        <v>22</v>
      </c>
      <c r="D58" t="s">
        <v>23</v>
      </c>
      <c r="E58" t="s">
        <v>38</v>
      </c>
      <c r="G58" t="s">
        <v>214</v>
      </c>
      <c r="H58" t="s">
        <v>7</v>
      </c>
      <c r="I58" t="s">
        <v>17</v>
      </c>
      <c r="J58" t="s">
        <v>18</v>
      </c>
      <c r="K58" t="s">
        <v>215</v>
      </c>
      <c r="L58" t="s">
        <v>216</v>
      </c>
    </row>
    <row r="59" spans="1:12">
      <c r="A59" s="5" t="n">
        <v>43130</v>
      </c>
      <c r="B59" t="s">
        <v>21</v>
      </c>
      <c r="C59" t="s">
        <v>22</v>
      </c>
      <c r="D59" t="s">
        <v>23</v>
      </c>
      <c r="E59" t="s">
        <v>38</v>
      </c>
      <c r="G59" t="s">
        <v>389</v>
      </c>
      <c r="H59" t="s">
        <v>7</v>
      </c>
      <c r="I59" t="s">
        <v>17</v>
      </c>
      <c r="J59" t="s">
        <v>18</v>
      </c>
      <c r="K59" t="s">
        <v>26</v>
      </c>
      <c r="L59" t="s">
        <v>390</v>
      </c>
    </row>
    <row r="60" spans="1:12">
      <c r="A60" s="5" t="n">
        <v>43132</v>
      </c>
      <c r="B60" t="s">
        <v>261</v>
      </c>
      <c r="C60" t="s">
        <v>262</v>
      </c>
      <c r="D60" t="s">
        <v>23</v>
      </c>
      <c r="E60" t="s">
        <v>263</v>
      </c>
      <c r="G60" t="s">
        <v>261</v>
      </c>
      <c r="H60" t="s">
        <v>7</v>
      </c>
      <c r="I60" t="s">
        <v>17</v>
      </c>
      <c r="J60" t="s">
        <v>18</v>
      </c>
      <c r="K60" t="s">
        <v>264</v>
      </c>
      <c r="L60" t="s">
        <v>391</v>
      </c>
    </row>
    <row r="61" spans="1:12">
      <c r="A61" s="5" t="n">
        <v>43132</v>
      </c>
      <c r="B61" t="s">
        <v>178</v>
      </c>
      <c r="C61" t="s">
        <v>179</v>
      </c>
      <c r="D61" t="s">
        <v>23</v>
      </c>
      <c r="E61" t="s">
        <v>263</v>
      </c>
      <c r="G61" t="s">
        <v>178</v>
      </c>
      <c r="H61" t="s">
        <v>7</v>
      </c>
      <c r="I61" t="s">
        <v>17</v>
      </c>
      <c r="J61" t="s">
        <v>18</v>
      </c>
      <c r="K61" t="s">
        <v>180</v>
      </c>
      <c r="L61" t="s">
        <v>392</v>
      </c>
    </row>
    <row r="62" spans="1:12">
      <c r="A62" s="5" t="n">
        <v>43132</v>
      </c>
      <c r="B62" t="s">
        <v>21</v>
      </c>
      <c r="C62" t="s">
        <v>22</v>
      </c>
      <c r="D62" t="s">
        <v>23</v>
      </c>
      <c r="E62" t="s">
        <v>24</v>
      </c>
      <c r="G62" t="s">
        <v>393</v>
      </c>
      <c r="H62" t="s">
        <v>7</v>
      </c>
      <c r="I62" t="s">
        <v>17</v>
      </c>
      <c r="J62" t="s">
        <v>18</v>
      </c>
      <c r="K62" t="s">
        <v>215</v>
      </c>
      <c r="L62" t="s">
        <v>394</v>
      </c>
    </row>
    <row r="63" spans="1:12">
      <c r="A63" s="5" t="n">
        <v>43132</v>
      </c>
      <c r="B63" t="s">
        <v>21</v>
      </c>
      <c r="C63" t="s">
        <v>22</v>
      </c>
      <c r="D63" t="s">
        <v>23</v>
      </c>
      <c r="E63" t="s">
        <v>44</v>
      </c>
      <c r="G63" t="s">
        <v>395</v>
      </c>
      <c r="H63" t="s">
        <v>7</v>
      </c>
      <c r="I63" t="s">
        <v>17</v>
      </c>
      <c r="J63" t="s">
        <v>18</v>
      </c>
      <c r="K63" t="s">
        <v>26</v>
      </c>
      <c r="L63" t="s">
        <v>396</v>
      </c>
    </row>
    <row r="64" spans="1:12">
      <c r="A64" s="5" t="n">
        <v>43132</v>
      </c>
      <c r="B64" t="s">
        <v>397</v>
      </c>
      <c r="C64" t="s">
        <v>398</v>
      </c>
      <c r="D64" t="s">
        <v>23</v>
      </c>
      <c r="E64" t="s">
        <v>263</v>
      </c>
      <c r="G64" t="s">
        <v>399</v>
      </c>
      <c r="H64" t="s">
        <v>7</v>
      </c>
      <c r="I64" t="s">
        <v>17</v>
      </c>
      <c r="J64" t="s">
        <v>18</v>
      </c>
      <c r="K64" t="s">
        <v>400</v>
      </c>
      <c r="L64" t="s">
        <v>401</v>
      </c>
    </row>
    <row r="65" spans="1:12">
      <c r="A65" s="5" t="n">
        <v>43132</v>
      </c>
      <c r="B65" t="s">
        <v>33</v>
      </c>
      <c r="C65" t="s">
        <v>34</v>
      </c>
      <c r="D65" t="s">
        <v>23</v>
      </c>
      <c r="E65" t="s">
        <v>263</v>
      </c>
      <c r="G65" t="s">
        <v>402</v>
      </c>
      <c r="H65" t="s">
        <v>7</v>
      </c>
      <c r="I65" t="s">
        <v>17</v>
      </c>
      <c r="J65" t="s">
        <v>18</v>
      </c>
      <c r="K65" t="s">
        <v>36</v>
      </c>
      <c r="L65" t="s">
        <v>403</v>
      </c>
    </row>
    <row r="66" spans="1:12">
      <c r="A66" s="5" t="n">
        <v>43132</v>
      </c>
      <c r="B66" t="s">
        <v>33</v>
      </c>
      <c r="C66" t="s">
        <v>34</v>
      </c>
      <c r="D66" t="s">
        <v>23</v>
      </c>
      <c r="E66" t="s">
        <v>263</v>
      </c>
      <c r="G66" t="s">
        <v>193</v>
      </c>
      <c r="H66" t="s">
        <v>7</v>
      </c>
      <c r="I66" t="s">
        <v>17</v>
      </c>
      <c r="J66" t="s">
        <v>18</v>
      </c>
      <c r="K66" t="s">
        <v>194</v>
      </c>
      <c r="L66" t="s">
        <v>195</v>
      </c>
    </row>
    <row r="67" spans="1:12">
      <c r="A67" s="5" t="n">
        <v>43137</v>
      </c>
      <c r="B67" t="s">
        <v>178</v>
      </c>
      <c r="C67" t="s">
        <v>179</v>
      </c>
      <c r="D67" t="s">
        <v>23</v>
      </c>
      <c r="E67" t="s">
        <v>263</v>
      </c>
      <c r="G67" t="s">
        <v>178</v>
      </c>
      <c r="H67" t="s">
        <v>7</v>
      </c>
      <c r="I67" t="s">
        <v>17</v>
      </c>
      <c r="J67" t="s">
        <v>18</v>
      </c>
      <c r="K67" t="s">
        <v>180</v>
      </c>
      <c r="L67" t="s">
        <v>404</v>
      </c>
    </row>
    <row r="68" spans="1:12">
      <c r="A68" s="5" t="n">
        <v>43137</v>
      </c>
      <c r="B68" t="s">
        <v>21</v>
      </c>
      <c r="C68" t="s">
        <v>22</v>
      </c>
      <c r="D68" t="s">
        <v>23</v>
      </c>
      <c r="E68" t="s">
        <v>263</v>
      </c>
      <c r="G68" t="s">
        <v>405</v>
      </c>
      <c r="H68" t="s">
        <v>7</v>
      </c>
      <c r="I68" t="s">
        <v>17</v>
      </c>
      <c r="J68" t="s">
        <v>18</v>
      </c>
      <c r="K68" t="s">
        <v>215</v>
      </c>
      <c r="L68" t="s">
        <v>406</v>
      </c>
    </row>
    <row r="69" spans="1:12">
      <c r="A69" s="5" t="n">
        <v>43137</v>
      </c>
      <c r="B69" t="s">
        <v>21</v>
      </c>
      <c r="C69" t="s">
        <v>22</v>
      </c>
      <c r="D69" t="s">
        <v>23</v>
      </c>
      <c r="E69" t="s">
        <v>263</v>
      </c>
      <c r="G69" t="s">
        <v>407</v>
      </c>
      <c r="H69" t="s">
        <v>7</v>
      </c>
      <c r="I69" t="s">
        <v>17</v>
      </c>
      <c r="J69" t="s">
        <v>18</v>
      </c>
      <c r="K69" t="s">
        <v>408</v>
      </c>
      <c r="L69" t="s">
        <v>409</v>
      </c>
    </row>
    <row r="70" spans="1:12">
      <c r="A70" s="5" t="n">
        <v>43137</v>
      </c>
      <c r="B70" t="s">
        <v>21</v>
      </c>
      <c r="C70" t="s">
        <v>22</v>
      </c>
      <c r="D70" t="s">
        <v>23</v>
      </c>
      <c r="E70" t="s">
        <v>263</v>
      </c>
      <c r="G70" t="s">
        <v>410</v>
      </c>
      <c r="H70" t="s">
        <v>7</v>
      </c>
      <c r="I70" t="s">
        <v>17</v>
      </c>
      <c r="J70" t="s">
        <v>18</v>
      </c>
      <c r="K70" t="s">
        <v>215</v>
      </c>
      <c r="L70" t="s">
        <v>411</v>
      </c>
    </row>
    <row r="71" spans="1:12">
      <c r="A71" s="5" t="n">
        <v>43137</v>
      </c>
      <c r="B71" t="s">
        <v>397</v>
      </c>
      <c r="C71" t="s">
        <v>398</v>
      </c>
      <c r="D71" t="s">
        <v>23</v>
      </c>
      <c r="E71" t="s">
        <v>263</v>
      </c>
      <c r="G71" t="s">
        <v>412</v>
      </c>
      <c r="H71" t="s">
        <v>7</v>
      </c>
      <c r="I71" t="s">
        <v>17</v>
      </c>
      <c r="J71" t="s">
        <v>18</v>
      </c>
      <c r="K71" t="s">
        <v>413</v>
      </c>
      <c r="L71" t="s">
        <v>414</v>
      </c>
    </row>
    <row r="72" spans="1:12">
      <c r="A72" s="5" t="n">
        <v>43137</v>
      </c>
      <c r="B72" t="s">
        <v>397</v>
      </c>
      <c r="C72" t="s">
        <v>398</v>
      </c>
      <c r="D72" t="s">
        <v>23</v>
      </c>
      <c r="E72" t="s">
        <v>263</v>
      </c>
      <c r="G72" t="s">
        <v>415</v>
      </c>
      <c r="H72" t="s">
        <v>7</v>
      </c>
      <c r="I72" t="s">
        <v>17</v>
      </c>
      <c r="J72" t="s">
        <v>18</v>
      </c>
      <c r="K72" t="s">
        <v>400</v>
      </c>
      <c r="L72" t="s">
        <v>416</v>
      </c>
    </row>
    <row r="73" spans="1:12">
      <c r="A73" s="5" t="n">
        <v>43137</v>
      </c>
      <c r="B73" t="s">
        <v>397</v>
      </c>
      <c r="C73" t="s">
        <v>398</v>
      </c>
      <c r="D73" t="s">
        <v>23</v>
      </c>
      <c r="E73" t="s">
        <v>263</v>
      </c>
      <c r="G73" t="s">
        <v>417</v>
      </c>
      <c r="H73" t="s">
        <v>7</v>
      </c>
      <c r="I73" t="s">
        <v>17</v>
      </c>
      <c r="J73" t="s">
        <v>18</v>
      </c>
      <c r="K73" t="s">
        <v>413</v>
      </c>
      <c r="L73" t="s">
        <v>418</v>
      </c>
    </row>
    <row r="74" spans="1:12">
      <c r="A74" s="5" t="n">
        <v>43137</v>
      </c>
      <c r="B74" t="s">
        <v>300</v>
      </c>
      <c r="C74" t="s">
        <v>301</v>
      </c>
      <c r="D74" t="s">
        <v>23</v>
      </c>
      <c r="E74" t="s">
        <v>38</v>
      </c>
      <c r="G74" t="s">
        <v>171</v>
      </c>
      <c r="H74" t="s">
        <v>7</v>
      </c>
      <c r="I74" t="s">
        <v>17</v>
      </c>
      <c r="J74" t="s">
        <v>18</v>
      </c>
      <c r="K74" t="s">
        <v>302</v>
      </c>
      <c r="L74" t="s">
        <v>419</v>
      </c>
    </row>
    <row r="75" spans="1:12">
      <c r="A75" s="5" t="n">
        <v>43137</v>
      </c>
      <c r="B75" t="s">
        <v>33</v>
      </c>
      <c r="C75" t="s">
        <v>34</v>
      </c>
      <c r="D75" t="s">
        <v>23</v>
      </c>
      <c r="E75" t="s">
        <v>38</v>
      </c>
      <c r="G75" t="s">
        <v>420</v>
      </c>
      <c r="H75" t="s">
        <v>7</v>
      </c>
      <c r="I75" t="s">
        <v>17</v>
      </c>
      <c r="J75" t="s">
        <v>18</v>
      </c>
      <c r="K75" t="s">
        <v>194</v>
      </c>
      <c r="L75" t="s">
        <v>421</v>
      </c>
    </row>
    <row r="76" spans="1:12">
      <c r="A76" s="5" t="n">
        <v>43137</v>
      </c>
      <c r="B76" t="s">
        <v>33</v>
      </c>
      <c r="C76" t="s">
        <v>34</v>
      </c>
      <c r="D76" t="s">
        <v>23</v>
      </c>
      <c r="E76" t="s">
        <v>44</v>
      </c>
      <c r="G76" t="s">
        <v>422</v>
      </c>
      <c r="H76" t="s">
        <v>7</v>
      </c>
      <c r="I76" t="s">
        <v>17</v>
      </c>
      <c r="J76" t="s">
        <v>18</v>
      </c>
      <c r="K76" t="s">
        <v>36</v>
      </c>
      <c r="L76" t="s">
        <v>423</v>
      </c>
    </row>
    <row r="77" spans="1:12">
      <c r="A77" s="5" t="n">
        <v>43137</v>
      </c>
      <c r="B77" t="s">
        <v>424</v>
      </c>
      <c r="C77" t="s">
        <v>425</v>
      </c>
      <c r="D77" t="s">
        <v>23</v>
      </c>
      <c r="E77" t="s">
        <v>263</v>
      </c>
      <c r="G77" t="s">
        <v>424</v>
      </c>
      <c r="H77" t="s">
        <v>7</v>
      </c>
      <c r="I77" t="s">
        <v>17</v>
      </c>
      <c r="J77" t="s">
        <v>18</v>
      </c>
      <c r="K77" t="s">
        <v>426</v>
      </c>
      <c r="L77" t="s">
        <v>427</v>
      </c>
    </row>
    <row r="78" spans="1:12">
      <c r="A78" s="5" t="n">
        <v>43147</v>
      </c>
      <c r="B78" t="s">
        <v>266</v>
      </c>
      <c r="C78" t="s">
        <v>43</v>
      </c>
      <c r="D78" t="s">
        <v>23</v>
      </c>
      <c r="E78" t="s">
        <v>263</v>
      </c>
      <c r="G78" t="s">
        <v>428</v>
      </c>
      <c r="H78" t="s">
        <v>7</v>
      </c>
      <c r="I78" t="s">
        <v>17</v>
      </c>
      <c r="J78" t="s">
        <v>18</v>
      </c>
      <c r="K78" t="s">
        <v>268</v>
      </c>
      <c r="L78" t="s">
        <v>429</v>
      </c>
    </row>
    <row r="79" spans="1:12">
      <c r="A79" s="5" t="n">
        <v>43147</v>
      </c>
      <c r="B79" t="s">
        <v>12</v>
      </c>
      <c r="C79" t="s">
        <v>13</v>
      </c>
      <c r="D79" t="s">
        <v>23</v>
      </c>
      <c r="E79" t="s">
        <v>263</v>
      </c>
      <c r="G79" t="s">
        <v>272</v>
      </c>
      <c r="H79" t="s">
        <v>7</v>
      </c>
      <c r="I79" t="s">
        <v>17</v>
      </c>
      <c r="J79" t="s">
        <v>18</v>
      </c>
      <c r="K79" t="s">
        <v>273</v>
      </c>
      <c r="L79" t="s">
        <v>430</v>
      </c>
    </row>
    <row r="80" spans="1:12">
      <c r="A80" s="5" t="n">
        <v>43147</v>
      </c>
      <c r="B80" t="s">
        <v>431</v>
      </c>
      <c r="C80" t="s">
        <v>43</v>
      </c>
      <c r="D80" t="s">
        <v>23</v>
      </c>
      <c r="E80" t="s">
        <v>263</v>
      </c>
      <c r="G80" t="s">
        <v>431</v>
      </c>
      <c r="H80" t="s">
        <v>7</v>
      </c>
      <c r="I80" t="s">
        <v>17</v>
      </c>
      <c r="J80" t="s">
        <v>18</v>
      </c>
      <c r="K80" t="s">
        <v>432</v>
      </c>
      <c r="L80" t="s">
        <v>433</v>
      </c>
    </row>
    <row r="81" spans="1:12">
      <c r="A81" s="5" t="n">
        <v>43147</v>
      </c>
      <c r="B81" t="s">
        <v>28</v>
      </c>
      <c r="C81" t="s">
        <v>29</v>
      </c>
      <c r="D81" t="s">
        <v>23</v>
      </c>
      <c r="E81" t="s">
        <v>44</v>
      </c>
      <c r="G81" t="s">
        <v>434</v>
      </c>
      <c r="H81" t="s">
        <v>7</v>
      </c>
      <c r="I81" t="s">
        <v>17</v>
      </c>
      <c r="J81" t="s">
        <v>18</v>
      </c>
      <c r="K81" t="s">
        <v>197</v>
      </c>
      <c r="L81" t="s">
        <v>435</v>
      </c>
    </row>
    <row r="82" spans="1:12">
      <c r="A82" s="5" t="n">
        <v>43147</v>
      </c>
      <c r="B82" t="s">
        <v>166</v>
      </c>
      <c r="C82" t="s">
        <v>167</v>
      </c>
      <c r="D82" t="s">
        <v>23</v>
      </c>
      <c r="E82" t="s">
        <v>44</v>
      </c>
      <c r="G82" t="s">
        <v>436</v>
      </c>
      <c r="H82" t="s">
        <v>7</v>
      </c>
      <c r="I82" t="s">
        <v>17</v>
      </c>
      <c r="J82" t="s">
        <v>18</v>
      </c>
      <c r="K82" t="s">
        <v>437</v>
      </c>
      <c r="L82" t="s">
        <v>438</v>
      </c>
    </row>
    <row r="83" spans="1:12">
      <c r="A83" s="5" t="n">
        <v>43152</v>
      </c>
      <c r="B83" t="s">
        <v>367</v>
      </c>
      <c r="C83" t="s">
        <v>218</v>
      </c>
      <c r="D83" t="s">
        <v>23</v>
      </c>
      <c r="E83" t="s">
        <v>263</v>
      </c>
      <c r="G83" t="s">
        <v>367</v>
      </c>
      <c r="H83" t="s">
        <v>7</v>
      </c>
      <c r="I83" t="s">
        <v>17</v>
      </c>
      <c r="J83" t="s">
        <v>18</v>
      </c>
      <c r="K83" t="s">
        <v>439</v>
      </c>
      <c r="L83" t="s">
        <v>440</v>
      </c>
    </row>
    <row r="84" spans="1:12">
      <c r="A84" s="5" t="n">
        <v>43152</v>
      </c>
      <c r="B84" t="s">
        <v>28</v>
      </c>
      <c r="C84" t="s">
        <v>29</v>
      </c>
      <c r="D84" t="s">
        <v>23</v>
      </c>
      <c r="E84" t="s">
        <v>38</v>
      </c>
      <c r="G84" t="s">
        <v>441</v>
      </c>
      <c r="H84" t="s">
        <v>7</v>
      </c>
      <c r="I84" t="s">
        <v>17</v>
      </c>
      <c r="J84" t="s">
        <v>18</v>
      </c>
      <c r="K84" t="s">
        <v>54</v>
      </c>
      <c r="L84" t="s">
        <v>442</v>
      </c>
    </row>
    <row r="85" spans="1:12">
      <c r="A85" s="5" t="n">
        <v>43152</v>
      </c>
      <c r="B85" t="s">
        <v>182</v>
      </c>
      <c r="C85" t="s">
        <v>183</v>
      </c>
      <c r="D85" t="s">
        <v>23</v>
      </c>
      <c r="E85" t="s">
        <v>38</v>
      </c>
      <c r="G85" t="s">
        <v>443</v>
      </c>
      <c r="H85" t="s">
        <v>7</v>
      </c>
      <c r="I85" t="s">
        <v>17</v>
      </c>
      <c r="J85" t="s">
        <v>18</v>
      </c>
      <c r="K85" t="s">
        <v>185</v>
      </c>
      <c r="L85" t="s">
        <v>444</v>
      </c>
    </row>
    <row r="86" spans="1:12">
      <c r="A86" s="5" t="n">
        <v>43152</v>
      </c>
      <c r="B86" t="s">
        <v>182</v>
      </c>
      <c r="C86" t="s">
        <v>445</v>
      </c>
      <c r="D86" t="s">
        <v>23</v>
      </c>
      <c r="E86" t="s">
        <v>44</v>
      </c>
      <c r="G86" t="s">
        <v>446</v>
      </c>
      <c r="H86" t="s">
        <v>7</v>
      </c>
      <c r="I86" t="s">
        <v>17</v>
      </c>
      <c r="J86" t="s">
        <v>18</v>
      </c>
      <c r="K86" t="s">
        <v>447</v>
      </c>
      <c r="L86" t="s">
        <v>448</v>
      </c>
    </row>
    <row r="87" spans="1:12">
      <c r="A87" s="5" t="n">
        <v>43152</v>
      </c>
      <c r="B87" t="s">
        <v>182</v>
      </c>
      <c r="C87" t="s">
        <v>183</v>
      </c>
      <c r="D87" t="s">
        <v>23</v>
      </c>
      <c r="E87" t="s">
        <v>44</v>
      </c>
      <c r="G87" t="s">
        <v>449</v>
      </c>
      <c r="H87" t="s">
        <v>7</v>
      </c>
      <c r="I87" t="s">
        <v>17</v>
      </c>
      <c r="J87" t="s">
        <v>18</v>
      </c>
      <c r="K87" t="s">
        <v>185</v>
      </c>
      <c r="L87" t="s">
        <v>450</v>
      </c>
    </row>
    <row r="88" spans="1:12">
      <c r="A88" s="5" t="n">
        <v>43152</v>
      </c>
      <c r="B88" t="s">
        <v>182</v>
      </c>
      <c r="C88" t="s">
        <v>445</v>
      </c>
      <c r="D88" t="s">
        <v>23</v>
      </c>
      <c r="E88" t="s">
        <v>38</v>
      </c>
      <c r="G88" t="s">
        <v>451</v>
      </c>
      <c r="H88" t="s">
        <v>7</v>
      </c>
      <c r="I88" t="s">
        <v>17</v>
      </c>
      <c r="J88" t="s">
        <v>18</v>
      </c>
      <c r="K88" t="s">
        <v>447</v>
      </c>
      <c r="L88" t="s">
        <v>452</v>
      </c>
    </row>
    <row r="89" spans="1:12">
      <c r="A89" s="5" t="n">
        <v>43152</v>
      </c>
      <c r="B89" t="s">
        <v>322</v>
      </c>
      <c r="C89" t="s">
        <v>203</v>
      </c>
      <c r="D89" t="s">
        <v>23</v>
      </c>
      <c r="E89" t="s">
        <v>44</v>
      </c>
      <c r="G89" t="s">
        <v>453</v>
      </c>
      <c r="H89" t="s">
        <v>7</v>
      </c>
      <c r="I89" t="s">
        <v>17</v>
      </c>
      <c r="J89" t="s">
        <v>18</v>
      </c>
      <c r="K89" t="s">
        <v>454</v>
      </c>
      <c r="L89" t="s">
        <v>455</v>
      </c>
    </row>
    <row r="90" spans="1:12">
      <c r="A90" s="5" t="n">
        <v>43162</v>
      </c>
      <c r="B90" t="s">
        <v>317</v>
      </c>
      <c r="C90" t="s">
        <v>22</v>
      </c>
      <c r="D90" t="s">
        <v>23</v>
      </c>
      <c r="E90" t="s">
        <v>263</v>
      </c>
      <c r="G90" t="s">
        <v>317</v>
      </c>
      <c r="H90" t="s">
        <v>7</v>
      </c>
      <c r="I90" t="s">
        <v>17</v>
      </c>
      <c r="J90" t="s">
        <v>18</v>
      </c>
      <c r="K90" t="s">
        <v>318</v>
      </c>
      <c r="L90" t="s">
        <v>456</v>
      </c>
    </row>
    <row r="91" spans="1:12">
      <c r="A91" s="5" t="n">
        <v>43162</v>
      </c>
      <c r="B91" t="s">
        <v>367</v>
      </c>
      <c r="C91" t="s">
        <v>218</v>
      </c>
      <c r="D91" t="s">
        <v>23</v>
      </c>
      <c r="E91" t="s">
        <v>263</v>
      </c>
      <c r="G91" t="s">
        <v>367</v>
      </c>
      <c r="H91" t="s">
        <v>7</v>
      </c>
      <c r="I91" t="s">
        <v>17</v>
      </c>
      <c r="J91" t="s">
        <v>18</v>
      </c>
      <c r="K91" t="s">
        <v>457</v>
      </c>
      <c r="L91" t="s">
        <v>458</v>
      </c>
    </row>
    <row r="92" spans="1:12">
      <c r="A92" s="5" t="n">
        <v>43162</v>
      </c>
      <c r="B92" t="s">
        <v>28</v>
      </c>
      <c r="C92" t="s">
        <v>29</v>
      </c>
      <c r="D92" t="s">
        <v>23</v>
      </c>
      <c r="E92" t="s">
        <v>263</v>
      </c>
      <c r="G92" t="s">
        <v>459</v>
      </c>
      <c r="H92" t="s">
        <v>7</v>
      </c>
      <c r="I92" t="s">
        <v>17</v>
      </c>
      <c r="J92" t="s">
        <v>18</v>
      </c>
      <c r="K92" t="s">
        <v>31</v>
      </c>
      <c r="L92" t="s">
        <v>460</v>
      </c>
    </row>
    <row r="93" spans="1:12">
      <c r="A93" s="5" t="n">
        <v>43162</v>
      </c>
      <c r="B93" t="s">
        <v>461</v>
      </c>
      <c r="C93" t="s">
        <v>136</v>
      </c>
      <c r="D93" t="s">
        <v>23</v>
      </c>
      <c r="E93" t="s">
        <v>44</v>
      </c>
      <c r="G93" t="s">
        <v>462</v>
      </c>
      <c r="H93" t="s">
        <v>7</v>
      </c>
      <c r="I93" t="s">
        <v>17</v>
      </c>
      <c r="J93" t="s">
        <v>18</v>
      </c>
      <c r="K93" t="s">
        <v>463</v>
      </c>
      <c r="L93" t="s">
        <v>464</v>
      </c>
    </row>
    <row r="94" spans="1:12">
      <c r="A94" s="5" t="n">
        <v>43162</v>
      </c>
      <c r="B94" t="s">
        <v>461</v>
      </c>
      <c r="C94" t="s">
        <v>136</v>
      </c>
      <c r="D94" t="s">
        <v>23</v>
      </c>
      <c r="E94" t="s">
        <v>38</v>
      </c>
      <c r="G94" t="s">
        <v>171</v>
      </c>
      <c r="H94" t="s">
        <v>7</v>
      </c>
      <c r="I94" t="s">
        <v>17</v>
      </c>
      <c r="J94" t="s">
        <v>18</v>
      </c>
      <c r="K94" t="s">
        <v>463</v>
      </c>
      <c r="L94" t="s">
        <v>465</v>
      </c>
    </row>
    <row r="95" spans="1:12">
      <c r="A95" s="5" t="n">
        <v>43162</v>
      </c>
      <c r="B95" t="s">
        <v>466</v>
      </c>
      <c r="C95" t="s">
        <v>467</v>
      </c>
      <c r="D95" t="s">
        <v>23</v>
      </c>
      <c r="E95" t="s">
        <v>263</v>
      </c>
      <c r="G95" t="s">
        <v>468</v>
      </c>
      <c r="H95" t="s">
        <v>7</v>
      </c>
      <c r="I95" t="s">
        <v>17</v>
      </c>
      <c r="J95" t="s">
        <v>18</v>
      </c>
      <c r="K95" t="s">
        <v>469</v>
      </c>
      <c r="L95" t="s">
        <v>470</v>
      </c>
    </row>
    <row r="96" spans="1:12">
      <c r="A96" s="5" t="n">
        <v>43162</v>
      </c>
      <c r="B96" t="s">
        <v>166</v>
      </c>
      <c r="C96" t="s">
        <v>167</v>
      </c>
      <c r="D96" t="s">
        <v>23</v>
      </c>
      <c r="E96" t="s">
        <v>44</v>
      </c>
      <c r="G96" t="s">
        <v>471</v>
      </c>
      <c r="H96" t="s">
        <v>7</v>
      </c>
      <c r="I96" t="s">
        <v>17</v>
      </c>
      <c r="J96" t="s">
        <v>18</v>
      </c>
      <c r="K96" t="s">
        <v>437</v>
      </c>
      <c r="L96" t="s">
        <v>472</v>
      </c>
    </row>
    <row r="97" spans="1:12">
      <c r="A97" s="5" t="n">
        <v>43162</v>
      </c>
      <c r="B97" t="s">
        <v>166</v>
      </c>
      <c r="C97" t="s">
        <v>167</v>
      </c>
      <c r="D97" t="s">
        <v>23</v>
      </c>
      <c r="E97" t="s">
        <v>38</v>
      </c>
      <c r="G97" t="s">
        <v>473</v>
      </c>
      <c r="H97" t="s">
        <v>7</v>
      </c>
      <c r="I97" t="s">
        <v>17</v>
      </c>
      <c r="J97" t="s">
        <v>18</v>
      </c>
      <c r="K97" t="s">
        <v>437</v>
      </c>
      <c r="L97" t="s">
        <v>474</v>
      </c>
    </row>
    <row r="98" spans="1:12">
      <c r="A98" s="5" t="n">
        <v>43162</v>
      </c>
      <c r="B98" t="s">
        <v>166</v>
      </c>
      <c r="C98" t="s">
        <v>167</v>
      </c>
      <c r="D98" t="s">
        <v>23</v>
      </c>
      <c r="E98" t="s">
        <v>38</v>
      </c>
      <c r="G98" t="s">
        <v>475</v>
      </c>
      <c r="H98" t="s">
        <v>7</v>
      </c>
      <c r="I98" t="s">
        <v>17</v>
      </c>
      <c r="J98" t="s">
        <v>18</v>
      </c>
      <c r="K98" t="s">
        <v>437</v>
      </c>
      <c r="L98" t="s">
        <v>476</v>
      </c>
    </row>
    <row r="99" spans="1:12">
      <c r="A99" s="5" t="n">
        <v>43163</v>
      </c>
      <c r="B99" t="s">
        <v>28</v>
      </c>
      <c r="C99" t="s">
        <v>29</v>
      </c>
      <c r="D99" t="s">
        <v>23</v>
      </c>
      <c r="E99" t="s">
        <v>263</v>
      </c>
      <c r="G99" t="s">
        <v>199</v>
      </c>
      <c r="H99" t="s">
        <v>7</v>
      </c>
      <c r="I99" t="s">
        <v>17</v>
      </c>
      <c r="J99" t="s">
        <v>18</v>
      </c>
      <c r="K99" t="s">
        <v>197</v>
      </c>
      <c r="L99" t="s">
        <v>200</v>
      </c>
    </row>
    <row r="100" spans="1:12">
      <c r="A100" s="5" t="n">
        <v>43163</v>
      </c>
      <c r="B100" t="s">
        <v>28</v>
      </c>
      <c r="C100" t="s">
        <v>29</v>
      </c>
      <c r="D100" t="s">
        <v>23</v>
      </c>
      <c r="E100" t="s">
        <v>263</v>
      </c>
      <c r="G100" t="s">
        <v>477</v>
      </c>
      <c r="H100" t="s">
        <v>7</v>
      </c>
      <c r="I100" t="s">
        <v>17</v>
      </c>
      <c r="J100" t="s">
        <v>18</v>
      </c>
      <c r="K100" t="s">
        <v>31</v>
      </c>
      <c r="L100" t="s">
        <v>478</v>
      </c>
    </row>
    <row r="101" spans="1:12">
      <c r="A101" s="5" t="n">
        <v>43163</v>
      </c>
      <c r="B101" t="s">
        <v>461</v>
      </c>
      <c r="C101" t="s">
        <v>136</v>
      </c>
      <c r="D101" t="s">
        <v>23</v>
      </c>
      <c r="E101" t="s">
        <v>38</v>
      </c>
      <c r="G101" t="s">
        <v>479</v>
      </c>
      <c r="H101" t="s">
        <v>7</v>
      </c>
      <c r="I101" t="s">
        <v>17</v>
      </c>
      <c r="J101" t="s">
        <v>18</v>
      </c>
      <c r="K101" t="s">
        <v>463</v>
      </c>
      <c r="L101" t="s">
        <v>480</v>
      </c>
    </row>
    <row r="102" spans="1:12">
      <c r="A102" s="5" t="n">
        <v>43163</v>
      </c>
      <c r="B102" t="s">
        <v>481</v>
      </c>
      <c r="C102" t="s">
        <v>482</v>
      </c>
      <c r="D102" t="s">
        <v>23</v>
      </c>
      <c r="E102" t="s">
        <v>263</v>
      </c>
      <c r="G102" t="s">
        <v>481</v>
      </c>
      <c r="H102" t="s">
        <v>7</v>
      </c>
      <c r="I102" t="s">
        <v>17</v>
      </c>
      <c r="J102" t="s">
        <v>18</v>
      </c>
      <c r="K102" t="s">
        <v>483</v>
      </c>
      <c r="L102" t="s">
        <v>484</v>
      </c>
    </row>
    <row r="103" spans="1:12">
      <c r="A103" s="5" t="n">
        <v>43163</v>
      </c>
      <c r="B103" t="s">
        <v>328</v>
      </c>
      <c r="C103" t="s">
        <v>43</v>
      </c>
      <c r="D103" t="s">
        <v>23</v>
      </c>
      <c r="E103" t="s">
        <v>263</v>
      </c>
      <c r="G103" t="s">
        <v>328</v>
      </c>
      <c r="H103" t="s">
        <v>7</v>
      </c>
      <c r="I103" t="s">
        <v>17</v>
      </c>
      <c r="J103" t="s">
        <v>18</v>
      </c>
      <c r="K103" t="s">
        <v>329</v>
      </c>
      <c r="L103" t="s">
        <v>485</v>
      </c>
    </row>
    <row r="104" spans="1:12">
      <c r="A104" s="5" t="n">
        <v>43163</v>
      </c>
      <c r="B104" t="s">
        <v>33</v>
      </c>
      <c r="C104" t="s">
        <v>34</v>
      </c>
      <c r="D104" t="s">
        <v>23</v>
      </c>
      <c r="E104" t="s">
        <v>24</v>
      </c>
      <c r="G104" t="s">
        <v>35</v>
      </c>
      <c r="H104" t="s">
        <v>7</v>
      </c>
      <c r="I104" t="s">
        <v>17</v>
      </c>
      <c r="J104" t="s">
        <v>18</v>
      </c>
      <c r="K104" t="s">
        <v>36</v>
      </c>
      <c r="L104" t="s">
        <v>37</v>
      </c>
    </row>
  </sheetData>
  <pageMargins bottom="0.75" footer="0.3" header="0.3" left="0.7" right="0.7" top="0.75"/>
  <tableParts count="1">
    <tablePart xmlns:r="http://schemas.openxmlformats.org/officeDocument/2006/relationships" r:id="rId1"/>
  </tableParts>
</worksheet>
</file>

<file path=xl/worksheets/sheet3.xml><?xml version="1.0" encoding="utf-8"?>
<worksheet xmlns="http://schemas.openxmlformats.org/spreadsheetml/2006/main">
  <sheetPr codeName="Blad2">
    <outlinePr summaryBelow="1" summaryRight="1"/>
    <pageSetUpPr/>
  </sheetPr>
  <dimension ref="A1:L169"/>
  <sheetViews>
    <sheetView workbookViewId="0">
      <selection activeCell="B12" sqref="B12"/>
    </sheetView>
  </sheetViews>
  <sheetFormatPr baseColWidth="8" defaultRowHeight="14.25" outlineLevelCol="0"/>
  <cols>
    <col bestFit="1" customWidth="1" max="1" min="1" style="6" width="9.9296875"/>
    <col bestFit="1" customWidth="1" max="2" min="2" style="6" width="37.73046875"/>
    <col bestFit="1" customWidth="1" max="3" min="3" style="6" width="22.6640625"/>
    <col customWidth="1" max="5" min="5" style="6" width="15.46484375"/>
    <col customWidth="1" max="6" min="6" style="6" width="16.33203125"/>
    <col bestFit="1" customWidth="1" max="7" min="7" style="6" width="81.46484375"/>
    <col customWidth="1" max="8" min="8" style="6" width="10.33203125"/>
    <col customWidth="1" max="9" min="9" style="6" width="9.73046875"/>
    <col customWidth="1" max="10" min="10" style="6" width="12.19921875"/>
    <col customWidth="1" max="11" min="11" style="6" width="15.73046875"/>
  </cols>
  <sheetData>
    <row r="1" spans="1:12">
      <c r="A1" s="2" t="s">
        <v>0</v>
      </c>
      <c r="B1" t="s">
        <v>1</v>
      </c>
      <c r="C1" t="s">
        <v>2</v>
      </c>
      <c r="D1" t="s">
        <v>3</v>
      </c>
      <c r="E1" t="s">
        <v>4</v>
      </c>
      <c r="F1" t="s">
        <v>5</v>
      </c>
      <c r="G1" t="s">
        <v>6</v>
      </c>
      <c r="H1" t="s">
        <v>7</v>
      </c>
      <c r="I1" t="s">
        <v>8</v>
      </c>
      <c r="J1" t="s">
        <v>9</v>
      </c>
      <c r="K1" t="s">
        <v>10</v>
      </c>
      <c r="L1" t="s">
        <v>11</v>
      </c>
    </row>
    <row r="2" spans="1:12">
      <c r="A2" s="4" t="n">
        <v>43121</v>
      </c>
      <c r="B2" t="s">
        <v>251</v>
      </c>
      <c r="C2" t="s">
        <v>252</v>
      </c>
      <c r="D2" t="s">
        <v>23</v>
      </c>
      <c r="E2" t="s">
        <v>44</v>
      </c>
      <c r="G2" t="s">
        <v>259</v>
      </c>
      <c r="I2" t="s">
        <v>17</v>
      </c>
      <c r="J2" t="s">
        <v>18</v>
      </c>
      <c r="K2" t="s">
        <v>257</v>
      </c>
      <c r="L2" t="s">
        <v>260</v>
      </c>
    </row>
    <row r="3" spans="1:12">
      <c r="A3" s="4" t="n">
        <v>43121</v>
      </c>
      <c r="B3" t="s">
        <v>251</v>
      </c>
      <c r="C3" t="s">
        <v>252</v>
      </c>
      <c r="D3" t="s">
        <v>23</v>
      </c>
      <c r="E3" t="s">
        <v>44</v>
      </c>
      <c r="G3" t="s">
        <v>259</v>
      </c>
      <c r="I3" t="s">
        <v>17</v>
      </c>
      <c r="J3" t="s">
        <v>18</v>
      </c>
      <c r="K3" t="s">
        <v>257</v>
      </c>
      <c r="L3" t="s">
        <v>260</v>
      </c>
    </row>
    <row r="4" spans="1:12">
      <c r="A4" s="4" t="n">
        <v>43121</v>
      </c>
      <c r="B4" t="s">
        <v>251</v>
      </c>
      <c r="C4" t="s">
        <v>252</v>
      </c>
      <c r="D4" t="s">
        <v>23</v>
      </c>
      <c r="E4" t="s">
        <v>38</v>
      </c>
      <c r="G4" t="s">
        <v>256</v>
      </c>
      <c r="I4" t="s">
        <v>17</v>
      </c>
      <c r="J4" t="s">
        <v>18</v>
      </c>
      <c r="K4" t="s">
        <v>257</v>
      </c>
      <c r="L4" t="s">
        <v>258</v>
      </c>
    </row>
    <row r="5" spans="1:12">
      <c r="A5" s="4" t="n">
        <v>43121</v>
      </c>
      <c r="B5" t="s">
        <v>251</v>
      </c>
      <c r="C5" t="s">
        <v>252</v>
      </c>
      <c r="D5" t="s">
        <v>23</v>
      </c>
      <c r="E5" t="s">
        <v>38</v>
      </c>
      <c r="G5" t="s">
        <v>253</v>
      </c>
      <c r="I5" t="s">
        <v>17</v>
      </c>
      <c r="J5" t="s">
        <v>18</v>
      </c>
      <c r="K5" t="s">
        <v>254</v>
      </c>
      <c r="L5" t="s">
        <v>255</v>
      </c>
    </row>
    <row r="6" spans="1:12">
      <c r="A6" s="4" t="n">
        <v>43121</v>
      </c>
      <c r="B6" t="s">
        <v>266</v>
      </c>
      <c r="C6" t="s">
        <v>43</v>
      </c>
      <c r="D6" t="s">
        <v>23</v>
      </c>
      <c r="E6" t="s">
        <v>24</v>
      </c>
      <c r="G6" t="s">
        <v>267</v>
      </c>
      <c r="I6" t="s">
        <v>17</v>
      </c>
      <c r="J6" t="s">
        <v>18</v>
      </c>
      <c r="K6" t="s">
        <v>268</v>
      </c>
      <c r="L6" t="s">
        <v>269</v>
      </c>
    </row>
    <row r="7" spans="1:12">
      <c r="A7" s="4" t="n">
        <v>43121</v>
      </c>
      <c r="B7" t="s">
        <v>266</v>
      </c>
      <c r="C7" t="s">
        <v>43</v>
      </c>
      <c r="D7" t="s">
        <v>23</v>
      </c>
      <c r="E7" t="s">
        <v>38</v>
      </c>
      <c r="G7" t="s">
        <v>270</v>
      </c>
      <c r="I7" t="s">
        <v>17</v>
      </c>
      <c r="J7" t="s">
        <v>18</v>
      </c>
      <c r="K7" t="s">
        <v>268</v>
      </c>
      <c r="L7" t="s">
        <v>271</v>
      </c>
    </row>
    <row r="8" spans="1:12">
      <c r="A8" s="4" t="n">
        <v>43121</v>
      </c>
      <c r="B8" t="s">
        <v>12</v>
      </c>
      <c r="C8" t="s">
        <v>13</v>
      </c>
      <c r="D8" t="s">
        <v>23</v>
      </c>
      <c r="E8" t="s">
        <v>263</v>
      </c>
      <c r="G8" t="s">
        <v>272</v>
      </c>
      <c r="I8" t="s">
        <v>17</v>
      </c>
      <c r="J8" t="s">
        <v>18</v>
      </c>
      <c r="K8" t="s">
        <v>273</v>
      </c>
      <c r="L8" t="s">
        <v>274</v>
      </c>
    </row>
    <row r="9" spans="1:12">
      <c r="A9" s="4" t="n">
        <v>43121</v>
      </c>
      <c r="B9" t="s">
        <v>278</v>
      </c>
      <c r="C9" t="s">
        <v>22</v>
      </c>
      <c r="D9" t="s">
        <v>23</v>
      </c>
      <c r="E9" t="s">
        <v>263</v>
      </c>
      <c r="G9" t="s">
        <v>278</v>
      </c>
      <c r="I9" t="s">
        <v>17</v>
      </c>
      <c r="J9" t="s">
        <v>18</v>
      </c>
      <c r="K9" t="s">
        <v>279</v>
      </c>
      <c r="L9" t="s">
        <v>280</v>
      </c>
    </row>
    <row r="10" spans="1:12">
      <c r="A10" s="4" t="n">
        <v>43121</v>
      </c>
      <c r="B10" t="s">
        <v>231</v>
      </c>
      <c r="C10" t="s">
        <v>232</v>
      </c>
      <c r="D10" t="s">
        <v>23</v>
      </c>
      <c r="E10" t="s">
        <v>24</v>
      </c>
      <c r="G10" t="s">
        <v>285</v>
      </c>
      <c r="I10" t="s">
        <v>17</v>
      </c>
      <c r="J10" t="s">
        <v>18</v>
      </c>
      <c r="K10" t="s">
        <v>286</v>
      </c>
      <c r="L10" t="s">
        <v>287</v>
      </c>
    </row>
    <row r="11" spans="1:12">
      <c r="A11" s="4" t="n">
        <v>43121</v>
      </c>
      <c r="B11" t="s">
        <v>21</v>
      </c>
      <c r="C11" t="s">
        <v>22</v>
      </c>
      <c r="D11" t="s">
        <v>23</v>
      </c>
      <c r="E11" t="s">
        <v>44</v>
      </c>
      <c r="G11" t="s">
        <v>205</v>
      </c>
      <c r="I11" t="s">
        <v>17</v>
      </c>
      <c r="J11" t="s">
        <v>18</v>
      </c>
      <c r="K11" t="s">
        <v>206</v>
      </c>
      <c r="L11" t="s">
        <v>207</v>
      </c>
    </row>
    <row r="12" spans="1:12">
      <c r="A12" s="4" t="n">
        <v>43121</v>
      </c>
      <c r="B12" t="s">
        <v>21</v>
      </c>
      <c r="C12" t="s">
        <v>22</v>
      </c>
      <c r="D12" t="s">
        <v>23</v>
      </c>
      <c r="E12" t="s">
        <v>263</v>
      </c>
      <c r="G12" t="s">
        <v>294</v>
      </c>
      <c r="I12" t="s">
        <v>17</v>
      </c>
      <c r="J12" t="s">
        <v>18</v>
      </c>
      <c r="K12" t="s">
        <v>26</v>
      </c>
      <c r="L12" t="s">
        <v>295</v>
      </c>
    </row>
    <row r="13" spans="1:12">
      <c r="A13" s="4" t="n">
        <v>43121</v>
      </c>
      <c r="B13" t="s">
        <v>21</v>
      </c>
      <c r="C13" t="s">
        <v>22</v>
      </c>
      <c r="D13" t="s">
        <v>23</v>
      </c>
      <c r="E13" t="s">
        <v>38</v>
      </c>
      <c r="G13" t="s">
        <v>292</v>
      </c>
      <c r="I13" t="s">
        <v>17</v>
      </c>
      <c r="J13" t="s">
        <v>18</v>
      </c>
      <c r="K13" t="s">
        <v>26</v>
      </c>
      <c r="L13" t="s">
        <v>293</v>
      </c>
    </row>
    <row r="14" spans="1:12">
      <c r="A14" s="4" t="n">
        <v>43121</v>
      </c>
      <c r="B14" t="s">
        <v>21</v>
      </c>
      <c r="C14" t="s">
        <v>22</v>
      </c>
      <c r="D14" t="s">
        <v>23</v>
      </c>
      <c r="E14" t="s">
        <v>44</v>
      </c>
      <c r="G14" t="s">
        <v>298</v>
      </c>
      <c r="I14" t="s">
        <v>17</v>
      </c>
      <c r="J14" t="s">
        <v>18</v>
      </c>
      <c r="K14" t="s">
        <v>215</v>
      </c>
      <c r="L14" t="s">
        <v>299</v>
      </c>
    </row>
    <row r="15" spans="1:12">
      <c r="A15" s="4" t="n">
        <v>43121</v>
      </c>
      <c r="B15" t="s">
        <v>21</v>
      </c>
      <c r="C15" t="s">
        <v>22</v>
      </c>
      <c r="D15" t="s">
        <v>23</v>
      </c>
      <c r="E15" t="s">
        <v>44</v>
      </c>
      <c r="G15" t="s">
        <v>296</v>
      </c>
      <c r="I15" t="s">
        <v>17</v>
      </c>
      <c r="J15" t="s">
        <v>18</v>
      </c>
      <c r="K15" t="s">
        <v>206</v>
      </c>
      <c r="L15" t="s">
        <v>297</v>
      </c>
    </row>
    <row r="16" spans="1:12">
      <c r="A16" s="4" t="n">
        <v>43121</v>
      </c>
      <c r="B16" t="s">
        <v>21</v>
      </c>
      <c r="C16" t="s">
        <v>22</v>
      </c>
      <c r="D16" t="s">
        <v>23</v>
      </c>
      <c r="E16" t="s">
        <v>44</v>
      </c>
      <c r="G16" t="s">
        <v>288</v>
      </c>
      <c r="I16" t="s">
        <v>17</v>
      </c>
      <c r="J16" t="s">
        <v>18</v>
      </c>
      <c r="K16" t="s">
        <v>26</v>
      </c>
      <c r="L16" t="s">
        <v>289</v>
      </c>
    </row>
    <row r="17" spans="1:12">
      <c r="A17" s="4" t="n">
        <v>43121</v>
      </c>
      <c r="B17" t="s">
        <v>300</v>
      </c>
      <c r="C17" t="s">
        <v>301</v>
      </c>
      <c r="D17" t="s">
        <v>23</v>
      </c>
      <c r="E17" t="s">
        <v>44</v>
      </c>
      <c r="G17" t="s">
        <v>304</v>
      </c>
      <c r="I17" t="s">
        <v>17</v>
      </c>
      <c r="J17" t="s">
        <v>18</v>
      </c>
      <c r="K17" t="s">
        <v>302</v>
      </c>
      <c r="L17" t="s">
        <v>305</v>
      </c>
    </row>
    <row r="18" spans="1:12">
      <c r="A18" s="4" t="n">
        <v>43121</v>
      </c>
      <c r="B18" t="s">
        <v>281</v>
      </c>
      <c r="C18" t="s">
        <v>22</v>
      </c>
      <c r="D18" t="s">
        <v>23</v>
      </c>
      <c r="E18" t="s">
        <v>44</v>
      </c>
      <c r="G18" t="s">
        <v>282</v>
      </c>
      <c r="I18" t="s">
        <v>17</v>
      </c>
      <c r="J18" t="s">
        <v>18</v>
      </c>
      <c r="K18" t="s">
        <v>283</v>
      </c>
      <c r="L18" t="s">
        <v>284</v>
      </c>
    </row>
    <row r="19" spans="1:12">
      <c r="A19" s="4" t="n">
        <v>43121</v>
      </c>
      <c r="B19" t="s">
        <v>231</v>
      </c>
      <c r="C19" t="s">
        <v>232</v>
      </c>
      <c r="D19" t="s">
        <v>23</v>
      </c>
      <c r="E19" t="s">
        <v>24</v>
      </c>
      <c r="G19" t="s">
        <v>285</v>
      </c>
      <c r="I19" t="s">
        <v>17</v>
      </c>
      <c r="J19" t="s">
        <v>18</v>
      </c>
      <c r="K19" t="s">
        <v>286</v>
      </c>
      <c r="L19" t="s">
        <v>287</v>
      </c>
    </row>
    <row r="20" spans="1:12">
      <c r="A20" s="4" t="n">
        <v>43121</v>
      </c>
      <c r="B20" t="s">
        <v>275</v>
      </c>
      <c r="C20" t="s">
        <v>159</v>
      </c>
      <c r="D20" t="s">
        <v>23</v>
      </c>
      <c r="E20" t="s">
        <v>263</v>
      </c>
      <c r="G20" t="s">
        <v>275</v>
      </c>
      <c r="I20" t="s">
        <v>17</v>
      </c>
      <c r="J20" t="s">
        <v>18</v>
      </c>
      <c r="K20" t="s">
        <v>276</v>
      </c>
      <c r="L20" t="s">
        <v>277</v>
      </c>
    </row>
    <row r="21" spans="1:12">
      <c r="A21" s="4" t="n">
        <v>43121</v>
      </c>
      <c r="B21" t="s">
        <v>261</v>
      </c>
      <c r="C21" t="s">
        <v>262</v>
      </c>
      <c r="D21" t="s">
        <v>23</v>
      </c>
      <c r="E21" t="s">
        <v>263</v>
      </c>
      <c r="G21" t="s">
        <v>261</v>
      </c>
      <c r="H21" t="s">
        <v>7</v>
      </c>
      <c r="I21" t="s">
        <v>17</v>
      </c>
      <c r="J21" t="s">
        <v>18</v>
      </c>
      <c r="K21" t="s">
        <v>264</v>
      </c>
      <c r="L21" t="s">
        <v>265</v>
      </c>
    </row>
    <row r="22" spans="1:12">
      <c r="A22" s="4" t="n">
        <v>43121</v>
      </c>
      <c r="B22" t="s">
        <v>21</v>
      </c>
      <c r="C22" t="s">
        <v>22</v>
      </c>
      <c r="D22" t="s">
        <v>23</v>
      </c>
      <c r="E22" t="s">
        <v>38</v>
      </c>
      <c r="G22" t="s">
        <v>290</v>
      </c>
      <c r="H22" t="s">
        <v>7</v>
      </c>
      <c r="I22" t="s">
        <v>17</v>
      </c>
      <c r="J22" t="s">
        <v>18</v>
      </c>
      <c r="K22" t="s">
        <v>215</v>
      </c>
      <c r="L22" t="s">
        <v>291</v>
      </c>
    </row>
    <row r="23" spans="1:12">
      <c r="A23" s="4" t="n">
        <v>43121</v>
      </c>
      <c r="B23" t="s">
        <v>300</v>
      </c>
      <c r="C23" t="s">
        <v>301</v>
      </c>
      <c r="D23" t="s">
        <v>23</v>
      </c>
      <c r="E23" t="s">
        <v>44</v>
      </c>
      <c r="G23" t="s">
        <v>72</v>
      </c>
      <c r="H23" t="s">
        <v>7</v>
      </c>
      <c r="I23" t="s">
        <v>17</v>
      </c>
      <c r="J23" t="s">
        <v>18</v>
      </c>
      <c r="K23" t="s">
        <v>302</v>
      </c>
      <c r="L23" t="s">
        <v>303</v>
      </c>
    </row>
    <row r="24" spans="1:12">
      <c r="A24" s="4" t="n">
        <v>43122</v>
      </c>
      <c r="B24" t="s">
        <v>310</v>
      </c>
      <c r="C24" t="s">
        <v>22</v>
      </c>
      <c r="D24" t="s">
        <v>23</v>
      </c>
      <c r="E24" t="s">
        <v>24</v>
      </c>
      <c r="G24" t="s">
        <v>311</v>
      </c>
      <c r="H24" t="s">
        <v>7</v>
      </c>
      <c r="I24" t="s">
        <v>17</v>
      </c>
      <c r="J24" t="s">
        <v>18</v>
      </c>
      <c r="K24" t="s">
        <v>312</v>
      </c>
      <c r="L24" t="s">
        <v>313</v>
      </c>
    </row>
    <row r="25" spans="1:12">
      <c r="A25" s="4" t="n">
        <v>43122</v>
      </c>
      <c r="B25" t="s">
        <v>300</v>
      </c>
      <c r="C25" t="s">
        <v>301</v>
      </c>
      <c r="D25" t="s">
        <v>23</v>
      </c>
      <c r="E25" t="s">
        <v>38</v>
      </c>
      <c r="G25" t="s">
        <v>175</v>
      </c>
      <c r="H25" t="s">
        <v>7</v>
      </c>
      <c r="I25" t="s">
        <v>17</v>
      </c>
      <c r="J25" t="s">
        <v>18</v>
      </c>
      <c r="K25" t="s">
        <v>302</v>
      </c>
      <c r="L25" t="s">
        <v>314</v>
      </c>
    </row>
    <row r="26" spans="1:12">
      <c r="A26" s="4" t="n">
        <v>43122</v>
      </c>
      <c r="B26" t="s">
        <v>306</v>
      </c>
      <c r="C26" t="s">
        <v>307</v>
      </c>
      <c r="D26" t="s">
        <v>23</v>
      </c>
      <c r="E26" t="s">
        <v>263</v>
      </c>
      <c r="G26" t="s">
        <v>306</v>
      </c>
      <c r="H26" t="s">
        <v>7</v>
      </c>
      <c r="I26" t="s">
        <v>17</v>
      </c>
      <c r="J26" t="s">
        <v>18</v>
      </c>
      <c r="K26" t="s">
        <v>308</v>
      </c>
      <c r="L26" t="s">
        <v>309</v>
      </c>
    </row>
    <row r="27" spans="1:12">
      <c r="A27" s="4" t="n">
        <v>43124</v>
      </c>
      <c r="B27" t="s">
        <v>231</v>
      </c>
      <c r="C27" t="s">
        <v>232</v>
      </c>
      <c r="D27" t="s">
        <v>23</v>
      </c>
      <c r="E27" t="s">
        <v>24</v>
      </c>
      <c r="G27" t="s">
        <v>285</v>
      </c>
      <c r="H27" t="s">
        <v>7</v>
      </c>
      <c r="I27" t="s">
        <v>17</v>
      </c>
      <c r="J27" t="s">
        <v>18</v>
      </c>
      <c r="K27" t="s">
        <v>286</v>
      </c>
      <c r="L27" t="s">
        <v>287</v>
      </c>
    </row>
    <row r="28" spans="1:12">
      <c r="A28" s="4" t="n">
        <v>43124</v>
      </c>
      <c r="B28" t="s">
        <v>251</v>
      </c>
      <c r="C28" t="s">
        <v>252</v>
      </c>
      <c r="D28" t="s">
        <v>23</v>
      </c>
      <c r="E28" t="s">
        <v>44</v>
      </c>
      <c r="G28" t="s">
        <v>315</v>
      </c>
      <c r="H28" t="s">
        <v>7</v>
      </c>
      <c r="I28" t="s">
        <v>17</v>
      </c>
      <c r="J28" t="s">
        <v>18</v>
      </c>
      <c r="K28" t="s">
        <v>254</v>
      </c>
      <c r="L28" t="s">
        <v>316</v>
      </c>
    </row>
    <row r="29" spans="1:12">
      <c r="A29" s="4" t="n">
        <v>43124</v>
      </c>
      <c r="B29" t="s">
        <v>322</v>
      </c>
      <c r="C29" t="s">
        <v>203</v>
      </c>
      <c r="D29" t="s">
        <v>23</v>
      </c>
      <c r="E29" t="s">
        <v>38</v>
      </c>
      <c r="G29" t="s">
        <v>326</v>
      </c>
      <c r="H29" t="s">
        <v>7</v>
      </c>
      <c r="I29" t="s">
        <v>17</v>
      </c>
      <c r="J29" t="s">
        <v>18</v>
      </c>
      <c r="K29" t="s">
        <v>324</v>
      </c>
      <c r="L29" t="s">
        <v>327</v>
      </c>
    </row>
    <row r="30" spans="1:12">
      <c r="A30" s="4" t="n">
        <v>43124</v>
      </c>
      <c r="B30" t="s">
        <v>310</v>
      </c>
      <c r="C30" t="s">
        <v>22</v>
      </c>
      <c r="D30" t="s">
        <v>23</v>
      </c>
      <c r="E30" t="s">
        <v>38</v>
      </c>
      <c r="G30" t="s">
        <v>320</v>
      </c>
      <c r="H30" t="s">
        <v>7</v>
      </c>
      <c r="I30" t="s">
        <v>17</v>
      </c>
      <c r="J30" t="s">
        <v>18</v>
      </c>
      <c r="K30" t="s">
        <v>312</v>
      </c>
      <c r="L30" t="s">
        <v>321</v>
      </c>
    </row>
    <row r="31" spans="1:12">
      <c r="A31" s="4" t="n">
        <v>43124</v>
      </c>
      <c r="B31" t="s">
        <v>328</v>
      </c>
      <c r="C31" t="s">
        <v>43</v>
      </c>
      <c r="D31" t="s">
        <v>23</v>
      </c>
      <c r="E31" t="s">
        <v>263</v>
      </c>
      <c r="G31" t="s">
        <v>328</v>
      </c>
      <c r="H31" t="s">
        <v>7</v>
      </c>
      <c r="I31" t="s">
        <v>17</v>
      </c>
      <c r="J31" t="s">
        <v>18</v>
      </c>
      <c r="K31" t="s">
        <v>329</v>
      </c>
      <c r="L31" t="s">
        <v>330</v>
      </c>
    </row>
    <row r="32" spans="1:12">
      <c r="A32" s="4" t="n">
        <v>43124</v>
      </c>
      <c r="B32" t="s">
        <v>322</v>
      </c>
      <c r="C32" t="s">
        <v>203</v>
      </c>
      <c r="D32" t="s">
        <v>23</v>
      </c>
      <c r="E32" t="s">
        <v>38</v>
      </c>
      <c r="G32" t="s">
        <v>323</v>
      </c>
      <c r="H32" t="s">
        <v>7</v>
      </c>
      <c r="I32" t="s">
        <v>17</v>
      </c>
      <c r="J32" t="s">
        <v>18</v>
      </c>
      <c r="K32" t="s">
        <v>324</v>
      </c>
      <c r="L32" t="s">
        <v>325</v>
      </c>
    </row>
    <row r="33" spans="1:12">
      <c r="A33" s="4" t="n">
        <v>43124</v>
      </c>
      <c r="B33" t="s">
        <v>21</v>
      </c>
      <c r="C33" t="s">
        <v>22</v>
      </c>
      <c r="D33" t="s">
        <v>23</v>
      </c>
      <c r="E33" t="s">
        <v>263</v>
      </c>
      <c r="G33" t="s">
        <v>332</v>
      </c>
      <c r="H33" t="s">
        <v>7</v>
      </c>
      <c r="I33" t="s">
        <v>17</v>
      </c>
      <c r="J33" t="s">
        <v>18</v>
      </c>
      <c r="K33" t="s">
        <v>26</v>
      </c>
      <c r="L33" t="s">
        <v>333</v>
      </c>
    </row>
    <row r="34" spans="1:12">
      <c r="A34" s="4" t="n">
        <v>43124</v>
      </c>
      <c r="B34" t="s">
        <v>178</v>
      </c>
      <c r="C34" t="s">
        <v>179</v>
      </c>
      <c r="D34" t="s">
        <v>23</v>
      </c>
      <c r="E34" t="s">
        <v>263</v>
      </c>
      <c r="G34" t="s">
        <v>178</v>
      </c>
      <c r="H34" t="s">
        <v>7</v>
      </c>
      <c r="I34" t="s">
        <v>17</v>
      </c>
      <c r="J34" t="s">
        <v>18</v>
      </c>
      <c r="K34" t="s">
        <v>180</v>
      </c>
      <c r="L34" t="s">
        <v>331</v>
      </c>
    </row>
    <row r="35" spans="1:12">
      <c r="A35" s="4" t="n">
        <v>43124</v>
      </c>
      <c r="B35" t="s">
        <v>278</v>
      </c>
      <c r="C35" t="s">
        <v>22</v>
      </c>
      <c r="D35" t="s">
        <v>23</v>
      </c>
      <c r="E35" t="s">
        <v>263</v>
      </c>
      <c r="G35" t="s">
        <v>278</v>
      </c>
      <c r="H35" t="s">
        <v>7</v>
      </c>
      <c r="I35" t="s">
        <v>17</v>
      </c>
      <c r="J35" t="s">
        <v>18</v>
      </c>
      <c r="K35" t="s">
        <v>279</v>
      </c>
      <c r="L35" t="s">
        <v>280</v>
      </c>
    </row>
    <row r="36" spans="1:12">
      <c r="A36" s="4" t="n">
        <v>43124</v>
      </c>
      <c r="B36" t="s">
        <v>317</v>
      </c>
      <c r="C36" t="s">
        <v>22</v>
      </c>
      <c r="D36" t="s">
        <v>23</v>
      </c>
      <c r="E36" t="s">
        <v>263</v>
      </c>
      <c r="G36" t="s">
        <v>317</v>
      </c>
      <c r="H36" t="s">
        <v>7</v>
      </c>
      <c r="I36" t="s">
        <v>17</v>
      </c>
      <c r="J36" t="s">
        <v>18</v>
      </c>
      <c r="K36" t="s">
        <v>318</v>
      </c>
      <c r="L36" t="s">
        <v>319</v>
      </c>
    </row>
    <row r="37" spans="1:12">
      <c r="A37" s="4" t="n">
        <v>43125</v>
      </c>
      <c r="B37" t="s">
        <v>21</v>
      </c>
      <c r="C37" t="s">
        <v>22</v>
      </c>
      <c r="D37" t="s">
        <v>23</v>
      </c>
      <c r="E37" t="s">
        <v>24</v>
      </c>
      <c r="G37" t="s">
        <v>353</v>
      </c>
      <c r="H37" t="s">
        <v>7</v>
      </c>
      <c r="I37" t="s">
        <v>17</v>
      </c>
      <c r="J37" t="s">
        <v>18</v>
      </c>
      <c r="K37" t="s">
        <v>215</v>
      </c>
      <c r="L37" t="s">
        <v>354</v>
      </c>
    </row>
    <row r="38" spans="1:12">
      <c r="A38" s="4" t="n">
        <v>43125</v>
      </c>
      <c r="B38" t="s">
        <v>266</v>
      </c>
      <c r="C38" t="s">
        <v>43</v>
      </c>
      <c r="D38" t="s">
        <v>23</v>
      </c>
      <c r="E38" t="s">
        <v>44</v>
      </c>
      <c r="G38" t="s">
        <v>337</v>
      </c>
      <c r="H38" t="s">
        <v>7</v>
      </c>
      <c r="I38" t="s">
        <v>17</v>
      </c>
      <c r="J38" t="s">
        <v>18</v>
      </c>
      <c r="K38" t="s">
        <v>268</v>
      </c>
      <c r="L38" t="s">
        <v>338</v>
      </c>
    </row>
    <row r="39" spans="1:12">
      <c r="A39" s="4" t="n">
        <v>43125</v>
      </c>
      <c r="B39" t="s">
        <v>231</v>
      </c>
      <c r="C39" t="s">
        <v>232</v>
      </c>
      <c r="D39" t="s">
        <v>23</v>
      </c>
      <c r="E39" t="s">
        <v>24</v>
      </c>
      <c r="G39" t="s">
        <v>348</v>
      </c>
      <c r="H39" t="s">
        <v>7</v>
      </c>
      <c r="I39" t="s">
        <v>17</v>
      </c>
      <c r="J39" t="s">
        <v>18</v>
      </c>
      <c r="K39" t="s">
        <v>349</v>
      </c>
      <c r="L39" t="s">
        <v>350</v>
      </c>
    </row>
    <row r="40" spans="1:12">
      <c r="A40" s="4" t="n">
        <v>43125</v>
      </c>
      <c r="B40" t="s">
        <v>322</v>
      </c>
      <c r="C40" t="s">
        <v>203</v>
      </c>
      <c r="D40" t="s">
        <v>23</v>
      </c>
      <c r="E40" t="s">
        <v>44</v>
      </c>
      <c r="G40" t="s">
        <v>351</v>
      </c>
      <c r="H40" t="s">
        <v>7</v>
      </c>
      <c r="I40" t="s">
        <v>17</v>
      </c>
      <c r="J40" t="s">
        <v>18</v>
      </c>
      <c r="K40" t="s">
        <v>324</v>
      </c>
      <c r="L40" t="s">
        <v>352</v>
      </c>
    </row>
    <row r="41" spans="1:12">
      <c r="A41" s="4" t="n">
        <v>43125</v>
      </c>
      <c r="B41" t="s">
        <v>310</v>
      </c>
      <c r="C41" t="s">
        <v>22</v>
      </c>
      <c r="D41" t="s">
        <v>23</v>
      </c>
      <c r="E41" t="s">
        <v>38</v>
      </c>
      <c r="G41" t="s">
        <v>320</v>
      </c>
      <c r="H41" t="s">
        <v>7</v>
      </c>
      <c r="I41" t="s">
        <v>17</v>
      </c>
      <c r="J41" t="s">
        <v>18</v>
      </c>
      <c r="K41" t="s">
        <v>312</v>
      </c>
      <c r="L41" t="s">
        <v>321</v>
      </c>
    </row>
    <row r="42" spans="1:12">
      <c r="A42" s="4" t="n">
        <v>43125</v>
      </c>
      <c r="B42" t="s">
        <v>339</v>
      </c>
      <c r="C42" t="s">
        <v>86</v>
      </c>
      <c r="D42" t="s">
        <v>23</v>
      </c>
      <c r="E42" t="s">
        <v>263</v>
      </c>
      <c r="G42" t="s">
        <v>340</v>
      </c>
      <c r="H42" t="s">
        <v>7</v>
      </c>
      <c r="I42" t="s">
        <v>17</v>
      </c>
      <c r="J42" t="s">
        <v>18</v>
      </c>
      <c r="K42" t="s">
        <v>341</v>
      </c>
      <c r="L42" t="s">
        <v>342</v>
      </c>
    </row>
    <row r="43" spans="1:12">
      <c r="A43" s="4" t="n">
        <v>43125</v>
      </c>
      <c r="B43" t="s">
        <v>21</v>
      </c>
      <c r="C43" t="s">
        <v>22</v>
      </c>
      <c r="D43" t="s">
        <v>23</v>
      </c>
      <c r="E43" t="s">
        <v>44</v>
      </c>
      <c r="G43" t="s">
        <v>357</v>
      </c>
      <c r="H43" t="s">
        <v>7</v>
      </c>
      <c r="I43" t="s">
        <v>17</v>
      </c>
      <c r="J43" t="s">
        <v>18</v>
      </c>
      <c r="K43" t="s">
        <v>215</v>
      </c>
      <c r="L43" t="s">
        <v>358</v>
      </c>
    </row>
    <row r="44" spans="1:12">
      <c r="A44" s="4" t="n">
        <v>43125</v>
      </c>
      <c r="B44" t="s">
        <v>275</v>
      </c>
      <c r="C44" t="s">
        <v>159</v>
      </c>
      <c r="D44" t="s">
        <v>23</v>
      </c>
      <c r="E44" t="s">
        <v>263</v>
      </c>
      <c r="G44" t="s">
        <v>275</v>
      </c>
      <c r="H44" t="s">
        <v>7</v>
      </c>
      <c r="I44" t="s">
        <v>17</v>
      </c>
      <c r="J44" t="s">
        <v>18</v>
      </c>
      <c r="K44" t="s">
        <v>343</v>
      </c>
      <c r="L44" t="s">
        <v>344</v>
      </c>
    </row>
    <row r="45" spans="1:12">
      <c r="A45" s="4" t="n">
        <v>43125</v>
      </c>
      <c r="B45" t="s">
        <v>310</v>
      </c>
      <c r="C45" t="s">
        <v>22</v>
      </c>
      <c r="D45" t="s">
        <v>23</v>
      </c>
      <c r="E45" t="s">
        <v>44</v>
      </c>
      <c r="G45" t="s">
        <v>345</v>
      </c>
      <c r="H45" t="s">
        <v>7</v>
      </c>
      <c r="I45" t="s">
        <v>17</v>
      </c>
      <c r="J45" t="s">
        <v>18</v>
      </c>
      <c r="K45" t="s">
        <v>312</v>
      </c>
      <c r="L45" t="s">
        <v>346</v>
      </c>
    </row>
    <row r="46" spans="1:12">
      <c r="A46" s="4" t="n">
        <v>43125</v>
      </c>
      <c r="B46" t="s">
        <v>300</v>
      </c>
      <c r="C46" t="s">
        <v>301</v>
      </c>
      <c r="D46" t="s">
        <v>23</v>
      </c>
      <c r="E46" t="s">
        <v>24</v>
      </c>
      <c r="G46" t="s">
        <v>168</v>
      </c>
      <c r="H46" t="s">
        <v>7</v>
      </c>
      <c r="I46" t="s">
        <v>17</v>
      </c>
      <c r="J46" t="s">
        <v>18</v>
      </c>
      <c r="K46" t="s">
        <v>302</v>
      </c>
      <c r="L46" t="s">
        <v>359</v>
      </c>
    </row>
    <row r="47" spans="1:12">
      <c r="A47" s="4" t="n">
        <v>43125</v>
      </c>
      <c r="B47" t="s">
        <v>21</v>
      </c>
      <c r="C47" t="s">
        <v>22</v>
      </c>
      <c r="D47" t="s">
        <v>23</v>
      </c>
      <c r="E47" t="s">
        <v>24</v>
      </c>
      <c r="G47" t="s">
        <v>355</v>
      </c>
      <c r="H47" t="s">
        <v>7</v>
      </c>
      <c r="I47" t="s">
        <v>17</v>
      </c>
      <c r="J47" t="s">
        <v>18</v>
      </c>
      <c r="K47" t="s">
        <v>26</v>
      </c>
      <c r="L47" t="s">
        <v>356</v>
      </c>
    </row>
    <row r="48" spans="1:12">
      <c r="A48" s="4" t="n">
        <v>43125</v>
      </c>
      <c r="B48" t="s">
        <v>251</v>
      </c>
      <c r="C48" t="s">
        <v>252</v>
      </c>
      <c r="D48" t="s">
        <v>23</v>
      </c>
      <c r="E48" t="s">
        <v>24</v>
      </c>
      <c r="G48" t="s">
        <v>334</v>
      </c>
      <c r="H48" t="s">
        <v>7</v>
      </c>
      <c r="I48" t="s">
        <v>17</v>
      </c>
      <c r="J48" t="s">
        <v>18</v>
      </c>
      <c r="K48" t="s">
        <v>335</v>
      </c>
      <c r="L48" t="s">
        <v>336</v>
      </c>
    </row>
    <row r="49" spans="1:12">
      <c r="A49" s="4" t="n">
        <v>43125</v>
      </c>
      <c r="B49" t="s">
        <v>322</v>
      </c>
      <c r="C49" t="s">
        <v>203</v>
      </c>
      <c r="D49" t="s">
        <v>23</v>
      </c>
      <c r="E49" t="s">
        <v>38</v>
      </c>
      <c r="G49" t="s">
        <v>326</v>
      </c>
      <c r="H49" t="s">
        <v>7</v>
      </c>
      <c r="I49" t="s">
        <v>17</v>
      </c>
      <c r="J49" t="s">
        <v>18</v>
      </c>
      <c r="K49" t="s">
        <v>324</v>
      </c>
      <c r="L49" t="s">
        <v>327</v>
      </c>
    </row>
    <row r="50" spans="1:12">
      <c r="A50" s="4" t="n">
        <v>43125</v>
      </c>
      <c r="B50" t="s">
        <v>310</v>
      </c>
      <c r="C50" t="s">
        <v>22</v>
      </c>
      <c r="D50" t="s">
        <v>23</v>
      </c>
      <c r="E50" t="s">
        <v>38</v>
      </c>
      <c r="G50" t="s">
        <v>320</v>
      </c>
      <c r="H50" t="s">
        <v>7</v>
      </c>
      <c r="I50" t="s">
        <v>17</v>
      </c>
      <c r="J50" t="s">
        <v>18</v>
      </c>
      <c r="K50" t="s">
        <v>312</v>
      </c>
      <c r="L50" t="s">
        <v>321</v>
      </c>
    </row>
    <row r="51" spans="1:12">
      <c r="A51" s="4" t="n">
        <v>43125</v>
      </c>
      <c r="B51" t="s">
        <v>278</v>
      </c>
      <c r="C51" t="s">
        <v>22</v>
      </c>
      <c r="D51" t="s">
        <v>23</v>
      </c>
      <c r="E51" t="s">
        <v>263</v>
      </c>
      <c r="G51" t="s">
        <v>278</v>
      </c>
      <c r="H51" t="s">
        <v>7</v>
      </c>
      <c r="I51" t="s">
        <v>17</v>
      </c>
      <c r="J51" t="s">
        <v>18</v>
      </c>
      <c r="K51" t="s">
        <v>279</v>
      </c>
      <c r="L51" t="s">
        <v>347</v>
      </c>
    </row>
    <row r="52" spans="1:12">
      <c r="A52" s="4" t="n">
        <v>43129</v>
      </c>
      <c r="B52" t="s">
        <v>322</v>
      </c>
      <c r="C52" t="s">
        <v>203</v>
      </c>
      <c r="D52" t="s">
        <v>23</v>
      </c>
      <c r="E52" t="s">
        <v>44</v>
      </c>
      <c r="G52" t="s">
        <v>377</v>
      </c>
      <c r="H52" t="s">
        <v>7</v>
      </c>
      <c r="I52" t="s">
        <v>17</v>
      </c>
      <c r="J52" t="s">
        <v>18</v>
      </c>
      <c r="K52" t="s">
        <v>324</v>
      </c>
      <c r="L52" t="s">
        <v>378</v>
      </c>
    </row>
    <row r="53" spans="1:12">
      <c r="A53" s="4" t="n">
        <v>43129</v>
      </c>
      <c r="B53" t="s">
        <v>251</v>
      </c>
      <c r="C53" t="s">
        <v>252</v>
      </c>
      <c r="D53" t="s">
        <v>23</v>
      </c>
      <c r="E53" t="s">
        <v>44</v>
      </c>
      <c r="G53" t="s">
        <v>259</v>
      </c>
      <c r="H53" t="s">
        <v>7</v>
      </c>
      <c r="I53" t="s">
        <v>17</v>
      </c>
      <c r="J53" t="s">
        <v>18</v>
      </c>
      <c r="K53" t="s">
        <v>257</v>
      </c>
      <c r="L53" t="s">
        <v>260</v>
      </c>
    </row>
    <row r="54" spans="1:12">
      <c r="A54" s="4" t="n">
        <v>43132</v>
      </c>
      <c r="B54" t="s">
        <v>33</v>
      </c>
      <c r="C54" t="s">
        <v>34</v>
      </c>
      <c r="D54" t="s">
        <v>23</v>
      </c>
      <c r="E54" t="s">
        <v>263</v>
      </c>
      <c r="G54" t="s">
        <v>193</v>
      </c>
      <c r="H54" t="s">
        <v>7</v>
      </c>
      <c r="I54" t="s">
        <v>17</v>
      </c>
      <c r="J54" t="s">
        <v>18</v>
      </c>
      <c r="K54" t="s">
        <v>194</v>
      </c>
      <c r="L54" t="s">
        <v>195</v>
      </c>
    </row>
    <row r="55" spans="1:12">
      <c r="A55" s="4" t="n">
        <v>43129</v>
      </c>
      <c r="B55" t="s">
        <v>251</v>
      </c>
      <c r="C55" t="s">
        <v>252</v>
      </c>
      <c r="D55" t="s">
        <v>23</v>
      </c>
      <c r="E55" t="s">
        <v>38</v>
      </c>
      <c r="G55" t="s">
        <v>253</v>
      </c>
      <c r="H55" t="s">
        <v>7</v>
      </c>
      <c r="I55" t="s">
        <v>17</v>
      </c>
      <c r="J55" t="s">
        <v>18</v>
      </c>
      <c r="K55" t="s">
        <v>254</v>
      </c>
      <c r="L55" t="s">
        <v>255</v>
      </c>
    </row>
    <row r="56" spans="1:12">
      <c r="A56" s="4" t="n">
        <v>43129</v>
      </c>
      <c r="B56" t="s">
        <v>367</v>
      </c>
      <c r="C56" t="s">
        <v>218</v>
      </c>
      <c r="D56" t="s">
        <v>23</v>
      </c>
      <c r="E56" t="s">
        <v>263</v>
      </c>
      <c r="G56" t="s">
        <v>367</v>
      </c>
      <c r="H56" t="s">
        <v>7</v>
      </c>
      <c r="I56" t="s">
        <v>17</v>
      </c>
      <c r="J56" t="s">
        <v>18</v>
      </c>
      <c r="K56" t="s">
        <v>368</v>
      </c>
      <c r="L56" t="s">
        <v>369</v>
      </c>
    </row>
    <row r="57" spans="1:12">
      <c r="A57" s="4" t="n">
        <v>43129</v>
      </c>
      <c r="B57" t="s">
        <v>339</v>
      </c>
      <c r="C57" t="s">
        <v>86</v>
      </c>
      <c r="D57" t="s">
        <v>23</v>
      </c>
      <c r="E57" t="s">
        <v>38</v>
      </c>
      <c r="G57" t="s">
        <v>365</v>
      </c>
      <c r="H57" t="s">
        <v>7</v>
      </c>
      <c r="I57" t="s">
        <v>17</v>
      </c>
      <c r="J57" t="s">
        <v>18</v>
      </c>
      <c r="K57" t="s">
        <v>341</v>
      </c>
      <c r="L57" t="s">
        <v>366</v>
      </c>
    </row>
    <row r="58" spans="1:12">
      <c r="A58" s="4" t="n">
        <v>43129</v>
      </c>
      <c r="B58" t="s">
        <v>379</v>
      </c>
      <c r="C58" t="s">
        <v>43</v>
      </c>
      <c r="D58" t="s">
        <v>23</v>
      </c>
      <c r="E58" t="s">
        <v>263</v>
      </c>
      <c r="G58" t="s">
        <v>379</v>
      </c>
      <c r="H58" t="s">
        <v>7</v>
      </c>
      <c r="I58" t="s">
        <v>17</v>
      </c>
      <c r="J58" t="s">
        <v>18</v>
      </c>
      <c r="K58" t="s">
        <v>380</v>
      </c>
      <c r="L58" t="s">
        <v>381</v>
      </c>
    </row>
    <row r="59" spans="1:12">
      <c r="A59" s="4" t="n">
        <v>43130</v>
      </c>
      <c r="B59" t="s">
        <v>379</v>
      </c>
      <c r="C59" t="s">
        <v>43</v>
      </c>
      <c r="D59" t="s">
        <v>23</v>
      </c>
      <c r="E59" t="s">
        <v>263</v>
      </c>
      <c r="G59" t="s">
        <v>379</v>
      </c>
      <c r="H59" t="s">
        <v>7</v>
      </c>
      <c r="I59" t="s">
        <v>17</v>
      </c>
      <c r="J59" t="s">
        <v>18</v>
      </c>
      <c r="K59" t="s">
        <v>380</v>
      </c>
      <c r="L59" t="s">
        <v>388</v>
      </c>
    </row>
    <row r="60" spans="1:12">
      <c r="A60" s="4" t="n">
        <v>43130</v>
      </c>
      <c r="B60" t="s">
        <v>379</v>
      </c>
      <c r="C60" t="s">
        <v>43</v>
      </c>
      <c r="D60" t="s">
        <v>23</v>
      </c>
      <c r="E60" t="s">
        <v>263</v>
      </c>
      <c r="G60" t="s">
        <v>379</v>
      </c>
      <c r="H60" t="s">
        <v>7</v>
      </c>
      <c r="I60" t="s">
        <v>17</v>
      </c>
      <c r="J60" t="s">
        <v>18</v>
      </c>
      <c r="K60" t="s">
        <v>380</v>
      </c>
      <c r="L60" t="s">
        <v>381</v>
      </c>
    </row>
    <row r="61" spans="1:12">
      <c r="A61" s="4" t="n">
        <v>43129</v>
      </c>
      <c r="B61" t="s">
        <v>360</v>
      </c>
      <c r="C61" t="s">
        <v>361</v>
      </c>
      <c r="D61" t="s">
        <v>23</v>
      </c>
      <c r="E61" t="s">
        <v>263</v>
      </c>
      <c r="G61" t="s">
        <v>362</v>
      </c>
      <c r="H61" t="s">
        <v>7</v>
      </c>
      <c r="I61" t="s">
        <v>17</v>
      </c>
      <c r="J61" t="s">
        <v>18</v>
      </c>
      <c r="K61" t="s">
        <v>363</v>
      </c>
      <c r="L61" t="s">
        <v>364</v>
      </c>
    </row>
    <row r="62" spans="1:12">
      <c r="A62" s="4" t="n">
        <v>43129</v>
      </c>
      <c r="B62" t="s">
        <v>310</v>
      </c>
      <c r="C62" t="s">
        <v>22</v>
      </c>
      <c r="D62" t="s">
        <v>23</v>
      </c>
      <c r="E62" t="s">
        <v>24</v>
      </c>
      <c r="G62" t="s">
        <v>311</v>
      </c>
      <c r="H62" t="s">
        <v>7</v>
      </c>
      <c r="I62" t="s">
        <v>17</v>
      </c>
      <c r="J62" t="s">
        <v>18</v>
      </c>
      <c r="K62" t="s">
        <v>312</v>
      </c>
      <c r="L62" t="s">
        <v>313</v>
      </c>
    </row>
    <row r="63" spans="1:12">
      <c r="A63" s="4" t="n">
        <v>43129</v>
      </c>
      <c r="B63" t="s">
        <v>322</v>
      </c>
      <c r="C63" t="s">
        <v>203</v>
      </c>
      <c r="D63" t="s">
        <v>23</v>
      </c>
      <c r="E63" t="s">
        <v>38</v>
      </c>
      <c r="G63" t="s">
        <v>323</v>
      </c>
      <c r="H63" t="s">
        <v>7</v>
      </c>
      <c r="I63" t="s">
        <v>17</v>
      </c>
      <c r="J63" t="s">
        <v>18</v>
      </c>
      <c r="K63" t="s">
        <v>324</v>
      </c>
      <c r="L63" t="s">
        <v>325</v>
      </c>
    </row>
    <row r="64" spans="1:12">
      <c r="A64" s="4" t="n">
        <v>43129</v>
      </c>
      <c r="B64" t="s">
        <v>370</v>
      </c>
      <c r="C64" t="s">
        <v>136</v>
      </c>
      <c r="D64" t="s">
        <v>23</v>
      </c>
      <c r="E64" t="s">
        <v>44</v>
      </c>
      <c r="G64" t="s">
        <v>304</v>
      </c>
      <c r="H64" t="s">
        <v>7</v>
      </c>
      <c r="I64" t="s">
        <v>17</v>
      </c>
      <c r="J64" t="s">
        <v>18</v>
      </c>
      <c r="K64" t="s">
        <v>371</v>
      </c>
      <c r="L64" t="s">
        <v>372</v>
      </c>
    </row>
    <row r="65" spans="1:12">
      <c r="A65" s="4" t="n">
        <v>43129</v>
      </c>
      <c r="B65" t="s">
        <v>278</v>
      </c>
      <c r="C65" t="s">
        <v>22</v>
      </c>
      <c r="D65" t="s">
        <v>23</v>
      </c>
      <c r="E65" t="s">
        <v>263</v>
      </c>
      <c r="G65" t="s">
        <v>278</v>
      </c>
      <c r="H65" t="s">
        <v>7</v>
      </c>
      <c r="I65" t="s">
        <v>17</v>
      </c>
      <c r="J65" t="s">
        <v>18</v>
      </c>
      <c r="K65" t="s">
        <v>279</v>
      </c>
      <c r="L65" t="s">
        <v>376</v>
      </c>
    </row>
    <row r="66" spans="1:12">
      <c r="A66" s="4" t="n">
        <v>43129</v>
      </c>
      <c r="B66" t="s">
        <v>251</v>
      </c>
      <c r="C66" t="s">
        <v>252</v>
      </c>
      <c r="D66" t="s">
        <v>23</v>
      </c>
      <c r="E66" t="s">
        <v>44</v>
      </c>
      <c r="G66" t="s">
        <v>259</v>
      </c>
      <c r="H66" t="s">
        <v>7</v>
      </c>
      <c r="I66" t="s">
        <v>17</v>
      </c>
      <c r="J66" t="s">
        <v>18</v>
      </c>
      <c r="K66" t="s">
        <v>257</v>
      </c>
      <c r="L66" t="s">
        <v>260</v>
      </c>
    </row>
    <row r="67" spans="1:12">
      <c r="A67" s="4" t="n">
        <v>43129</v>
      </c>
      <c r="B67" t="s">
        <v>251</v>
      </c>
      <c r="C67" t="s">
        <v>252</v>
      </c>
      <c r="D67" t="s">
        <v>23</v>
      </c>
      <c r="E67" t="s">
        <v>44</v>
      </c>
      <c r="G67" t="s">
        <v>315</v>
      </c>
      <c r="H67" t="s">
        <v>7</v>
      </c>
      <c r="I67" t="s">
        <v>17</v>
      </c>
      <c r="J67" t="s">
        <v>18</v>
      </c>
      <c r="K67" t="s">
        <v>254</v>
      </c>
      <c r="L67" t="s">
        <v>316</v>
      </c>
    </row>
    <row r="68" spans="1:12">
      <c r="A68" s="4" t="n">
        <v>43129</v>
      </c>
      <c r="B68" t="s">
        <v>370</v>
      </c>
      <c r="C68" t="s">
        <v>136</v>
      </c>
      <c r="D68" t="s">
        <v>23</v>
      </c>
      <c r="E68" t="s">
        <v>44</v>
      </c>
      <c r="G68" t="s">
        <v>373</v>
      </c>
      <c r="H68" t="s">
        <v>7</v>
      </c>
      <c r="I68" t="s">
        <v>17</v>
      </c>
      <c r="J68" t="s">
        <v>18</v>
      </c>
      <c r="K68" t="s">
        <v>374</v>
      </c>
      <c r="L68" t="s">
        <v>375</v>
      </c>
    </row>
    <row r="69" spans="1:12">
      <c r="A69" s="4" t="n">
        <v>43130</v>
      </c>
      <c r="B69" t="s">
        <v>322</v>
      </c>
      <c r="C69" t="s">
        <v>203</v>
      </c>
      <c r="D69" t="s">
        <v>23</v>
      </c>
      <c r="E69" t="s">
        <v>44</v>
      </c>
      <c r="G69" t="s">
        <v>351</v>
      </c>
      <c r="H69" t="s">
        <v>7</v>
      </c>
      <c r="I69" t="s">
        <v>17</v>
      </c>
      <c r="J69" t="s">
        <v>18</v>
      </c>
      <c r="K69" t="s">
        <v>324</v>
      </c>
      <c r="L69" t="s">
        <v>352</v>
      </c>
    </row>
    <row r="70" spans="1:12">
      <c r="A70" s="4" t="n">
        <v>43130</v>
      </c>
      <c r="B70" t="s">
        <v>231</v>
      </c>
      <c r="C70" t="s">
        <v>232</v>
      </c>
      <c r="D70" t="s">
        <v>23</v>
      </c>
      <c r="E70" t="s">
        <v>24</v>
      </c>
      <c r="G70" t="s">
        <v>348</v>
      </c>
      <c r="H70" t="s">
        <v>7</v>
      </c>
      <c r="I70" t="s">
        <v>17</v>
      </c>
      <c r="J70" t="s">
        <v>18</v>
      </c>
      <c r="K70" t="s">
        <v>349</v>
      </c>
      <c r="L70" t="s">
        <v>350</v>
      </c>
    </row>
    <row r="71" spans="1:12">
      <c r="A71" s="4" t="n">
        <v>43130</v>
      </c>
      <c r="B71" t="s">
        <v>328</v>
      </c>
      <c r="C71" t="s">
        <v>43</v>
      </c>
      <c r="D71" t="s">
        <v>23</v>
      </c>
      <c r="E71" t="s">
        <v>263</v>
      </c>
      <c r="G71" t="s">
        <v>328</v>
      </c>
      <c r="H71" t="s">
        <v>7</v>
      </c>
      <c r="I71" t="s">
        <v>17</v>
      </c>
      <c r="J71" t="s">
        <v>18</v>
      </c>
      <c r="K71" t="s">
        <v>329</v>
      </c>
      <c r="L71" t="s">
        <v>330</v>
      </c>
    </row>
    <row r="72" spans="1:12">
      <c r="A72" s="4" t="n">
        <v>43130</v>
      </c>
      <c r="B72" t="s">
        <v>339</v>
      </c>
      <c r="C72" t="s">
        <v>86</v>
      </c>
      <c r="D72" t="s">
        <v>23</v>
      </c>
      <c r="E72" t="s">
        <v>263</v>
      </c>
      <c r="G72" t="s">
        <v>340</v>
      </c>
      <c r="H72" t="s">
        <v>7</v>
      </c>
      <c r="I72" t="s">
        <v>17</v>
      </c>
      <c r="J72" t="s">
        <v>18</v>
      </c>
      <c r="K72" t="s">
        <v>341</v>
      </c>
      <c r="L72" t="s">
        <v>342</v>
      </c>
    </row>
    <row r="73" spans="1:12">
      <c r="A73" s="4" t="n">
        <v>43130</v>
      </c>
      <c r="B73" t="s">
        <v>178</v>
      </c>
      <c r="C73" t="s">
        <v>179</v>
      </c>
      <c r="D73" t="s">
        <v>23</v>
      </c>
      <c r="E73" t="s">
        <v>263</v>
      </c>
      <c r="G73" t="s">
        <v>178</v>
      </c>
      <c r="H73" t="s">
        <v>7</v>
      </c>
      <c r="I73" t="s">
        <v>17</v>
      </c>
      <c r="J73" t="s">
        <v>18</v>
      </c>
      <c r="K73" t="s">
        <v>180</v>
      </c>
      <c r="L73" t="s">
        <v>331</v>
      </c>
    </row>
    <row r="74" spans="1:12">
      <c r="A74" s="4" t="n">
        <v>43130</v>
      </c>
      <c r="B74" t="s">
        <v>367</v>
      </c>
      <c r="C74" t="s">
        <v>218</v>
      </c>
      <c r="D74" t="s">
        <v>23</v>
      </c>
      <c r="E74" t="s">
        <v>263</v>
      </c>
      <c r="G74" t="s">
        <v>367</v>
      </c>
      <c r="H74" t="s">
        <v>7</v>
      </c>
      <c r="I74" t="s">
        <v>17</v>
      </c>
      <c r="J74" t="s">
        <v>18</v>
      </c>
      <c r="K74" t="s">
        <v>368</v>
      </c>
      <c r="L74" t="s">
        <v>369</v>
      </c>
    </row>
    <row r="75" spans="1:12">
      <c r="A75" s="4" t="n">
        <v>43130</v>
      </c>
      <c r="B75" t="s">
        <v>251</v>
      </c>
      <c r="C75" t="s">
        <v>252</v>
      </c>
      <c r="D75" t="s">
        <v>23</v>
      </c>
      <c r="E75" t="s">
        <v>44</v>
      </c>
      <c r="G75" t="s">
        <v>259</v>
      </c>
      <c r="H75" t="s">
        <v>7</v>
      </c>
      <c r="I75" t="s">
        <v>17</v>
      </c>
      <c r="J75" t="s">
        <v>18</v>
      </c>
      <c r="K75" t="s">
        <v>257</v>
      </c>
      <c r="L75" t="s">
        <v>260</v>
      </c>
    </row>
    <row r="76" spans="1:12">
      <c r="A76" s="4" t="n">
        <v>43130</v>
      </c>
      <c r="B76" t="s">
        <v>266</v>
      </c>
      <c r="C76" t="s">
        <v>43</v>
      </c>
      <c r="D76" t="s">
        <v>23</v>
      </c>
      <c r="E76" t="s">
        <v>24</v>
      </c>
      <c r="G76" t="s">
        <v>267</v>
      </c>
      <c r="H76" t="s">
        <v>7</v>
      </c>
      <c r="I76" t="s">
        <v>17</v>
      </c>
      <c r="J76" t="s">
        <v>18</v>
      </c>
      <c r="K76" t="s">
        <v>268</v>
      </c>
      <c r="L76" t="s">
        <v>269</v>
      </c>
    </row>
    <row r="77" spans="1:12">
      <c r="A77" s="4" t="n">
        <v>43130</v>
      </c>
      <c r="B77" t="s">
        <v>310</v>
      </c>
      <c r="C77" t="s">
        <v>22</v>
      </c>
      <c r="D77" t="s">
        <v>23</v>
      </c>
      <c r="E77" t="s">
        <v>44</v>
      </c>
      <c r="G77" t="s">
        <v>345</v>
      </c>
      <c r="H77" t="s">
        <v>7</v>
      </c>
      <c r="I77" t="s">
        <v>17</v>
      </c>
      <c r="J77" t="s">
        <v>18</v>
      </c>
      <c r="K77" t="s">
        <v>312</v>
      </c>
      <c r="L77" t="s">
        <v>346</v>
      </c>
    </row>
    <row r="78" spans="1:12">
      <c r="A78" s="4" t="n">
        <v>43129</v>
      </c>
      <c r="B78" t="s">
        <v>21</v>
      </c>
      <c r="C78" t="s">
        <v>22</v>
      </c>
      <c r="D78" t="s">
        <v>23</v>
      </c>
      <c r="E78" t="s">
        <v>38</v>
      </c>
      <c r="G78" t="s">
        <v>382</v>
      </c>
      <c r="H78" t="s">
        <v>7</v>
      </c>
      <c r="I78" t="s">
        <v>17</v>
      </c>
      <c r="J78" t="s">
        <v>18</v>
      </c>
      <c r="K78" t="s">
        <v>40</v>
      </c>
      <c r="L78" t="s">
        <v>383</v>
      </c>
    </row>
    <row r="79" spans="1:12">
      <c r="A79" s="4" t="n">
        <v>43129</v>
      </c>
      <c r="B79" t="s">
        <v>21</v>
      </c>
      <c r="C79" t="s">
        <v>22</v>
      </c>
      <c r="D79" t="s">
        <v>23</v>
      </c>
      <c r="E79" t="s">
        <v>24</v>
      </c>
      <c r="G79" t="s">
        <v>355</v>
      </c>
      <c r="H79" t="s">
        <v>7</v>
      </c>
      <c r="I79" t="s">
        <v>17</v>
      </c>
      <c r="J79" t="s">
        <v>18</v>
      </c>
      <c r="K79" t="s">
        <v>26</v>
      </c>
      <c r="L79" t="s">
        <v>356</v>
      </c>
    </row>
    <row r="80" spans="1:12">
      <c r="A80" s="4" t="n">
        <v>43130</v>
      </c>
      <c r="B80" t="s">
        <v>251</v>
      </c>
      <c r="C80" t="s">
        <v>252</v>
      </c>
      <c r="D80" t="s">
        <v>23</v>
      </c>
      <c r="E80" t="s">
        <v>24</v>
      </c>
      <c r="G80" t="s">
        <v>386</v>
      </c>
      <c r="H80" t="s">
        <v>7</v>
      </c>
      <c r="I80" t="s">
        <v>17</v>
      </c>
      <c r="J80" t="s">
        <v>18</v>
      </c>
      <c r="K80" t="s">
        <v>254</v>
      </c>
      <c r="L80" t="s">
        <v>387</v>
      </c>
    </row>
    <row r="81" spans="1:12">
      <c r="A81" s="4" t="n">
        <v>43129</v>
      </c>
      <c r="B81" t="s">
        <v>21</v>
      </c>
      <c r="C81" t="s">
        <v>22</v>
      </c>
      <c r="D81" t="s">
        <v>23</v>
      </c>
      <c r="E81" t="s">
        <v>44</v>
      </c>
      <c r="G81" t="s">
        <v>288</v>
      </c>
      <c r="H81" t="s">
        <v>7</v>
      </c>
      <c r="I81" t="s">
        <v>17</v>
      </c>
      <c r="J81" t="s">
        <v>18</v>
      </c>
      <c r="K81" t="s">
        <v>26</v>
      </c>
      <c r="L81" t="s">
        <v>289</v>
      </c>
    </row>
    <row r="82" spans="1:12">
      <c r="A82" s="4" t="n">
        <v>43130</v>
      </c>
      <c r="B82" t="s">
        <v>21</v>
      </c>
      <c r="C82" t="s">
        <v>22</v>
      </c>
      <c r="D82" t="s">
        <v>23</v>
      </c>
      <c r="E82" t="s">
        <v>38</v>
      </c>
      <c r="G82" t="s">
        <v>389</v>
      </c>
      <c r="H82" t="s">
        <v>7</v>
      </c>
      <c r="I82" t="s">
        <v>17</v>
      </c>
      <c r="J82" t="s">
        <v>18</v>
      </c>
      <c r="K82" t="s">
        <v>26</v>
      </c>
      <c r="L82" t="s">
        <v>390</v>
      </c>
    </row>
    <row r="83" spans="1:12">
      <c r="A83" s="4" t="n">
        <v>43130</v>
      </c>
      <c r="B83" t="s">
        <v>21</v>
      </c>
      <c r="C83" t="s">
        <v>22</v>
      </c>
      <c r="D83" t="s">
        <v>23</v>
      </c>
      <c r="E83" t="s">
        <v>38</v>
      </c>
      <c r="G83" t="s">
        <v>214</v>
      </c>
      <c r="H83" t="s">
        <v>7</v>
      </c>
      <c r="I83" t="s">
        <v>17</v>
      </c>
      <c r="J83" t="s">
        <v>18</v>
      </c>
      <c r="K83" t="s">
        <v>215</v>
      </c>
      <c r="L83" t="s">
        <v>216</v>
      </c>
    </row>
    <row r="84" spans="1:12">
      <c r="A84" s="4" t="n">
        <v>43130</v>
      </c>
      <c r="B84" t="s">
        <v>21</v>
      </c>
      <c r="C84" t="s">
        <v>22</v>
      </c>
      <c r="D84" t="s">
        <v>23</v>
      </c>
      <c r="E84" t="s">
        <v>38</v>
      </c>
      <c r="G84" t="s">
        <v>39</v>
      </c>
      <c r="H84" t="s">
        <v>7</v>
      </c>
      <c r="I84" t="s">
        <v>17</v>
      </c>
      <c r="J84" t="s">
        <v>18</v>
      </c>
      <c r="K84" t="s">
        <v>40</v>
      </c>
      <c r="L84" t="s">
        <v>41</v>
      </c>
    </row>
    <row r="85" spans="1:12">
      <c r="A85" s="4" t="n">
        <v>43132</v>
      </c>
      <c r="B85" t="s">
        <v>21</v>
      </c>
      <c r="C85" t="s">
        <v>22</v>
      </c>
      <c r="D85" t="s">
        <v>23</v>
      </c>
      <c r="E85" t="s">
        <v>44</v>
      </c>
      <c r="G85" t="s">
        <v>395</v>
      </c>
      <c r="H85" t="s">
        <v>7</v>
      </c>
      <c r="I85" t="s">
        <v>17</v>
      </c>
      <c r="J85" t="s">
        <v>18</v>
      </c>
      <c r="K85" t="s">
        <v>26</v>
      </c>
      <c r="L85" t="s">
        <v>396</v>
      </c>
    </row>
    <row r="86" spans="1:12">
      <c r="A86" s="4" t="n">
        <v>43132</v>
      </c>
      <c r="B86" t="s">
        <v>21</v>
      </c>
      <c r="C86" t="s">
        <v>22</v>
      </c>
      <c r="D86" t="s">
        <v>23</v>
      </c>
      <c r="E86" t="s">
        <v>38</v>
      </c>
      <c r="G86" t="s">
        <v>290</v>
      </c>
      <c r="H86" t="s">
        <v>7</v>
      </c>
      <c r="I86" t="s">
        <v>17</v>
      </c>
      <c r="J86" t="s">
        <v>18</v>
      </c>
      <c r="K86" t="s">
        <v>215</v>
      </c>
      <c r="L86" t="s">
        <v>291</v>
      </c>
    </row>
    <row r="87" spans="1:12">
      <c r="A87" s="4" t="n">
        <v>43132</v>
      </c>
      <c r="B87" t="s">
        <v>251</v>
      </c>
      <c r="C87" t="s">
        <v>252</v>
      </c>
      <c r="D87" t="s">
        <v>23</v>
      </c>
      <c r="E87" t="s">
        <v>38</v>
      </c>
      <c r="G87" t="s">
        <v>253</v>
      </c>
      <c r="H87" t="s">
        <v>7</v>
      </c>
      <c r="I87" t="s">
        <v>17</v>
      </c>
      <c r="J87" t="s">
        <v>18</v>
      </c>
      <c r="K87" t="s">
        <v>254</v>
      </c>
      <c r="L87" t="s">
        <v>255</v>
      </c>
    </row>
    <row r="88" spans="1:12">
      <c r="A88" s="4" t="n">
        <v>43132</v>
      </c>
      <c r="B88" t="s">
        <v>21</v>
      </c>
      <c r="C88" t="s">
        <v>22</v>
      </c>
      <c r="D88" t="s">
        <v>23</v>
      </c>
      <c r="E88" t="s">
        <v>24</v>
      </c>
      <c r="G88" t="s">
        <v>393</v>
      </c>
      <c r="H88" t="s">
        <v>7</v>
      </c>
      <c r="I88" t="s">
        <v>17</v>
      </c>
      <c r="J88" t="s">
        <v>18</v>
      </c>
      <c r="K88" t="s">
        <v>215</v>
      </c>
      <c r="L88" t="s">
        <v>394</v>
      </c>
    </row>
    <row r="89" spans="1:12">
      <c r="A89" s="4" t="n">
        <v>43132</v>
      </c>
      <c r="B89" t="s">
        <v>397</v>
      </c>
      <c r="C89" t="s">
        <v>398</v>
      </c>
      <c r="D89" t="s">
        <v>23</v>
      </c>
      <c r="E89" t="s">
        <v>263</v>
      </c>
      <c r="G89" t="s">
        <v>399</v>
      </c>
      <c r="H89" t="s">
        <v>7</v>
      </c>
      <c r="I89" t="s">
        <v>17</v>
      </c>
      <c r="J89" t="s">
        <v>18</v>
      </c>
      <c r="K89" t="s">
        <v>400</v>
      </c>
      <c r="L89" t="s">
        <v>401</v>
      </c>
    </row>
    <row r="90" spans="1:12">
      <c r="A90" s="4" t="n">
        <v>43132</v>
      </c>
      <c r="B90" t="s">
        <v>251</v>
      </c>
      <c r="C90" t="s">
        <v>252</v>
      </c>
      <c r="D90" t="s">
        <v>23</v>
      </c>
      <c r="E90" t="s">
        <v>24</v>
      </c>
      <c r="G90" t="s">
        <v>386</v>
      </c>
      <c r="H90" t="s">
        <v>7</v>
      </c>
      <c r="I90" t="s">
        <v>17</v>
      </c>
      <c r="J90" t="s">
        <v>18</v>
      </c>
      <c r="K90" t="s">
        <v>254</v>
      </c>
      <c r="L90" t="s">
        <v>387</v>
      </c>
    </row>
    <row r="91" spans="1:12">
      <c r="A91" s="4" t="n">
        <v>43129</v>
      </c>
      <c r="B91" t="s">
        <v>300</v>
      </c>
      <c r="C91" t="s">
        <v>301</v>
      </c>
      <c r="D91" t="s">
        <v>23</v>
      </c>
      <c r="E91" t="s">
        <v>44</v>
      </c>
      <c r="G91" t="s">
        <v>384</v>
      </c>
      <c r="H91" t="s">
        <v>7</v>
      </c>
      <c r="I91" t="s">
        <v>17</v>
      </c>
      <c r="J91" t="s">
        <v>18</v>
      </c>
      <c r="K91" t="s">
        <v>302</v>
      </c>
      <c r="L91" t="s">
        <v>385</v>
      </c>
    </row>
    <row r="92" spans="1:12">
      <c r="A92" s="4" t="n">
        <v>43132</v>
      </c>
      <c r="B92" t="s">
        <v>231</v>
      </c>
      <c r="C92" t="s">
        <v>232</v>
      </c>
      <c r="D92" t="s">
        <v>23</v>
      </c>
      <c r="E92" t="s">
        <v>24</v>
      </c>
      <c r="G92" t="s">
        <v>348</v>
      </c>
      <c r="H92" t="s">
        <v>7</v>
      </c>
      <c r="I92" t="s">
        <v>17</v>
      </c>
      <c r="J92" t="s">
        <v>18</v>
      </c>
      <c r="K92" t="s">
        <v>349</v>
      </c>
      <c r="L92" t="s">
        <v>350</v>
      </c>
    </row>
    <row r="93" spans="1:12">
      <c r="A93" s="4" t="n">
        <v>43132</v>
      </c>
      <c r="B93" t="s">
        <v>261</v>
      </c>
      <c r="C93" t="s">
        <v>262</v>
      </c>
      <c r="D93" t="s">
        <v>23</v>
      </c>
      <c r="E93" t="s">
        <v>263</v>
      </c>
      <c r="G93" t="s">
        <v>261</v>
      </c>
      <c r="H93" t="s">
        <v>7</v>
      </c>
      <c r="I93" t="s">
        <v>17</v>
      </c>
      <c r="J93" t="s">
        <v>18</v>
      </c>
      <c r="K93" t="s">
        <v>264</v>
      </c>
      <c r="L93" t="s">
        <v>391</v>
      </c>
    </row>
    <row r="94" spans="1:12">
      <c r="A94" s="4" t="n">
        <v>43132</v>
      </c>
      <c r="B94" t="s">
        <v>251</v>
      </c>
      <c r="C94" t="s">
        <v>252</v>
      </c>
      <c r="D94" t="s">
        <v>23</v>
      </c>
      <c r="E94" t="s">
        <v>24</v>
      </c>
      <c r="G94" t="s">
        <v>386</v>
      </c>
      <c r="H94" t="s">
        <v>7</v>
      </c>
      <c r="I94" t="s">
        <v>17</v>
      </c>
      <c r="J94" t="s">
        <v>18</v>
      </c>
      <c r="K94" t="s">
        <v>254</v>
      </c>
      <c r="L94" t="s">
        <v>387</v>
      </c>
    </row>
    <row r="95" spans="1:12">
      <c r="A95" s="4" t="n">
        <v>43132</v>
      </c>
      <c r="B95" t="s">
        <v>33</v>
      </c>
      <c r="C95" t="s">
        <v>34</v>
      </c>
      <c r="D95" t="s">
        <v>23</v>
      </c>
      <c r="E95" t="s">
        <v>263</v>
      </c>
      <c r="G95" t="s">
        <v>402</v>
      </c>
      <c r="H95" t="s">
        <v>7</v>
      </c>
      <c r="I95" t="s">
        <v>17</v>
      </c>
      <c r="J95" t="s">
        <v>18</v>
      </c>
      <c r="K95" t="s">
        <v>36</v>
      </c>
      <c r="L95" t="s">
        <v>403</v>
      </c>
    </row>
    <row r="96" spans="1:12">
      <c r="A96" s="4" t="n">
        <v>43132</v>
      </c>
      <c r="B96" t="s">
        <v>12</v>
      </c>
      <c r="C96" t="s">
        <v>13</v>
      </c>
      <c r="D96" t="s">
        <v>23</v>
      </c>
      <c r="E96" t="s">
        <v>263</v>
      </c>
      <c r="G96" t="s">
        <v>272</v>
      </c>
      <c r="H96" t="s">
        <v>7</v>
      </c>
      <c r="I96" t="s">
        <v>17</v>
      </c>
      <c r="J96" t="s">
        <v>18</v>
      </c>
      <c r="K96" t="s">
        <v>273</v>
      </c>
      <c r="L96" t="s">
        <v>274</v>
      </c>
    </row>
    <row r="97" spans="1:12">
      <c r="A97" s="4" t="n">
        <v>43132</v>
      </c>
      <c r="B97" t="s">
        <v>251</v>
      </c>
      <c r="C97" t="s">
        <v>252</v>
      </c>
      <c r="D97" t="s">
        <v>23</v>
      </c>
      <c r="E97" t="s">
        <v>24</v>
      </c>
      <c r="G97" t="s">
        <v>334</v>
      </c>
      <c r="H97" t="s">
        <v>7</v>
      </c>
      <c r="I97" t="s">
        <v>17</v>
      </c>
      <c r="J97" t="s">
        <v>18</v>
      </c>
      <c r="K97" t="s">
        <v>335</v>
      </c>
      <c r="L97" t="s">
        <v>336</v>
      </c>
    </row>
    <row r="98" spans="1:12">
      <c r="A98" s="4" t="n">
        <v>43132</v>
      </c>
      <c r="B98" t="s">
        <v>178</v>
      </c>
      <c r="C98" t="s">
        <v>179</v>
      </c>
      <c r="D98" t="s">
        <v>23</v>
      </c>
      <c r="E98" t="s">
        <v>263</v>
      </c>
      <c r="G98" t="s">
        <v>178</v>
      </c>
      <c r="H98" t="s">
        <v>7</v>
      </c>
      <c r="I98" t="s">
        <v>17</v>
      </c>
      <c r="J98" t="s">
        <v>18</v>
      </c>
      <c r="K98" t="s">
        <v>180</v>
      </c>
      <c r="L98" t="s">
        <v>392</v>
      </c>
    </row>
    <row r="99" spans="1:12">
      <c r="A99" s="4" t="n">
        <v>43137</v>
      </c>
      <c r="B99" t="s">
        <v>281</v>
      </c>
      <c r="C99" t="s">
        <v>22</v>
      </c>
      <c r="D99" t="s">
        <v>23</v>
      </c>
      <c r="E99" t="s">
        <v>44</v>
      </c>
      <c r="G99" t="s">
        <v>282</v>
      </c>
      <c r="H99" t="s">
        <v>7</v>
      </c>
      <c r="I99" t="s">
        <v>17</v>
      </c>
      <c r="J99" t="s">
        <v>18</v>
      </c>
      <c r="K99" t="s">
        <v>283</v>
      </c>
      <c r="L99" t="s">
        <v>284</v>
      </c>
    </row>
    <row r="100" spans="1:12">
      <c r="A100" s="4" t="n">
        <v>43137</v>
      </c>
      <c r="B100" t="s">
        <v>397</v>
      </c>
      <c r="C100" t="s">
        <v>398</v>
      </c>
      <c r="D100" t="s">
        <v>23</v>
      </c>
      <c r="E100" t="s">
        <v>263</v>
      </c>
      <c r="G100" t="s">
        <v>415</v>
      </c>
      <c r="H100" t="s">
        <v>7</v>
      </c>
      <c r="I100" t="s">
        <v>17</v>
      </c>
      <c r="J100" t="s">
        <v>18</v>
      </c>
      <c r="K100" t="s">
        <v>400</v>
      </c>
      <c r="L100" t="s">
        <v>416</v>
      </c>
    </row>
    <row r="101" spans="1:12">
      <c r="A101" s="4" t="n">
        <v>43137</v>
      </c>
      <c r="B101" t="s">
        <v>322</v>
      </c>
      <c r="C101" t="s">
        <v>203</v>
      </c>
      <c r="D101" t="s">
        <v>23</v>
      </c>
      <c r="E101" t="s">
        <v>44</v>
      </c>
      <c r="G101" t="s">
        <v>351</v>
      </c>
      <c r="H101" t="s">
        <v>7</v>
      </c>
      <c r="I101" t="s">
        <v>17</v>
      </c>
      <c r="J101" t="s">
        <v>18</v>
      </c>
      <c r="K101" t="s">
        <v>324</v>
      </c>
      <c r="L101" t="s">
        <v>352</v>
      </c>
    </row>
    <row r="102" spans="1:12">
      <c r="A102" s="4" t="n">
        <v>43137</v>
      </c>
      <c r="B102" t="s">
        <v>21</v>
      </c>
      <c r="C102" t="s">
        <v>22</v>
      </c>
      <c r="D102" t="s">
        <v>23</v>
      </c>
      <c r="E102" t="s">
        <v>263</v>
      </c>
      <c r="G102" t="s">
        <v>410</v>
      </c>
      <c r="H102" t="s">
        <v>7</v>
      </c>
      <c r="I102" t="s">
        <v>17</v>
      </c>
      <c r="J102" t="s">
        <v>18</v>
      </c>
      <c r="K102" t="s">
        <v>215</v>
      </c>
      <c r="L102" t="s">
        <v>411</v>
      </c>
    </row>
    <row r="103" spans="1:12">
      <c r="A103" s="4" t="n">
        <v>43137</v>
      </c>
      <c r="B103" t="s">
        <v>261</v>
      </c>
      <c r="C103" t="s">
        <v>262</v>
      </c>
      <c r="D103" t="s">
        <v>23</v>
      </c>
      <c r="E103" t="s">
        <v>263</v>
      </c>
      <c r="G103" t="s">
        <v>261</v>
      </c>
      <c r="H103" t="s">
        <v>7</v>
      </c>
      <c r="I103" t="s">
        <v>17</v>
      </c>
      <c r="J103" t="s">
        <v>18</v>
      </c>
      <c r="K103" t="s">
        <v>264</v>
      </c>
      <c r="L103" t="s">
        <v>391</v>
      </c>
    </row>
    <row r="104" spans="1:12">
      <c r="A104" s="4" t="n">
        <v>43137</v>
      </c>
      <c r="B104" t="s">
        <v>322</v>
      </c>
      <c r="C104" t="s">
        <v>203</v>
      </c>
      <c r="D104" t="s">
        <v>23</v>
      </c>
      <c r="E104" t="s">
        <v>44</v>
      </c>
      <c r="G104" t="s">
        <v>351</v>
      </c>
      <c r="H104" t="s">
        <v>7</v>
      </c>
      <c r="I104" t="s">
        <v>17</v>
      </c>
      <c r="J104" t="s">
        <v>18</v>
      </c>
      <c r="K104" t="s">
        <v>324</v>
      </c>
      <c r="L104" t="s">
        <v>352</v>
      </c>
    </row>
    <row r="105" spans="1:12">
      <c r="A105" s="4" t="n">
        <v>43137</v>
      </c>
      <c r="B105" t="s">
        <v>300</v>
      </c>
      <c r="C105" t="s">
        <v>301</v>
      </c>
      <c r="D105" t="s">
        <v>23</v>
      </c>
      <c r="E105" t="s">
        <v>44</v>
      </c>
      <c r="G105" t="s">
        <v>384</v>
      </c>
      <c r="H105" t="s">
        <v>7</v>
      </c>
      <c r="I105" t="s">
        <v>17</v>
      </c>
      <c r="J105" t="s">
        <v>18</v>
      </c>
      <c r="K105" t="s">
        <v>302</v>
      </c>
      <c r="L105" t="s">
        <v>385</v>
      </c>
    </row>
    <row r="106" spans="1:12">
      <c r="A106" s="4" t="n">
        <v>43137</v>
      </c>
      <c r="B106" t="s">
        <v>300</v>
      </c>
      <c r="C106" t="s">
        <v>301</v>
      </c>
      <c r="D106" t="s">
        <v>23</v>
      </c>
      <c r="E106" t="s">
        <v>38</v>
      </c>
      <c r="G106" t="s">
        <v>171</v>
      </c>
      <c r="H106" t="s">
        <v>7</v>
      </c>
      <c r="I106" t="s">
        <v>17</v>
      </c>
      <c r="J106" t="s">
        <v>18</v>
      </c>
      <c r="K106" t="s">
        <v>302</v>
      </c>
      <c r="L106" t="s">
        <v>419</v>
      </c>
    </row>
    <row r="107" spans="1:12">
      <c r="A107" s="4" t="n">
        <v>43137</v>
      </c>
      <c r="B107" t="s">
        <v>397</v>
      </c>
      <c r="C107" t="s">
        <v>398</v>
      </c>
      <c r="D107" t="s">
        <v>23</v>
      </c>
      <c r="E107" t="s">
        <v>263</v>
      </c>
      <c r="G107" t="s">
        <v>417</v>
      </c>
      <c r="H107" t="s">
        <v>7</v>
      </c>
      <c r="I107" t="s">
        <v>17</v>
      </c>
      <c r="J107" t="s">
        <v>18</v>
      </c>
      <c r="K107" t="s">
        <v>413</v>
      </c>
      <c r="L107" t="s">
        <v>418</v>
      </c>
    </row>
    <row r="108" spans="1:12">
      <c r="A108" s="4" t="n">
        <v>43137</v>
      </c>
      <c r="B108" t="s">
        <v>33</v>
      </c>
      <c r="C108" t="s">
        <v>34</v>
      </c>
      <c r="D108" t="s">
        <v>23</v>
      </c>
      <c r="E108" t="s">
        <v>38</v>
      </c>
      <c r="G108" t="s">
        <v>420</v>
      </c>
      <c r="H108" t="s">
        <v>7</v>
      </c>
      <c r="I108" t="s">
        <v>17</v>
      </c>
      <c r="J108" t="s">
        <v>18</v>
      </c>
      <c r="K108" t="s">
        <v>194</v>
      </c>
      <c r="L108" t="s">
        <v>421</v>
      </c>
    </row>
    <row r="109" spans="1:12">
      <c r="A109" s="4" t="n">
        <v>43137</v>
      </c>
      <c r="B109" t="s">
        <v>251</v>
      </c>
      <c r="C109" t="s">
        <v>252</v>
      </c>
      <c r="D109" t="s">
        <v>23</v>
      </c>
      <c r="E109" t="s">
        <v>38</v>
      </c>
      <c r="G109" t="s">
        <v>256</v>
      </c>
      <c r="H109" t="s">
        <v>7</v>
      </c>
      <c r="I109" t="s">
        <v>17</v>
      </c>
      <c r="J109" t="s">
        <v>18</v>
      </c>
      <c r="K109" t="s">
        <v>257</v>
      </c>
      <c r="L109" t="s">
        <v>258</v>
      </c>
    </row>
    <row r="110" spans="1:12">
      <c r="A110" s="4" t="n">
        <v>43137</v>
      </c>
      <c r="B110" t="s">
        <v>33</v>
      </c>
      <c r="C110" t="s">
        <v>34</v>
      </c>
      <c r="D110" t="s">
        <v>23</v>
      </c>
      <c r="E110" t="s">
        <v>44</v>
      </c>
      <c r="G110" t="s">
        <v>422</v>
      </c>
      <c r="H110" t="s">
        <v>7</v>
      </c>
      <c r="I110" t="s">
        <v>17</v>
      </c>
      <c r="J110" t="s">
        <v>18</v>
      </c>
      <c r="K110" t="s">
        <v>36</v>
      </c>
      <c r="L110" t="s">
        <v>423</v>
      </c>
    </row>
    <row r="111" spans="1:12">
      <c r="A111" s="4" t="n">
        <v>43137</v>
      </c>
      <c r="B111" t="s">
        <v>33</v>
      </c>
      <c r="C111" t="s">
        <v>34</v>
      </c>
      <c r="D111" t="s">
        <v>23</v>
      </c>
      <c r="E111" t="s">
        <v>38</v>
      </c>
      <c r="G111" t="s">
        <v>420</v>
      </c>
      <c r="H111" t="s">
        <v>7</v>
      </c>
      <c r="I111" t="s">
        <v>17</v>
      </c>
      <c r="J111" t="s">
        <v>18</v>
      </c>
      <c r="K111" t="s">
        <v>194</v>
      </c>
      <c r="L111" t="s">
        <v>421</v>
      </c>
    </row>
    <row r="112" spans="1:12">
      <c r="A112" s="4" t="n">
        <v>43137</v>
      </c>
      <c r="B112" t="s">
        <v>251</v>
      </c>
      <c r="C112" t="s">
        <v>252</v>
      </c>
      <c r="D112" t="s">
        <v>23</v>
      </c>
      <c r="E112" t="s">
        <v>38</v>
      </c>
      <c r="G112" t="s">
        <v>256</v>
      </c>
      <c r="H112" t="s">
        <v>7</v>
      </c>
      <c r="I112" t="s">
        <v>17</v>
      </c>
      <c r="J112" t="s">
        <v>18</v>
      </c>
      <c r="K112" t="s">
        <v>257</v>
      </c>
      <c r="L112" t="s">
        <v>258</v>
      </c>
    </row>
    <row r="113" spans="1:12">
      <c r="A113" s="4" t="n">
        <v>43137</v>
      </c>
      <c r="B113" t="s">
        <v>21</v>
      </c>
      <c r="C113" t="s">
        <v>22</v>
      </c>
      <c r="D113" t="s">
        <v>23</v>
      </c>
      <c r="E113" t="s">
        <v>263</v>
      </c>
      <c r="G113" t="s">
        <v>405</v>
      </c>
      <c r="H113" t="s">
        <v>7</v>
      </c>
      <c r="I113" t="s">
        <v>17</v>
      </c>
      <c r="J113" t="s">
        <v>18</v>
      </c>
      <c r="K113" t="s">
        <v>215</v>
      </c>
      <c r="L113" t="s">
        <v>406</v>
      </c>
    </row>
    <row r="114" spans="1:12">
      <c r="A114" s="4" t="n">
        <v>43137</v>
      </c>
      <c r="B114" t="s">
        <v>424</v>
      </c>
      <c r="C114" t="s">
        <v>425</v>
      </c>
      <c r="D114" t="s">
        <v>23</v>
      </c>
      <c r="E114" t="s">
        <v>263</v>
      </c>
      <c r="G114" t="s">
        <v>424</v>
      </c>
      <c r="H114" t="s">
        <v>7</v>
      </c>
      <c r="I114" t="s">
        <v>17</v>
      </c>
      <c r="J114" t="s">
        <v>18</v>
      </c>
      <c r="K114" t="s">
        <v>426</v>
      </c>
      <c r="L114" t="s">
        <v>427</v>
      </c>
    </row>
    <row r="115" spans="1:12">
      <c r="A115" s="4" t="n">
        <v>43137</v>
      </c>
      <c r="B115" t="s">
        <v>21</v>
      </c>
      <c r="C115" t="s">
        <v>22</v>
      </c>
      <c r="D115" t="s">
        <v>23</v>
      </c>
      <c r="E115" t="s">
        <v>263</v>
      </c>
      <c r="G115" t="s">
        <v>407</v>
      </c>
      <c r="H115" t="s">
        <v>7</v>
      </c>
      <c r="I115" t="s">
        <v>17</v>
      </c>
      <c r="J115" t="s">
        <v>18</v>
      </c>
      <c r="K115" t="s">
        <v>408</v>
      </c>
      <c r="L115" t="s">
        <v>409</v>
      </c>
    </row>
    <row r="116" spans="1:12">
      <c r="A116" s="4" t="n">
        <v>43137</v>
      </c>
      <c r="B116" t="s">
        <v>397</v>
      </c>
      <c r="C116" t="s">
        <v>398</v>
      </c>
      <c r="D116" t="s">
        <v>23</v>
      </c>
      <c r="E116" t="s">
        <v>263</v>
      </c>
      <c r="G116" t="s">
        <v>412</v>
      </c>
      <c r="H116" t="s">
        <v>7</v>
      </c>
      <c r="I116" t="s">
        <v>17</v>
      </c>
      <c r="J116" t="s">
        <v>18</v>
      </c>
      <c r="K116" t="s">
        <v>413</v>
      </c>
      <c r="L116" t="s">
        <v>414</v>
      </c>
    </row>
    <row r="117" spans="1:12">
      <c r="A117" s="4" t="n">
        <v>43137</v>
      </c>
      <c r="B117" t="s">
        <v>251</v>
      </c>
      <c r="C117" t="s">
        <v>252</v>
      </c>
      <c r="D117" t="s">
        <v>23</v>
      </c>
      <c r="E117" t="s">
        <v>38</v>
      </c>
      <c r="G117" t="s">
        <v>253</v>
      </c>
      <c r="H117" t="s">
        <v>7</v>
      </c>
      <c r="I117" t="s">
        <v>17</v>
      </c>
      <c r="J117" t="s">
        <v>18</v>
      </c>
      <c r="K117" t="s">
        <v>254</v>
      </c>
      <c r="L117" t="s">
        <v>255</v>
      </c>
    </row>
    <row r="118" spans="1:12">
      <c r="A118" s="4" t="n">
        <v>43137</v>
      </c>
      <c r="B118" t="s">
        <v>178</v>
      </c>
      <c r="C118" t="s">
        <v>179</v>
      </c>
      <c r="D118" t="s">
        <v>23</v>
      </c>
      <c r="E118" t="s">
        <v>263</v>
      </c>
      <c r="G118" t="s">
        <v>178</v>
      </c>
      <c r="H118" t="s">
        <v>7</v>
      </c>
      <c r="I118" t="s">
        <v>17</v>
      </c>
      <c r="J118" t="s">
        <v>18</v>
      </c>
      <c r="K118" t="s">
        <v>180</v>
      </c>
      <c r="L118" t="s">
        <v>404</v>
      </c>
    </row>
    <row r="119" spans="1:12">
      <c r="A119" s="4" t="n">
        <v>43147</v>
      </c>
      <c r="B119" t="s">
        <v>266</v>
      </c>
      <c r="C119" t="s">
        <v>43</v>
      </c>
      <c r="D119" t="s">
        <v>23</v>
      </c>
      <c r="E119" t="s">
        <v>263</v>
      </c>
      <c r="G119" t="s">
        <v>428</v>
      </c>
      <c r="H119" t="s">
        <v>7</v>
      </c>
      <c r="I119" t="s">
        <v>17</v>
      </c>
      <c r="J119" t="s">
        <v>18</v>
      </c>
      <c r="K119" t="s">
        <v>268</v>
      </c>
      <c r="L119" t="s">
        <v>429</v>
      </c>
    </row>
    <row r="120" spans="1:12">
      <c r="A120" s="4" t="n">
        <v>43147</v>
      </c>
      <c r="B120" t="s">
        <v>12</v>
      </c>
      <c r="C120" t="s">
        <v>13</v>
      </c>
      <c r="D120" t="s">
        <v>23</v>
      </c>
      <c r="E120" t="s">
        <v>263</v>
      </c>
      <c r="G120" t="s">
        <v>272</v>
      </c>
      <c r="H120" t="s">
        <v>7</v>
      </c>
      <c r="I120" t="s">
        <v>17</v>
      </c>
      <c r="J120" t="s">
        <v>18</v>
      </c>
      <c r="K120" t="s">
        <v>273</v>
      </c>
      <c r="L120" t="s">
        <v>430</v>
      </c>
    </row>
    <row r="121" spans="1:12">
      <c r="A121" s="4" t="n">
        <v>43147</v>
      </c>
      <c r="B121" t="s">
        <v>310</v>
      </c>
      <c r="C121" t="s">
        <v>22</v>
      </c>
      <c r="D121" t="s">
        <v>23</v>
      </c>
      <c r="E121" t="s">
        <v>44</v>
      </c>
      <c r="G121" t="s">
        <v>345</v>
      </c>
      <c r="H121" t="s">
        <v>7</v>
      </c>
      <c r="I121" t="s">
        <v>17</v>
      </c>
      <c r="J121" t="s">
        <v>18</v>
      </c>
      <c r="K121" t="s">
        <v>312</v>
      </c>
      <c r="L121" t="s">
        <v>346</v>
      </c>
    </row>
    <row r="122" spans="1:12">
      <c r="A122" s="4" t="n">
        <v>43147</v>
      </c>
      <c r="B122" t="s">
        <v>166</v>
      </c>
      <c r="C122" t="s">
        <v>167</v>
      </c>
      <c r="D122" t="s">
        <v>23</v>
      </c>
      <c r="E122" t="s">
        <v>44</v>
      </c>
      <c r="G122" t="s">
        <v>436</v>
      </c>
      <c r="H122" t="s">
        <v>7</v>
      </c>
      <c r="I122" t="s">
        <v>17</v>
      </c>
      <c r="J122" t="s">
        <v>18</v>
      </c>
      <c r="K122" t="s">
        <v>437</v>
      </c>
      <c r="L122" t="s">
        <v>438</v>
      </c>
    </row>
    <row r="123" spans="1:12">
      <c r="A123" s="4" t="n">
        <v>43147</v>
      </c>
      <c r="B123" t="s">
        <v>431</v>
      </c>
      <c r="C123" t="s">
        <v>43</v>
      </c>
      <c r="D123" t="s">
        <v>23</v>
      </c>
      <c r="E123" t="s">
        <v>263</v>
      </c>
      <c r="G123" t="s">
        <v>431</v>
      </c>
      <c r="H123" t="s">
        <v>7</v>
      </c>
      <c r="I123" t="s">
        <v>17</v>
      </c>
      <c r="J123" t="s">
        <v>18</v>
      </c>
      <c r="K123" t="s">
        <v>432</v>
      </c>
      <c r="L123" t="s">
        <v>433</v>
      </c>
    </row>
    <row r="124" spans="1:12">
      <c r="A124" s="4" t="n">
        <v>43147</v>
      </c>
      <c r="B124" t="s">
        <v>28</v>
      </c>
      <c r="C124" t="s">
        <v>29</v>
      </c>
      <c r="D124" t="s">
        <v>23</v>
      </c>
      <c r="E124" t="s">
        <v>44</v>
      </c>
      <c r="G124" t="s">
        <v>434</v>
      </c>
      <c r="H124" t="s">
        <v>7</v>
      </c>
      <c r="I124" t="s">
        <v>17</v>
      </c>
      <c r="J124" t="s">
        <v>18</v>
      </c>
      <c r="K124" t="s">
        <v>197</v>
      </c>
      <c r="L124" t="s">
        <v>435</v>
      </c>
    </row>
    <row r="125" spans="1:12">
      <c r="A125" s="4" t="n">
        <v>43147</v>
      </c>
      <c r="B125" t="s">
        <v>431</v>
      </c>
      <c r="C125" t="s">
        <v>43</v>
      </c>
      <c r="D125" t="s">
        <v>23</v>
      </c>
      <c r="E125" t="s">
        <v>263</v>
      </c>
      <c r="G125" t="s">
        <v>431</v>
      </c>
      <c r="H125" t="s">
        <v>7</v>
      </c>
      <c r="I125" t="s">
        <v>17</v>
      </c>
      <c r="J125" t="s">
        <v>18</v>
      </c>
      <c r="K125" t="s">
        <v>432</v>
      </c>
      <c r="L125" t="s">
        <v>433</v>
      </c>
    </row>
    <row r="126" spans="1:12">
      <c r="A126" s="4" t="n">
        <v>43152</v>
      </c>
      <c r="B126" t="s">
        <v>397</v>
      </c>
      <c r="C126" t="s">
        <v>398</v>
      </c>
      <c r="D126" t="s">
        <v>23</v>
      </c>
      <c r="E126" t="s">
        <v>263</v>
      </c>
      <c r="G126" t="s">
        <v>399</v>
      </c>
      <c r="H126" t="s">
        <v>7</v>
      </c>
      <c r="I126" t="s">
        <v>17</v>
      </c>
      <c r="J126" t="s">
        <v>18</v>
      </c>
      <c r="K126" t="s">
        <v>400</v>
      </c>
      <c r="L126" t="s">
        <v>401</v>
      </c>
    </row>
    <row r="127" spans="1:12">
      <c r="A127" s="4" t="n">
        <v>43152</v>
      </c>
      <c r="B127" t="s">
        <v>322</v>
      </c>
      <c r="C127" t="s">
        <v>203</v>
      </c>
      <c r="D127" t="s">
        <v>23</v>
      </c>
      <c r="E127" t="s">
        <v>44</v>
      </c>
      <c r="G127" t="s">
        <v>351</v>
      </c>
      <c r="H127" t="s">
        <v>7</v>
      </c>
      <c r="I127" t="s">
        <v>17</v>
      </c>
      <c r="J127" t="s">
        <v>18</v>
      </c>
      <c r="K127" t="s">
        <v>324</v>
      </c>
      <c r="L127" t="s">
        <v>352</v>
      </c>
    </row>
    <row r="128" spans="1:12">
      <c r="A128" s="4" t="n">
        <v>43152</v>
      </c>
      <c r="B128" t="s">
        <v>231</v>
      </c>
      <c r="C128" t="s">
        <v>232</v>
      </c>
      <c r="D128" t="s">
        <v>23</v>
      </c>
      <c r="E128" t="s">
        <v>24</v>
      </c>
      <c r="G128" t="s">
        <v>348</v>
      </c>
      <c r="H128" t="s">
        <v>7</v>
      </c>
      <c r="I128" t="s">
        <v>17</v>
      </c>
      <c r="J128" t="s">
        <v>18</v>
      </c>
      <c r="K128" t="s">
        <v>349</v>
      </c>
      <c r="L128" t="s">
        <v>350</v>
      </c>
    </row>
    <row r="129" spans="1:12">
      <c r="A129" s="4" t="n">
        <v>43152</v>
      </c>
      <c r="B129" t="s">
        <v>182</v>
      </c>
      <c r="C129" t="s">
        <v>183</v>
      </c>
      <c r="D129" t="s">
        <v>23</v>
      </c>
      <c r="E129" t="s">
        <v>44</v>
      </c>
      <c r="G129" t="s">
        <v>449</v>
      </c>
      <c r="H129" t="s">
        <v>7</v>
      </c>
      <c r="I129" t="s">
        <v>17</v>
      </c>
      <c r="J129" t="s">
        <v>18</v>
      </c>
      <c r="K129" t="s">
        <v>185</v>
      </c>
      <c r="L129" t="s">
        <v>450</v>
      </c>
    </row>
    <row r="130" spans="1:12">
      <c r="A130" s="4" t="n">
        <v>43152</v>
      </c>
      <c r="B130" t="s">
        <v>28</v>
      </c>
      <c r="C130" t="s">
        <v>29</v>
      </c>
      <c r="D130" t="s">
        <v>23</v>
      </c>
      <c r="E130" t="s">
        <v>44</v>
      </c>
      <c r="G130" t="s">
        <v>434</v>
      </c>
      <c r="H130" t="s">
        <v>7</v>
      </c>
      <c r="I130" t="s">
        <v>17</v>
      </c>
      <c r="J130" t="s">
        <v>18</v>
      </c>
      <c r="K130" t="s">
        <v>197</v>
      </c>
      <c r="L130" t="s">
        <v>435</v>
      </c>
    </row>
    <row r="131" spans="1:12">
      <c r="A131" s="4" t="n">
        <v>43152</v>
      </c>
      <c r="B131" t="s">
        <v>322</v>
      </c>
      <c r="C131" t="s">
        <v>203</v>
      </c>
      <c r="D131" t="s">
        <v>23</v>
      </c>
      <c r="E131" t="s">
        <v>38</v>
      </c>
      <c r="G131" t="s">
        <v>323</v>
      </c>
      <c r="H131" t="s">
        <v>7</v>
      </c>
      <c r="I131" t="s">
        <v>17</v>
      </c>
      <c r="J131" t="s">
        <v>18</v>
      </c>
      <c r="K131" t="s">
        <v>324</v>
      </c>
      <c r="L131" t="s">
        <v>325</v>
      </c>
    </row>
    <row r="132" spans="1:12">
      <c r="A132" s="4" t="n">
        <v>43152</v>
      </c>
      <c r="B132" t="s">
        <v>182</v>
      </c>
      <c r="C132" t="s">
        <v>445</v>
      </c>
      <c r="D132" t="s">
        <v>23</v>
      </c>
      <c r="E132" t="s">
        <v>38</v>
      </c>
      <c r="G132" t="s">
        <v>451</v>
      </c>
      <c r="H132" t="s">
        <v>7</v>
      </c>
      <c r="I132" t="s">
        <v>17</v>
      </c>
      <c r="J132" t="s">
        <v>18</v>
      </c>
      <c r="K132" t="s">
        <v>447</v>
      </c>
      <c r="L132" t="s">
        <v>452</v>
      </c>
    </row>
    <row r="133" spans="1:12">
      <c r="A133" s="4" t="n">
        <v>43152</v>
      </c>
      <c r="B133" t="s">
        <v>28</v>
      </c>
      <c r="C133" t="s">
        <v>29</v>
      </c>
      <c r="D133" t="s">
        <v>23</v>
      </c>
      <c r="E133" t="s">
        <v>38</v>
      </c>
      <c r="G133" t="s">
        <v>441</v>
      </c>
      <c r="H133" t="s">
        <v>7</v>
      </c>
      <c r="I133" t="s">
        <v>17</v>
      </c>
      <c r="J133" t="s">
        <v>18</v>
      </c>
      <c r="K133" t="s">
        <v>54</v>
      </c>
      <c r="L133" t="s">
        <v>442</v>
      </c>
    </row>
    <row r="134" spans="1:12">
      <c r="A134" s="4" t="n">
        <v>43152</v>
      </c>
      <c r="B134" t="s">
        <v>431</v>
      </c>
      <c r="C134" t="s">
        <v>43</v>
      </c>
      <c r="D134" t="s">
        <v>23</v>
      </c>
      <c r="E134" t="s">
        <v>263</v>
      </c>
      <c r="G134" t="s">
        <v>431</v>
      </c>
      <c r="H134" t="s">
        <v>7</v>
      </c>
      <c r="I134" t="s">
        <v>17</v>
      </c>
      <c r="J134" t="s">
        <v>18</v>
      </c>
      <c r="K134" t="s">
        <v>432</v>
      </c>
      <c r="L134" t="s">
        <v>433</v>
      </c>
    </row>
    <row r="135" spans="1:12">
      <c r="A135" s="4" t="n">
        <v>43152</v>
      </c>
      <c r="B135" t="s">
        <v>182</v>
      </c>
      <c r="C135" t="s">
        <v>445</v>
      </c>
      <c r="D135" t="s">
        <v>23</v>
      </c>
      <c r="E135" t="s">
        <v>44</v>
      </c>
      <c r="G135" t="s">
        <v>446</v>
      </c>
      <c r="H135" t="s">
        <v>7</v>
      </c>
      <c r="I135" t="s">
        <v>17</v>
      </c>
      <c r="J135" t="s">
        <v>18</v>
      </c>
      <c r="K135" t="s">
        <v>447</v>
      </c>
      <c r="L135" t="s">
        <v>448</v>
      </c>
    </row>
    <row r="136" spans="1:12">
      <c r="A136" s="4" t="n">
        <v>43152</v>
      </c>
      <c r="B136" t="s">
        <v>182</v>
      </c>
      <c r="C136" t="s">
        <v>183</v>
      </c>
      <c r="D136" t="s">
        <v>23</v>
      </c>
      <c r="E136" t="s">
        <v>38</v>
      </c>
      <c r="G136" t="s">
        <v>443</v>
      </c>
      <c r="H136" t="s">
        <v>7</v>
      </c>
      <c r="I136" t="s">
        <v>17</v>
      </c>
      <c r="J136" t="s">
        <v>18</v>
      </c>
      <c r="K136" t="s">
        <v>185</v>
      </c>
      <c r="L136" t="s">
        <v>444</v>
      </c>
    </row>
    <row r="137" spans="1:12">
      <c r="A137" s="4" t="n">
        <v>43152</v>
      </c>
      <c r="B137" t="s">
        <v>339</v>
      </c>
      <c r="C137" t="s">
        <v>86</v>
      </c>
      <c r="D137" t="s">
        <v>23</v>
      </c>
      <c r="E137" t="s">
        <v>263</v>
      </c>
      <c r="G137" t="s">
        <v>340</v>
      </c>
      <c r="H137" t="s">
        <v>7</v>
      </c>
      <c r="I137" t="s">
        <v>17</v>
      </c>
      <c r="J137" t="s">
        <v>18</v>
      </c>
      <c r="K137" t="s">
        <v>341</v>
      </c>
      <c r="L137" t="s">
        <v>342</v>
      </c>
    </row>
    <row r="138" spans="1:12">
      <c r="A138" s="4" t="n">
        <v>43152</v>
      </c>
      <c r="B138" t="s">
        <v>178</v>
      </c>
      <c r="C138" t="s">
        <v>179</v>
      </c>
      <c r="D138" t="s">
        <v>23</v>
      </c>
      <c r="E138" t="s">
        <v>263</v>
      </c>
      <c r="G138" t="s">
        <v>178</v>
      </c>
      <c r="H138" t="s">
        <v>7</v>
      </c>
      <c r="I138" t="s">
        <v>17</v>
      </c>
      <c r="J138" t="s">
        <v>18</v>
      </c>
      <c r="K138" t="s">
        <v>180</v>
      </c>
      <c r="L138" t="s">
        <v>404</v>
      </c>
    </row>
    <row r="139" spans="1:12">
      <c r="A139" s="4" t="n">
        <v>43152</v>
      </c>
      <c r="B139" t="s">
        <v>28</v>
      </c>
      <c r="C139" t="s">
        <v>29</v>
      </c>
      <c r="D139" t="s">
        <v>23</v>
      </c>
      <c r="E139" t="s">
        <v>44</v>
      </c>
      <c r="G139" t="s">
        <v>434</v>
      </c>
      <c r="H139" t="s">
        <v>7</v>
      </c>
      <c r="I139" t="s">
        <v>17</v>
      </c>
      <c r="J139" t="s">
        <v>18</v>
      </c>
      <c r="K139" t="s">
        <v>197</v>
      </c>
      <c r="L139" t="s">
        <v>435</v>
      </c>
    </row>
    <row r="140" spans="1:12">
      <c r="A140" s="4" t="n">
        <v>43152</v>
      </c>
      <c r="B140" t="s">
        <v>182</v>
      </c>
      <c r="C140" t="s">
        <v>445</v>
      </c>
      <c r="D140" t="s">
        <v>23</v>
      </c>
      <c r="E140" t="s">
        <v>38</v>
      </c>
      <c r="G140" t="s">
        <v>451</v>
      </c>
      <c r="H140" t="s">
        <v>7</v>
      </c>
      <c r="I140" t="s">
        <v>17</v>
      </c>
      <c r="J140" t="s">
        <v>18</v>
      </c>
      <c r="K140" t="s">
        <v>447</v>
      </c>
      <c r="L140" t="s">
        <v>452</v>
      </c>
    </row>
    <row r="141" spans="1:12">
      <c r="A141" s="4" t="n">
        <v>43152</v>
      </c>
      <c r="B141" t="s">
        <v>322</v>
      </c>
      <c r="C141" t="s">
        <v>203</v>
      </c>
      <c r="D141" t="s">
        <v>23</v>
      </c>
      <c r="E141" t="s">
        <v>44</v>
      </c>
      <c r="G141" t="s">
        <v>453</v>
      </c>
      <c r="H141" t="s">
        <v>7</v>
      </c>
      <c r="I141" t="s">
        <v>17</v>
      </c>
      <c r="J141" t="s">
        <v>18</v>
      </c>
      <c r="K141" t="s">
        <v>454</v>
      </c>
      <c r="L141" t="s">
        <v>455</v>
      </c>
    </row>
    <row r="142" spans="1:12">
      <c r="A142" s="4" t="n">
        <v>43152</v>
      </c>
      <c r="B142" t="s">
        <v>367</v>
      </c>
      <c r="C142" t="s">
        <v>218</v>
      </c>
      <c r="D142" t="s">
        <v>23</v>
      </c>
      <c r="E142" t="s">
        <v>263</v>
      </c>
      <c r="G142" t="s">
        <v>367</v>
      </c>
      <c r="H142" t="s">
        <v>7</v>
      </c>
      <c r="I142" t="s">
        <v>17</v>
      </c>
      <c r="J142" t="s">
        <v>18</v>
      </c>
      <c r="K142" t="s">
        <v>439</v>
      </c>
      <c r="L142" t="s">
        <v>440</v>
      </c>
    </row>
    <row r="143" spans="1:12">
      <c r="A143" s="4" t="n">
        <v>43152</v>
      </c>
      <c r="B143" t="s">
        <v>370</v>
      </c>
      <c r="C143" t="s">
        <v>136</v>
      </c>
      <c r="D143" t="s">
        <v>23</v>
      </c>
      <c r="E143" t="s">
        <v>44</v>
      </c>
      <c r="G143" t="s">
        <v>373</v>
      </c>
      <c r="H143" t="s">
        <v>7</v>
      </c>
      <c r="I143" t="s">
        <v>17</v>
      </c>
      <c r="J143" t="s">
        <v>18</v>
      </c>
      <c r="K143" t="s">
        <v>374</v>
      </c>
      <c r="L143" t="s">
        <v>375</v>
      </c>
    </row>
    <row r="144" spans="1:12">
      <c r="A144" s="4" t="n">
        <v>43162</v>
      </c>
      <c r="B144" t="s">
        <v>21</v>
      </c>
      <c r="C144" t="s">
        <v>22</v>
      </c>
      <c r="D144" t="s">
        <v>23</v>
      </c>
      <c r="E144" t="s">
        <v>263</v>
      </c>
      <c r="G144" t="s">
        <v>407</v>
      </c>
      <c r="H144" t="s">
        <v>7</v>
      </c>
      <c r="I144" t="s">
        <v>17</v>
      </c>
      <c r="J144" t="s">
        <v>18</v>
      </c>
      <c r="K144" t="s">
        <v>408</v>
      </c>
      <c r="L144" t="s">
        <v>409</v>
      </c>
    </row>
    <row r="145" spans="1:12">
      <c r="A145" s="4" t="n">
        <v>43162</v>
      </c>
      <c r="B145" t="s">
        <v>28</v>
      </c>
      <c r="C145" t="s">
        <v>29</v>
      </c>
      <c r="D145" t="s">
        <v>23</v>
      </c>
      <c r="E145" t="s">
        <v>44</v>
      </c>
      <c r="G145" t="s">
        <v>434</v>
      </c>
      <c r="H145" t="s">
        <v>7</v>
      </c>
      <c r="I145" t="s">
        <v>17</v>
      </c>
      <c r="J145" t="s">
        <v>18</v>
      </c>
      <c r="K145" t="s">
        <v>197</v>
      </c>
      <c r="L145" t="s">
        <v>435</v>
      </c>
    </row>
    <row r="146" spans="1:12">
      <c r="A146" s="4" t="n">
        <v>43162</v>
      </c>
      <c r="B146" t="s">
        <v>266</v>
      </c>
      <c r="C146" t="s">
        <v>43</v>
      </c>
      <c r="D146" t="s">
        <v>23</v>
      </c>
      <c r="E146" t="s">
        <v>38</v>
      </c>
      <c r="G146" t="s">
        <v>270</v>
      </c>
      <c r="H146" t="s">
        <v>7</v>
      </c>
      <c r="I146" t="s">
        <v>17</v>
      </c>
      <c r="J146" t="s">
        <v>18</v>
      </c>
      <c r="K146" t="s">
        <v>268</v>
      </c>
      <c r="L146" t="s">
        <v>271</v>
      </c>
    </row>
    <row r="147" spans="1:12">
      <c r="A147" s="4" t="n">
        <v>43162</v>
      </c>
      <c r="B147" t="s">
        <v>166</v>
      </c>
      <c r="C147" t="s">
        <v>167</v>
      </c>
      <c r="D147" t="s">
        <v>23</v>
      </c>
      <c r="E147" t="s">
        <v>38</v>
      </c>
      <c r="G147" t="s">
        <v>473</v>
      </c>
      <c r="H147" t="s">
        <v>7</v>
      </c>
      <c r="I147" t="s">
        <v>17</v>
      </c>
      <c r="J147" t="s">
        <v>18</v>
      </c>
      <c r="K147" t="s">
        <v>437</v>
      </c>
      <c r="L147" t="s">
        <v>474</v>
      </c>
    </row>
    <row r="148" spans="1:12">
      <c r="A148" s="4" t="n">
        <v>43162</v>
      </c>
      <c r="B148" t="s">
        <v>461</v>
      </c>
      <c r="C148" t="s">
        <v>136</v>
      </c>
      <c r="D148" t="s">
        <v>23</v>
      </c>
      <c r="E148" t="s">
        <v>44</v>
      </c>
      <c r="G148" t="s">
        <v>462</v>
      </c>
      <c r="H148" t="s">
        <v>7</v>
      </c>
      <c r="I148" t="s">
        <v>17</v>
      </c>
      <c r="J148" t="s">
        <v>18</v>
      </c>
      <c r="K148" t="s">
        <v>463</v>
      </c>
      <c r="L148" t="s">
        <v>464</v>
      </c>
    </row>
    <row r="149" spans="1:12">
      <c r="A149" s="4" t="n">
        <v>43162</v>
      </c>
      <c r="B149" t="s">
        <v>317</v>
      </c>
      <c r="C149" t="s">
        <v>22</v>
      </c>
      <c r="D149" t="s">
        <v>23</v>
      </c>
      <c r="E149" t="s">
        <v>263</v>
      </c>
      <c r="G149" t="s">
        <v>317</v>
      </c>
      <c r="H149" t="s">
        <v>7</v>
      </c>
      <c r="I149" t="s">
        <v>17</v>
      </c>
      <c r="J149" t="s">
        <v>18</v>
      </c>
      <c r="K149" t="s">
        <v>318</v>
      </c>
      <c r="L149" t="s">
        <v>456</v>
      </c>
    </row>
    <row r="150" spans="1:12">
      <c r="A150" s="4" t="n">
        <v>43162</v>
      </c>
      <c r="B150" t="s">
        <v>28</v>
      </c>
      <c r="C150" t="s">
        <v>29</v>
      </c>
      <c r="D150" t="s">
        <v>23</v>
      </c>
      <c r="E150" t="s">
        <v>263</v>
      </c>
      <c r="G150" t="s">
        <v>459</v>
      </c>
      <c r="H150" t="s">
        <v>7</v>
      </c>
      <c r="I150" t="s">
        <v>17</v>
      </c>
      <c r="J150" t="s">
        <v>18</v>
      </c>
      <c r="K150" t="s">
        <v>31</v>
      </c>
      <c r="L150" t="s">
        <v>460</v>
      </c>
    </row>
    <row r="151" spans="1:12">
      <c r="A151" s="4" t="n">
        <v>43162</v>
      </c>
      <c r="B151" t="s">
        <v>322</v>
      </c>
      <c r="C151" t="s">
        <v>203</v>
      </c>
      <c r="D151" t="s">
        <v>23</v>
      </c>
      <c r="E151" t="s">
        <v>38</v>
      </c>
      <c r="G151" t="s">
        <v>323</v>
      </c>
      <c r="H151" t="s">
        <v>7</v>
      </c>
      <c r="I151" t="s">
        <v>17</v>
      </c>
      <c r="J151" t="s">
        <v>18</v>
      </c>
      <c r="K151" t="s">
        <v>324</v>
      </c>
      <c r="L151" t="s">
        <v>325</v>
      </c>
    </row>
    <row r="152" spans="1:12">
      <c r="A152" s="4" t="n">
        <v>43162</v>
      </c>
      <c r="B152" t="s">
        <v>466</v>
      </c>
      <c r="C152" t="s">
        <v>467</v>
      </c>
      <c r="D152" t="s">
        <v>23</v>
      </c>
      <c r="E152" t="s">
        <v>263</v>
      </c>
      <c r="G152" t="s">
        <v>468</v>
      </c>
      <c r="H152" t="s">
        <v>7</v>
      </c>
      <c r="I152" t="s">
        <v>17</v>
      </c>
      <c r="J152" t="s">
        <v>18</v>
      </c>
      <c r="K152" t="s">
        <v>469</v>
      </c>
      <c r="L152" t="s">
        <v>470</v>
      </c>
    </row>
    <row r="153" spans="1:12">
      <c r="A153" s="4" t="n">
        <v>43162</v>
      </c>
      <c r="B153" t="s">
        <v>166</v>
      </c>
      <c r="C153" t="s">
        <v>167</v>
      </c>
      <c r="D153" t="s">
        <v>23</v>
      </c>
      <c r="E153" t="s">
        <v>38</v>
      </c>
      <c r="G153" t="s">
        <v>475</v>
      </c>
      <c r="H153" t="s">
        <v>7</v>
      </c>
      <c r="I153" t="s">
        <v>17</v>
      </c>
      <c r="J153" t="s">
        <v>18</v>
      </c>
      <c r="K153" t="s">
        <v>437</v>
      </c>
      <c r="L153" t="s">
        <v>476</v>
      </c>
    </row>
    <row r="154" spans="1:12">
      <c r="A154" s="4" t="n">
        <v>43162</v>
      </c>
      <c r="B154" t="s">
        <v>166</v>
      </c>
      <c r="C154" t="s">
        <v>167</v>
      </c>
      <c r="D154" t="s">
        <v>23</v>
      </c>
      <c r="E154" t="s">
        <v>44</v>
      </c>
      <c r="G154" t="s">
        <v>471</v>
      </c>
      <c r="H154" t="s">
        <v>7</v>
      </c>
      <c r="I154" t="s">
        <v>17</v>
      </c>
      <c r="J154" t="s">
        <v>18</v>
      </c>
      <c r="K154" t="s">
        <v>437</v>
      </c>
      <c r="L154" t="s">
        <v>472</v>
      </c>
    </row>
    <row r="155" spans="1:12">
      <c r="A155" s="4" t="n">
        <v>43162</v>
      </c>
      <c r="B155" t="s">
        <v>367</v>
      </c>
      <c r="C155" t="s">
        <v>218</v>
      </c>
      <c r="D155" t="s">
        <v>23</v>
      </c>
      <c r="E155" t="s">
        <v>263</v>
      </c>
      <c r="G155" t="s">
        <v>367</v>
      </c>
      <c r="H155" t="s">
        <v>7</v>
      </c>
      <c r="I155" t="s">
        <v>17</v>
      </c>
      <c r="J155" t="s">
        <v>18</v>
      </c>
      <c r="K155" t="s">
        <v>457</v>
      </c>
      <c r="L155" t="s">
        <v>458</v>
      </c>
    </row>
    <row r="156" spans="1:12">
      <c r="A156" s="4" t="n">
        <v>43162</v>
      </c>
      <c r="B156" t="s">
        <v>278</v>
      </c>
      <c r="C156" t="s">
        <v>22</v>
      </c>
      <c r="D156" t="s">
        <v>23</v>
      </c>
      <c r="E156" t="s">
        <v>263</v>
      </c>
      <c r="G156" t="s">
        <v>278</v>
      </c>
      <c r="H156" t="s">
        <v>7</v>
      </c>
      <c r="I156" t="s">
        <v>17</v>
      </c>
      <c r="J156" t="s">
        <v>18</v>
      </c>
      <c r="K156" t="s">
        <v>279</v>
      </c>
      <c r="L156" t="s">
        <v>280</v>
      </c>
    </row>
    <row r="157" spans="1:12">
      <c r="A157" s="4" t="n">
        <v>43162</v>
      </c>
      <c r="B157" t="s">
        <v>461</v>
      </c>
      <c r="C157" t="s">
        <v>136</v>
      </c>
      <c r="D157" t="s">
        <v>23</v>
      </c>
      <c r="E157" t="s">
        <v>38</v>
      </c>
      <c r="G157" t="s">
        <v>171</v>
      </c>
      <c r="H157" t="s">
        <v>7</v>
      </c>
      <c r="I157" t="s">
        <v>17</v>
      </c>
      <c r="J157" t="s">
        <v>18</v>
      </c>
      <c r="K157" t="s">
        <v>463</v>
      </c>
      <c r="L157" t="s">
        <v>465</v>
      </c>
    </row>
    <row r="158" spans="1:12">
      <c r="A158" s="4" t="n">
        <v>43163</v>
      </c>
      <c r="B158" t="s">
        <v>266</v>
      </c>
      <c r="C158" t="s">
        <v>43</v>
      </c>
      <c r="D158" t="s">
        <v>23</v>
      </c>
      <c r="E158" t="s">
        <v>38</v>
      </c>
      <c r="G158" t="s">
        <v>270</v>
      </c>
      <c r="H158" t="s">
        <v>7</v>
      </c>
      <c r="I158" t="s">
        <v>17</v>
      </c>
      <c r="J158" t="s">
        <v>18</v>
      </c>
      <c r="K158" t="s">
        <v>268</v>
      </c>
      <c r="L158" t="s">
        <v>271</v>
      </c>
    </row>
    <row r="159" spans="1:12">
      <c r="A159" s="4" t="n">
        <v>43163</v>
      </c>
      <c r="B159" t="s">
        <v>28</v>
      </c>
      <c r="C159" t="s">
        <v>29</v>
      </c>
      <c r="D159" t="s">
        <v>23</v>
      </c>
      <c r="E159" t="s">
        <v>263</v>
      </c>
      <c r="G159" t="s">
        <v>477</v>
      </c>
      <c r="H159" t="s">
        <v>7</v>
      </c>
      <c r="I159" t="s">
        <v>17</v>
      </c>
      <c r="J159" t="s">
        <v>18</v>
      </c>
      <c r="K159" t="s">
        <v>31</v>
      </c>
      <c r="L159" t="s">
        <v>478</v>
      </c>
    </row>
    <row r="160" spans="1:12">
      <c r="A160" s="4" t="n">
        <v>43163</v>
      </c>
      <c r="B160" t="s">
        <v>481</v>
      </c>
      <c r="C160" t="s">
        <v>482</v>
      </c>
      <c r="D160" t="s">
        <v>23</v>
      </c>
      <c r="E160" t="s">
        <v>263</v>
      </c>
      <c r="G160" t="s">
        <v>481</v>
      </c>
      <c r="H160" t="s">
        <v>7</v>
      </c>
      <c r="I160" t="s">
        <v>17</v>
      </c>
      <c r="J160" t="s">
        <v>18</v>
      </c>
      <c r="K160" t="s">
        <v>483</v>
      </c>
      <c r="L160" t="s">
        <v>484</v>
      </c>
    </row>
    <row r="161" spans="1:12">
      <c r="A161" s="4" t="n">
        <v>43163</v>
      </c>
      <c r="B161" t="s">
        <v>28</v>
      </c>
      <c r="C161" t="s">
        <v>29</v>
      </c>
      <c r="D161" t="s">
        <v>23</v>
      </c>
      <c r="E161" t="s">
        <v>263</v>
      </c>
      <c r="G161" t="s">
        <v>199</v>
      </c>
      <c r="H161" t="s">
        <v>7</v>
      </c>
      <c r="I161" t="s">
        <v>17</v>
      </c>
      <c r="J161" t="s">
        <v>18</v>
      </c>
      <c r="K161" t="s">
        <v>197</v>
      </c>
      <c r="L161" t="s">
        <v>200</v>
      </c>
    </row>
    <row r="162" spans="1:12">
      <c r="A162" s="4" t="n">
        <v>43163</v>
      </c>
      <c r="B162" t="s">
        <v>317</v>
      </c>
      <c r="C162" t="s">
        <v>22</v>
      </c>
      <c r="D162" t="s">
        <v>23</v>
      </c>
      <c r="E162" t="s">
        <v>263</v>
      </c>
      <c r="G162" t="s">
        <v>317</v>
      </c>
      <c r="H162" t="s">
        <v>7</v>
      </c>
      <c r="I162" t="s">
        <v>17</v>
      </c>
      <c r="J162" t="s">
        <v>18</v>
      </c>
      <c r="K162" t="s">
        <v>318</v>
      </c>
      <c r="L162" t="s">
        <v>456</v>
      </c>
    </row>
    <row r="163" spans="1:12">
      <c r="A163" s="4" t="n">
        <v>43163</v>
      </c>
      <c r="B163" t="s">
        <v>322</v>
      </c>
      <c r="C163" t="s">
        <v>203</v>
      </c>
      <c r="D163" t="s">
        <v>23</v>
      </c>
      <c r="E163" t="s">
        <v>44</v>
      </c>
      <c r="G163" t="s">
        <v>453</v>
      </c>
      <c r="H163" t="s">
        <v>7</v>
      </c>
      <c r="I163" t="s">
        <v>17</v>
      </c>
      <c r="J163" t="s">
        <v>18</v>
      </c>
      <c r="K163" t="s">
        <v>454</v>
      </c>
      <c r="L163" t="s">
        <v>455</v>
      </c>
    </row>
    <row r="164" spans="1:12">
      <c r="A164" s="4" t="n">
        <v>43163</v>
      </c>
      <c r="B164" t="s">
        <v>261</v>
      </c>
      <c r="C164" t="s">
        <v>262</v>
      </c>
      <c r="D164" t="s">
        <v>23</v>
      </c>
      <c r="E164" t="s">
        <v>263</v>
      </c>
      <c r="G164" t="s">
        <v>261</v>
      </c>
      <c r="H164" t="s">
        <v>7</v>
      </c>
      <c r="I164" t="s">
        <v>17</v>
      </c>
      <c r="J164" t="s">
        <v>18</v>
      </c>
      <c r="K164" t="s">
        <v>264</v>
      </c>
      <c r="L164" t="s">
        <v>265</v>
      </c>
    </row>
    <row r="165" spans="1:12">
      <c r="A165" s="4" t="n">
        <v>43163</v>
      </c>
      <c r="B165" t="s">
        <v>33</v>
      </c>
      <c r="C165" t="s">
        <v>34</v>
      </c>
      <c r="D165" t="s">
        <v>23</v>
      </c>
      <c r="E165" t="s">
        <v>24</v>
      </c>
      <c r="G165" t="s">
        <v>35</v>
      </c>
      <c r="H165" t="s">
        <v>7</v>
      </c>
      <c r="I165" t="s">
        <v>17</v>
      </c>
      <c r="J165" t="s">
        <v>18</v>
      </c>
      <c r="K165" t="s">
        <v>36</v>
      </c>
      <c r="L165" t="s">
        <v>37</v>
      </c>
    </row>
    <row r="166" spans="1:12">
      <c r="A166" s="4" t="n">
        <v>43163</v>
      </c>
      <c r="B166" t="s">
        <v>328</v>
      </c>
      <c r="C166" t="s">
        <v>43</v>
      </c>
      <c r="D166" t="s">
        <v>23</v>
      </c>
      <c r="E166" t="s">
        <v>263</v>
      </c>
      <c r="G166" t="s">
        <v>328</v>
      </c>
      <c r="H166" t="s">
        <v>7</v>
      </c>
      <c r="I166" t="s">
        <v>17</v>
      </c>
      <c r="J166" t="s">
        <v>18</v>
      </c>
      <c r="K166" t="s">
        <v>329</v>
      </c>
      <c r="L166" t="s">
        <v>485</v>
      </c>
    </row>
    <row r="167" spans="1:12">
      <c r="A167" s="4" t="n">
        <v>43163</v>
      </c>
      <c r="B167" t="s">
        <v>461</v>
      </c>
      <c r="C167" t="s">
        <v>136</v>
      </c>
      <c r="D167" t="s">
        <v>23</v>
      </c>
      <c r="E167" t="s">
        <v>38</v>
      </c>
      <c r="G167" t="s">
        <v>479</v>
      </c>
      <c r="H167" t="s">
        <v>7</v>
      </c>
      <c r="I167" t="s">
        <v>17</v>
      </c>
      <c r="J167" t="s">
        <v>18</v>
      </c>
      <c r="K167" t="s">
        <v>463</v>
      </c>
      <c r="L167" t="s">
        <v>480</v>
      </c>
    </row>
    <row r="168" spans="1:12">
      <c r="A168" s="4" t="n">
        <v>43163</v>
      </c>
      <c r="B168" t="s">
        <v>231</v>
      </c>
      <c r="C168" t="s">
        <v>232</v>
      </c>
      <c r="D168" t="s">
        <v>23</v>
      </c>
      <c r="E168" t="s">
        <v>24</v>
      </c>
      <c r="G168" t="s">
        <v>348</v>
      </c>
      <c r="H168" t="s">
        <v>7</v>
      </c>
      <c r="I168" t="s">
        <v>17</v>
      </c>
      <c r="J168" t="s">
        <v>18</v>
      </c>
      <c r="K168" t="s">
        <v>349</v>
      </c>
      <c r="L168" t="s">
        <v>350</v>
      </c>
    </row>
    <row r="169" spans="1:12">
      <c r="A169" s="4" t="n">
        <v>43163</v>
      </c>
      <c r="B169" t="s">
        <v>466</v>
      </c>
      <c r="C169" t="s">
        <v>467</v>
      </c>
      <c r="D169" t="s">
        <v>23</v>
      </c>
      <c r="E169" t="s">
        <v>263</v>
      </c>
      <c r="G169" t="s">
        <v>468</v>
      </c>
      <c r="H169" t="s">
        <v>7</v>
      </c>
      <c r="I169" t="s">
        <v>17</v>
      </c>
      <c r="J169" t="s">
        <v>18</v>
      </c>
      <c r="K169" t="s">
        <v>469</v>
      </c>
      <c r="L169" t="s">
        <v>470</v>
      </c>
    </row>
  </sheetData>
  <conditionalFormatting sqref="L1">
    <cfRule dxfId="11" priority="1" type="duplicateValues"/>
  </conditionalFormatting>
  <conditionalFormatting sqref="L2:L169">
    <cfRule dxfId="11" priority="141" type="duplicateValues"/>
  </conditionalFormatting>
  <pageMargins bottom="0.75" footer="0.3" header="0.3" left="0.7" right="0.7" top="0.7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Renier</dc:creator>
  <dcterms:created xmlns:dcterms="http://purl.org/dc/terms/" xmlns:xsi="http://www.w3.org/2001/XMLSchema-instance" xsi:type="dcterms:W3CDTF">2015-06-05T18:19:34Z</dcterms:created>
  <dcterms:modified xmlns:dcterms="http://purl.org/dc/terms/" xmlns:xsi="http://www.w3.org/2001/XMLSchema-instance" xsi:type="dcterms:W3CDTF">2018-03-04T11:59:15Z</dcterms:modified>
  <cp:lastModifiedBy>Renier</cp:lastModifiedBy>
</cp:coreProperties>
</file>