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<sst xmlns="http://schemas.openxmlformats.org/spreadsheetml/2006/main" count="47" uniqueCount="25">
  <si>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Name</t>
  </si>
  <si>
    <t xml:space="preserve">Nads</t>
  </si>
  <si>
    <t xml:space="preserve">E_Slab</t>
  </si>
  <si>
    <t xml:space="preserve">ZPE_Slab</t>
  </si>
  <si>
    <t xml:space="preserve">Formula</t>
  </si>
  <si>
    <t xml:space="preserve">E_Total</t>
  </si>
  <si>
    <t xml:space="preserve">ZPE_Total</t>
  </si>
  <si>
    <t xml:space="preserve">CO</t>
  </si>
  <si>
    <t xml:space="preserve">Total-Slab-Nads*CO</t>
  </si>
  <si>
    <t xml:space="preserve">H</t>
  </si>
  <si>
    <t xml:space="preserve">Total-Slab-1/2*H2*Nads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</si>
  <si>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</si>
  <si>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</si>
  <si>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</si>
  <si>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</si>
  <si>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</si>
  <si>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</si>
  <si>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</si>
  <si>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H2</t>
  </si>
  <si>
    <t xml:space="preserve">H2O_g</t>
  </si>
  <si>
    <t xml:space="preserve">O2</t>
  </si>
  <si>
    <t xml:space="preserve">0.0001, 10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</si>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</sst>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0.00"/>
    <numFmt numFmtId="168" formatCode="#,##0"/>
  </numFmts>
  <fonts count="19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宋体"/>
      <family val="2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sz val="11"/>
      <name val="DejaVu Sans"/>
      <family val="2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  <font>
      <sz val="11"/>
      <color rgb="FF0061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20520</xdr:rowOff>
    </xdr:from>
    <xdr:to>
      <xdr:col>12</xdr:col>
      <xdr:colOff>543240</xdr:colOff>
      <xdr:row>10</xdr:row>
      <xdr:rowOff>138240</xdr:rowOff>
    </xdr:to>
    <xdr:sp>
      <xdr:nvSpPr>
        <xdr:cNvPr id="0" name="CustomShape 1"/>
        <xdr:cNvSpPr/>
      </xdr:nvSpPr>
      <xdr:spPr>
        <a:xfrm>
          <a:off x="8669160" y="755640"/>
          <a:ext cx="2610000" cy="11692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（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Name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Nads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） 可以存在相同值，会自动选择能量最小的值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152280</xdr:colOff>
      <xdr:row>1</xdr:row>
      <xdr:rowOff>125640</xdr:rowOff>
    </xdr:from>
    <xdr:to>
      <xdr:col>12</xdr:col>
      <xdr:colOff>258480</xdr:colOff>
      <xdr:row>16</xdr:row>
      <xdr:rowOff>12960</xdr:rowOff>
    </xdr:to>
    <xdr:sp>
      <xdr:nvSpPr>
        <xdr:cNvPr id="1" name="CustomShape 1"/>
        <xdr:cNvSpPr/>
      </xdr:nvSpPr>
      <xdr:spPr>
        <a:xfrm>
          <a:off x="7075440" y="303120"/>
          <a:ext cx="3144240" cy="25444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是温度对焓的校正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如果要使用包含温度的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，对应单元格留空。如果没有对应的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表格，默认其为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是吸附前后的差值，默认为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20.87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4"/>
  </cols>
  <sheetData>
    <row r="1" s="6" customFormat="true" ht="16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</row>
    <row r="2" customFormat="false" ht="13.8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8</v>
      </c>
      <c r="F2" s="1" t="n">
        <v>-378.58912755</v>
      </c>
      <c r="H2" s="7"/>
    </row>
    <row r="3" customFormat="false" ht="13.8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8</v>
      </c>
      <c r="F3" s="1" t="n">
        <v>-412.2537347</v>
      </c>
      <c r="H3" s="7"/>
    </row>
    <row r="4" customFormat="false" ht="13.8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8</v>
      </c>
      <c r="F4" s="1" t="n">
        <v>-445.91793046</v>
      </c>
    </row>
    <row r="5" customFormat="false" ht="13.8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8</v>
      </c>
      <c r="F5" s="1" t="n">
        <v>-478.90673415</v>
      </c>
    </row>
    <row r="6" customFormat="false" ht="13.8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8</v>
      </c>
      <c r="F6" s="1" t="n">
        <v>-511.87998097</v>
      </c>
    </row>
    <row r="7" customFormat="false" ht="13.8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8</v>
      </c>
      <c r="F7" s="1" t="n">
        <v>-541.82031601</v>
      </c>
    </row>
    <row r="8" customFormat="false" ht="13.8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8</v>
      </c>
      <c r="F8" s="1" t="n">
        <v>-572.68982029</v>
      </c>
    </row>
    <row r="9" customFormat="false" ht="13.8" hidden="false" customHeight="false" outlineLevel="0" collapsed="false">
      <c r="A9" s="1" t="s">
        <v>9</v>
      </c>
      <c r="B9" s="1" t="n">
        <v>3</v>
      </c>
      <c r="C9" s="1" t="n">
        <v>-361.9</v>
      </c>
      <c r="E9" s="1" t="s">
        <v>10</v>
      </c>
      <c r="F9" s="1" t="n">
        <f aca="false">C9-6.9*1.5</f>
        <v>-372.25</v>
      </c>
      <c r="H9" s="7"/>
    </row>
    <row r="10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8" width="10.9"/>
    <col collapsed="false" customWidth="true" hidden="false" outlineLevel="0" max="6" min="6" style="9" width="10.82"/>
    <col collapsed="false" customWidth="true" hidden="false" outlineLevel="0" max="7" min="7" style="1" width="12.45"/>
    <col collapsed="false" customWidth="true" hidden="false" outlineLevel="0" max="8" min="8" style="1" width="9.36"/>
    <col collapsed="false" customWidth="true" hidden="false" outlineLevel="0" max="1025" min="9" style="0" width="8.54"/>
  </cols>
  <sheetData>
    <row r="1" s="12" customFormat="true" ht="14" hidden="false" customHeight="false" outlineLevel="0" collapsed="false">
      <c r="A1" s="4" t="s">
        <v>0</v>
      </c>
      <c r="B1" s="4" t="s">
        <v>11</v>
      </c>
      <c r="C1" s="4" t="s">
        <v>12</v>
      </c>
      <c r="D1" s="4" t="s">
        <v>13</v>
      </c>
      <c r="E1" s="10" t="s">
        <v>14</v>
      </c>
      <c r="F1" s="11" t="s">
        <v>15</v>
      </c>
      <c r="G1" s="4" t="s">
        <v>16</v>
      </c>
      <c r="H1" s="4" t="s">
        <v>17</v>
      </c>
    </row>
    <row r="2" s="15" customFormat="true" ht="13.8" hidden="false" customHeight="false" outlineLevel="0" collapsed="false">
      <c r="A2" s="1" t="s">
        <v>18</v>
      </c>
      <c r="B2" s="13" t="n">
        <v>-6.7602523</v>
      </c>
      <c r="C2" s="13"/>
      <c r="D2" s="13" t="n">
        <v>0.27</v>
      </c>
      <c r="E2" s="8" t="n">
        <f aca="false">130.68/1000/96.4853</f>
        <v>0.0013544032096081</v>
      </c>
      <c r="F2" s="9" t="n">
        <v>1</v>
      </c>
      <c r="G2" s="14" t="n">
        <v>300</v>
      </c>
      <c r="H2" s="1"/>
    </row>
    <row r="3" s="15" customFormat="true" ht="13.8" hidden="false" customHeight="false" outlineLevel="0" collapsed="false">
      <c r="A3" s="1" t="s">
        <v>19</v>
      </c>
      <c r="B3" s="13" t="n">
        <v>-14.225159</v>
      </c>
      <c r="C3" s="13"/>
      <c r="D3" s="13" t="n">
        <v>0.56</v>
      </c>
      <c r="E3" s="8" t="n">
        <f aca="false">188.835/1000/96.4853</f>
        <v>0.00195713751213916</v>
      </c>
      <c r="F3" s="9"/>
      <c r="G3" s="1"/>
      <c r="H3" s="1"/>
    </row>
    <row r="4" s="15" customFormat="true" ht="13.8" hidden="false" customHeight="false" outlineLevel="0" collapsed="false">
      <c r="A4" s="1" t="s">
        <v>20</v>
      </c>
      <c r="B4" s="1"/>
      <c r="C4" s="1"/>
      <c r="D4" s="13"/>
      <c r="E4" s="8" t="n">
        <f aca="false">205.152/1000/96.4853</f>
        <v>0.00212625135642424</v>
      </c>
      <c r="F4" s="9"/>
      <c r="G4" s="1"/>
      <c r="H4" s="1"/>
    </row>
    <row r="5" customFormat="false" ht="13.8" hidden="false" customHeight="false" outlineLevel="0" collapsed="false">
      <c r="A5" s="1" t="s">
        <v>7</v>
      </c>
      <c r="B5" s="1" t="n">
        <v>-14.666047846</v>
      </c>
      <c r="D5" s="1" t="n">
        <v>-0.05</v>
      </c>
      <c r="E5" s="8" t="n">
        <f aca="false">197.66/1000/96.4853</f>
        <v>0.00204860222230744</v>
      </c>
      <c r="F5" s="9" t="s">
        <v>21</v>
      </c>
      <c r="G5" s="16"/>
      <c r="H5" s="14"/>
    </row>
    <row r="6" customFormat="false" ht="14" hidden="false" customHeight="false" outlineLevel="0" collapsed="false">
      <c r="A6" s="1" t="s">
        <v>22</v>
      </c>
      <c r="E6" s="8" t="n">
        <f aca="false">213.785/1000/96.4853</f>
        <v>0.00221572612615601</v>
      </c>
    </row>
    <row r="7" customFormat="false" ht="14" hidden="false" customHeight="false" outlineLevel="0" collapsed="false">
      <c r="A7" s="1" t="s">
        <v>23</v>
      </c>
      <c r="E7" s="8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s="12" customFormat="true" ht="14" hidden="false" customHeight="false" outlineLevel="0" collapsed="false">
      <c r="A1" s="4" t="s">
        <v>24</v>
      </c>
      <c r="B1" s="4" t="s">
        <v>14</v>
      </c>
      <c r="C1" s="4" t="s">
        <v>12</v>
      </c>
    </row>
    <row r="2" customFormat="false" ht="14" hidden="false" customHeight="false" outlineLevel="0" collapsed="false">
      <c r="A2" s="1" t="n">
        <v>100</v>
      </c>
      <c r="B2" s="8" t="n">
        <f aca="false">197.66/1000/96.4853</f>
        <v>0.00204860222230744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197.66/1000/96.4853</f>
        <v>0.00204860222230744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197.66/1000/96.4853</f>
        <v>0.00204860222230744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197.66/1000/96.4853</f>
        <v>0.00204860222230744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197.66/1000/96.4853</f>
        <v>0.00204860222230744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197.66/1000/96.4853</f>
        <v>0.00204860222230744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197.66/1000/96.4853</f>
        <v>0.00204860222230744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197.66/1000/96.4853</f>
        <v>0.00204860222230744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188.835/1000/96.4853</f>
        <v>0.00195713751213916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188.835/1000/96.4853</f>
        <v>0.00195713751213916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188.835/1000/96.4853</f>
        <v>0.00195713751213916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188.835/1000/96.4853</f>
        <v>0.00195713751213916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188.835/1000/96.4853</f>
        <v>0.00195713751213916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188.835/1000/96.4853</f>
        <v>0.00195713751213916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188.835/1000/96.4853</f>
        <v>0.00195713751213916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188.835/1000/96.4853</f>
        <v>0.00195713751213916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130.68/1000/96.4853</f>
        <v>0.0013544032096081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130.68/1000/96.4853</f>
        <v>0.0013544032096081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130.68/1000/96.4853</f>
        <v>0.0013544032096081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130.68/1000/96.4853</f>
        <v>0.0013544032096081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130.68/1000/96.4853</f>
        <v>0.0013544032096081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130.68/1000/96.4853</f>
        <v>0.0013544032096081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130.68/1000/96.4853</f>
        <v>0.0013544032096081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130.68/1000/96.4853</f>
        <v>0.0013544032096081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2018-05-30T18:12:12Z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