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1"/>
  </bookViews>
  <sheets>
    <sheet name="data" sheetId="1" r:id="rId1"/>
    <sheet name="ref" sheetId="2" r:id="rId2"/>
    <sheet name="ref_CO" sheetId="3" r:id="rId3"/>
    <sheet name="ref_H2O" sheetId="4" r:id="rId4"/>
    <sheet name="ref_H2" sheetId="5" r:id="rId5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5"/>
  <c r="B4"/>
  <c r="B5"/>
  <c r="B6"/>
  <c r="B7"/>
  <c r="B8"/>
  <c r="B9"/>
  <c r="B2"/>
  <c r="B3" i="4"/>
  <c r="B4"/>
  <c r="B5"/>
  <c r="B6"/>
  <c r="B7"/>
  <c r="B8"/>
  <c r="B9"/>
  <c r="B2"/>
  <c r="B3" i="3"/>
  <c r="B4"/>
  <c r="B5"/>
  <c r="B6"/>
  <c r="B7"/>
  <c r="B8"/>
  <c r="B9"/>
  <c r="B2"/>
  <c r="E7" i="2"/>
  <c r="E6"/>
  <c r="E5"/>
  <c r="E4"/>
  <c r="E3"/>
  <c r="E2"/>
</calcChain>
</file>

<file path=xl/sharedStrings.xml><?xml version="1.0" encoding="utf-8"?>
<sst xmlns="http://schemas.openxmlformats.org/spreadsheetml/2006/main" count="48" uniqueCount="26">
  <si>
    <t>Name</t>
  </si>
  <si>
    <t>Nads</t>
  </si>
  <si>
    <t>E_slab</t>
  </si>
  <si>
    <t>ZPE_slab</t>
  </si>
  <si>
    <t>Formula_ads</t>
  </si>
  <si>
    <t>E_total</t>
  </si>
  <si>
    <t>ZPE_total</t>
  </si>
  <si>
    <t>CO</t>
  </si>
  <si>
    <t>E</t>
  </si>
  <si>
    <t>HT</t>
  </si>
  <si>
    <t>dZPE</t>
  </si>
  <si>
    <t>S</t>
  </si>
  <si>
    <t>Press</t>
  </si>
  <si>
    <t>Temperature</t>
  </si>
  <si>
    <t>u</t>
  </si>
  <si>
    <t>300, 600</t>
  </si>
  <si>
    <t>H2</t>
  </si>
  <si>
    <t>H2O_g</t>
  </si>
  <si>
    <t>O2</t>
  </si>
  <si>
    <t>CO2</t>
  </si>
  <si>
    <t>C_gr</t>
  </si>
  <si>
    <t>T</t>
  </si>
  <si>
    <t>H</t>
    <phoneticPr fontId="7" type="noConversion"/>
  </si>
  <si>
    <t>1/2*H2</t>
    <phoneticPr fontId="7" type="noConversion"/>
  </si>
  <si>
    <t>1E-8, 10</t>
    <phoneticPr fontId="7" type="noConversion"/>
  </si>
  <si>
    <t>Name</t>
    <phoneticPr fontId="7" type="noConversion"/>
  </si>
</sst>
</file>

<file path=xl/styles.xml><?xml version="1.0" encoding="utf-8"?>
<styleSheet xmlns="http://schemas.openxmlformats.org/spreadsheetml/2006/main">
  <numFmts count="2">
    <numFmt numFmtId="176" formatCode="0.00000_);[Red]\(0.00000\)"/>
    <numFmt numFmtId="177" formatCode="0.00_);[Red]\(0.00\)"/>
  </numFmts>
  <fonts count="11">
    <font>
      <sz val="11"/>
      <color rgb="FF000000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b/>
      <sz val="11"/>
      <color rgb="FF000000"/>
      <name val="Arial Unicode MS"/>
      <family val="2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</font>
    <font>
      <sz val="11"/>
      <color rgb="FF006100"/>
      <name val="宋体"/>
      <family val="3"/>
      <charset val="134"/>
      <scheme val="minor"/>
    </font>
    <font>
      <b/>
      <sz val="11"/>
      <color rgb="FF006100"/>
      <name val="宋体"/>
      <family val="2"/>
      <charset val="134"/>
      <scheme val="minor"/>
    </font>
    <font>
      <b/>
      <sz val="11"/>
      <color rgb="FF0061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 applyBorder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0" xfId="2" applyFont="1" applyBorder="1" applyAlignment="1" applyProtection="1">
      <alignment vertical="center" wrapText="1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2" fillId="0" borderId="0" xfId="2" applyFont="1" applyBorder="1" applyAlignment="1" applyProtection="1">
      <alignment vertical="top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2" borderId="1" xfId="1" applyFont="1" applyBorder="1" applyAlignment="1" applyProtection="1">
      <alignment vertical="center"/>
    </xf>
    <xf numFmtId="176" fontId="8" fillId="2" borderId="1" xfId="1" applyNumberFormat="1" applyFont="1" applyBorder="1" applyAlignment="1" applyProtection="1">
      <alignment vertical="center"/>
    </xf>
    <xf numFmtId="177" fontId="8" fillId="2" borderId="1" xfId="1" applyNumberFormat="1" applyFont="1" applyBorder="1" applyAlignment="1" applyProtection="1">
      <alignment vertical="center"/>
    </xf>
    <xf numFmtId="2" fontId="8" fillId="2" borderId="1" xfId="1" applyNumberFormat="1" applyFont="1" applyBorder="1" applyAlignment="1" applyProtection="1">
      <alignment horizontal="center"/>
    </xf>
    <xf numFmtId="3" fontId="8" fillId="2" borderId="1" xfId="1" applyNumberFormat="1" applyFont="1" applyBorder="1" applyAlignment="1" applyProtection="1">
      <alignment vertical="center"/>
    </xf>
    <xf numFmtId="0" fontId="8" fillId="2" borderId="0" xfId="1" applyFont="1">
      <alignment vertical="center"/>
    </xf>
    <xf numFmtId="0" fontId="9" fillId="2" borderId="1" xfId="1" applyFont="1" applyBorder="1" applyAlignment="1" applyProtection="1">
      <alignment vertical="center"/>
    </xf>
    <xf numFmtId="0" fontId="10" fillId="2" borderId="1" xfId="1" applyFont="1" applyBorder="1" applyAlignment="1" applyProtection="1">
      <alignment vertical="center"/>
    </xf>
    <xf numFmtId="176" fontId="10" fillId="2" borderId="1" xfId="1" applyNumberFormat="1" applyFont="1" applyBorder="1" applyAlignment="1" applyProtection="1">
      <alignment vertical="center"/>
    </xf>
    <xf numFmtId="177" fontId="10" fillId="2" borderId="1" xfId="1" applyNumberFormat="1" applyFont="1" applyBorder="1" applyAlignment="1" applyProtection="1">
      <alignment vertical="center"/>
    </xf>
    <xf numFmtId="0" fontId="6" fillId="2" borderId="1" xfId="1" applyBorder="1">
      <alignment vertical="center"/>
    </xf>
    <xf numFmtId="0" fontId="8" fillId="2" borderId="1" xfId="1" applyFont="1" applyBorder="1">
      <alignment vertical="center"/>
    </xf>
    <xf numFmtId="0" fontId="10" fillId="2" borderId="1" xfId="1" applyFont="1" applyBorder="1">
      <alignment vertical="center"/>
    </xf>
  </cellXfs>
  <cellStyles count="3">
    <cellStyle name="常规" xfId="0" builtinId="0"/>
    <cellStyle name="好" xfId="1" builtinId="26"/>
    <cellStyle name="解释性文本" xfId="2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211680</xdr:colOff>
      <xdr:row>4</xdr:row>
      <xdr:rowOff>20160</xdr:rowOff>
    </xdr:from>
    <xdr:to>
      <xdr:col>12</xdr:col>
      <xdr:colOff>545040</xdr:colOff>
      <xdr:row>11</xdr:row>
      <xdr:rowOff>139700</xdr:rowOff>
    </xdr:to>
    <xdr:sp macro="" textlink="">
      <xdr:nvSpPr>
        <xdr:cNvPr id="2" name="CustomShape 1"/>
        <xdr:cNvSpPr/>
      </xdr:nvSpPr>
      <xdr:spPr>
        <a:xfrm>
          <a:off x="6377530" y="763110"/>
          <a:ext cx="2124060" cy="136414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1.空单元格默认值为0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2.能量单位均为eV，S单位为eV/K；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3. </a:t>
          </a:r>
          <a:r>
            <a:rPr lang="zh-CN" altLang="en-US" sz="1100" b="0" strike="noStrike" spc="-1">
              <a:solidFill>
                <a:srgbClr val="000000"/>
              </a:solidFill>
              <a:latin typeface="Calibri"/>
            </a:rPr>
            <a:t>（</a:t>
          </a:r>
          <a:r>
            <a:rPr lang="en-US" altLang="zh-CN" sz="1100" b="0" strike="noStrike" spc="-1">
              <a:solidFill>
                <a:srgbClr val="000000"/>
              </a:solidFill>
              <a:latin typeface="Calibri"/>
            </a:rPr>
            <a:t>Name</a:t>
          </a:r>
          <a:r>
            <a:rPr lang="zh-CN" altLang="en-US" sz="1100" b="0" strike="noStrike" spc="-1">
              <a:solidFill>
                <a:srgbClr val="000000"/>
              </a:solidFill>
              <a:latin typeface="Calibri"/>
            </a:rPr>
            <a:t>，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Nads</a:t>
          </a:r>
          <a:r>
            <a:rPr lang="zh-CN" altLang="en-US" sz="1100" b="0" strike="noStrike" spc="-1">
              <a:solidFill>
                <a:srgbClr val="000000"/>
              </a:solidFill>
              <a:latin typeface="Calibri"/>
            </a:rPr>
            <a:t>）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可以存在相同值</a:t>
          </a:r>
          <a:r>
            <a:rPr lang="zh-CN" altLang="en-US" sz="1100" b="0" strike="noStrike" spc="-1">
              <a:solidFill>
                <a:srgbClr val="000000"/>
              </a:solidFill>
              <a:latin typeface="Calibri"/>
            </a:rPr>
            <a:t>，会自动选择能量最小的值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152240</xdr:colOff>
      <xdr:row>1</xdr:row>
      <xdr:rowOff>125620</xdr:rowOff>
    </xdr:from>
    <xdr:to>
      <xdr:col>12</xdr:col>
      <xdr:colOff>260350</xdr:colOff>
      <xdr:row>16</xdr:row>
      <xdr:rowOff>4700</xdr:rowOff>
    </xdr:to>
    <xdr:sp macro="" textlink="">
      <xdr:nvSpPr>
        <xdr:cNvPr id="0" name="CustomShape 1"/>
        <xdr:cNvSpPr/>
      </xdr:nvSpPr>
      <xdr:spPr>
        <a:xfrm>
          <a:off x="5594190" y="303420"/>
          <a:ext cx="2495710" cy="254608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1. 能量单位 eV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2.默认的H和S的值来自于CRC手册，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T=298.15K</a:t>
          </a:r>
          <a:r>
            <a:rPr lang="en-US" sz="1200" b="0" strike="noStrike" spc="-1">
              <a:solidFill>
                <a:srgbClr val="000000"/>
              </a:solidFill>
              <a:latin typeface="Calibri"/>
            </a:rPr>
            <a:t> 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3.Press默认为p</a:t>
          </a:r>
          <a:r>
            <a:rPr lang="en-US" sz="1100" b="0" strike="noStrike" spc="-1" baseline="30000">
              <a:solidFill>
                <a:srgbClr val="000000"/>
              </a:solidFill>
              <a:latin typeface="Calibri"/>
            </a:rPr>
            <a:t>⊖</a:t>
          </a:r>
          <a:r>
            <a:rPr lang="en-US" sz="1200" b="0" strike="noStrike" spc="-1">
              <a:solidFill>
                <a:srgbClr val="000000"/>
              </a:solidFill>
              <a:latin typeface="Calibri"/>
            </a:rPr>
            <a:t> ，单位为bar；温度默认值为 298.15K；其余列的默认值为0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4. u、温度和压力可以为范围，使用（逗号+空格）分开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5. </a:t>
          </a:r>
          <a:r>
            <a:rPr lang="en-US" altLang="zh-CN" sz="1100" b="0" strike="noStrike" spc="-1">
              <a:solidFill>
                <a:srgbClr val="000000"/>
              </a:solidFill>
              <a:latin typeface="Calibri"/>
            </a:rPr>
            <a:t>HT</a:t>
          </a:r>
          <a:r>
            <a:rPr lang="zh-CN" altLang="en-US" sz="1100" b="0" strike="noStrike" spc="-1">
              <a:solidFill>
                <a:srgbClr val="000000"/>
              </a:solidFill>
              <a:latin typeface="Calibri"/>
            </a:rPr>
            <a:t>是温度对焓的校正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6. </a:t>
          </a:r>
          <a:r>
            <a:rPr lang="zh-CN" altLang="en-US" sz="1100" b="0" strike="noStrike" spc="-1">
              <a:solidFill>
                <a:srgbClr val="000000"/>
              </a:solidFill>
              <a:latin typeface="Calibri"/>
            </a:rPr>
            <a:t>如果要使用包含温度的</a:t>
          </a:r>
          <a:r>
            <a:rPr lang="en-US" altLang="zh-CN" sz="1100" b="0" strike="noStrike" spc="-1">
              <a:solidFill>
                <a:srgbClr val="000000"/>
              </a:solidFill>
              <a:latin typeface="Calibri"/>
            </a:rPr>
            <a:t>HT</a:t>
          </a:r>
          <a:r>
            <a:rPr lang="zh-CN" altLang="en-US" sz="1100" b="0" strike="noStrike" spc="-1">
              <a:solidFill>
                <a:srgbClr val="000000"/>
              </a:solidFill>
              <a:latin typeface="Calibri"/>
            </a:rPr>
            <a:t>和</a:t>
          </a:r>
          <a:r>
            <a:rPr lang="en-US" altLang="zh-CN" sz="1100" b="0" strike="noStrike" spc="-1">
              <a:solidFill>
                <a:srgbClr val="000000"/>
              </a:solidFill>
              <a:latin typeface="Calibri"/>
            </a:rPr>
            <a:t>S</a:t>
          </a:r>
          <a:r>
            <a:rPr lang="zh-CN" altLang="en-US" sz="1100" b="0" strike="noStrike" spc="-1">
              <a:solidFill>
                <a:srgbClr val="000000"/>
              </a:solidFill>
              <a:latin typeface="Calibri"/>
            </a:rPr>
            <a:t>，对应单元格留空。如果没有对应的</a:t>
          </a:r>
          <a:r>
            <a:rPr lang="en-US" altLang="zh-CN" sz="1100" b="0" strike="noStrike" spc="-1">
              <a:solidFill>
                <a:srgbClr val="000000"/>
              </a:solidFill>
              <a:latin typeface="Calibri"/>
            </a:rPr>
            <a:t>HT</a:t>
          </a:r>
          <a:r>
            <a:rPr lang="zh-CN" altLang="en-US" sz="1100" b="0" strike="noStrike" spc="-1">
              <a:solidFill>
                <a:srgbClr val="000000"/>
              </a:solidFill>
              <a:latin typeface="Calibri"/>
            </a:rPr>
            <a:t>和</a:t>
          </a:r>
          <a:r>
            <a:rPr lang="en-US" altLang="zh-CN" sz="1100" b="0" strike="noStrike" spc="-1">
              <a:solidFill>
                <a:srgbClr val="000000"/>
              </a:solidFill>
              <a:latin typeface="Calibri"/>
            </a:rPr>
            <a:t>S</a:t>
          </a:r>
          <a:r>
            <a:rPr lang="zh-CN" altLang="en-US" sz="1100" b="0" strike="noStrike" spc="-1">
              <a:solidFill>
                <a:srgbClr val="000000"/>
              </a:solidFill>
              <a:latin typeface="Calibri"/>
            </a:rPr>
            <a:t>表格，默认其为</a:t>
          </a:r>
          <a:r>
            <a:rPr lang="en-US" altLang="zh-CN" sz="1100" b="0" strike="noStrike" spc="-1">
              <a:solidFill>
                <a:srgbClr val="000000"/>
              </a:solidFill>
              <a:latin typeface="Calibri"/>
            </a:rPr>
            <a:t>0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7. dZPE </a:t>
          </a:r>
          <a:r>
            <a:rPr lang="zh-CN" altLang="en-US" sz="1100" b="0" strike="noStrike" spc="-1">
              <a:solidFill>
                <a:srgbClr val="000000"/>
              </a:solidFill>
              <a:latin typeface="Calibri"/>
            </a:rPr>
            <a:t>是吸附前后的差值，默认为</a:t>
          </a:r>
          <a:r>
            <a:rPr lang="en-US" altLang="zh-CN" sz="1100" b="0" strike="noStrike" spc="-1">
              <a:solidFill>
                <a:srgbClr val="000000"/>
              </a:solidFill>
              <a:latin typeface="Calibri"/>
            </a:rPr>
            <a:t>0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zoomScaleNormal="100" workbookViewId="0">
      <selection activeCell="K17" sqref="K17"/>
    </sheetView>
  </sheetViews>
  <sheetFormatPr defaultRowHeight="14"/>
  <cols>
    <col min="1" max="3" width="8.7265625" style="7" customWidth="1"/>
    <col min="4" max="4" width="10.6328125" style="7" customWidth="1"/>
    <col min="5" max="5" width="14" style="7" customWidth="1"/>
    <col min="6" max="6" width="10.1796875" style="7" customWidth="1"/>
    <col min="7" max="7" width="10.81640625" style="7" customWidth="1"/>
    <col min="8" max="8" width="7.90625" style="1" customWidth="1"/>
    <col min="9" max="1025" width="8.54296875" customWidth="1"/>
  </cols>
  <sheetData>
    <row r="1" spans="1:8" s="3" customFormat="1" ht="16.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2"/>
    </row>
    <row r="2" spans="1:8">
      <c r="A2" s="7" t="s">
        <v>7</v>
      </c>
      <c r="B2" s="7">
        <v>1</v>
      </c>
      <c r="C2" s="7">
        <v>-361.67589465999998</v>
      </c>
      <c r="E2" s="7" t="s">
        <v>7</v>
      </c>
      <c r="F2" s="7">
        <v>-378.58912755</v>
      </c>
      <c r="H2" s="4"/>
    </row>
    <row r="3" spans="1:8">
      <c r="A3" s="7" t="s">
        <v>7</v>
      </c>
      <c r="B3" s="7">
        <v>3</v>
      </c>
      <c r="C3" s="7">
        <v>-361.67589465999998</v>
      </c>
      <c r="E3" s="7" t="s">
        <v>7</v>
      </c>
      <c r="F3" s="7">
        <v>-412.2537347</v>
      </c>
      <c r="H3" s="4"/>
    </row>
    <row r="4" spans="1:8">
      <c r="A4" s="7" t="s">
        <v>7</v>
      </c>
      <c r="B4" s="7">
        <v>5</v>
      </c>
      <c r="C4" s="7">
        <v>-361.67589465999998</v>
      </c>
      <c r="E4" s="7" t="s">
        <v>7</v>
      </c>
      <c r="F4" s="7">
        <v>-445.91793045999998</v>
      </c>
    </row>
    <row r="5" spans="1:8">
      <c r="A5" s="7" t="s">
        <v>7</v>
      </c>
      <c r="B5" s="7">
        <v>7</v>
      </c>
      <c r="C5" s="7">
        <v>-361.67589465999998</v>
      </c>
      <c r="E5" s="7" t="s">
        <v>7</v>
      </c>
      <c r="F5" s="7">
        <v>-478.90673414999998</v>
      </c>
    </row>
    <row r="6" spans="1:8">
      <c r="A6" s="7" t="s">
        <v>7</v>
      </c>
      <c r="B6" s="7">
        <v>9</v>
      </c>
      <c r="C6" s="7">
        <v>-361.67589465999998</v>
      </c>
      <c r="E6" s="7" t="s">
        <v>7</v>
      </c>
      <c r="F6" s="7">
        <v>-511.87998097000002</v>
      </c>
    </row>
    <row r="7" spans="1:8">
      <c r="A7" s="7" t="s">
        <v>7</v>
      </c>
      <c r="B7" s="7">
        <v>11</v>
      </c>
      <c r="C7" s="7">
        <v>-361.67589465999998</v>
      </c>
      <c r="E7" s="7" t="s">
        <v>7</v>
      </c>
      <c r="F7" s="7">
        <v>-541.82031601000006</v>
      </c>
    </row>
    <row r="8" spans="1:8">
      <c r="A8" s="7" t="s">
        <v>7</v>
      </c>
      <c r="B8" s="7">
        <v>13</v>
      </c>
      <c r="C8" s="7">
        <v>-361.67589465999998</v>
      </c>
      <c r="E8" s="7" t="s">
        <v>7</v>
      </c>
      <c r="F8" s="7">
        <v>-572.68982028999994</v>
      </c>
    </row>
    <row r="9" spans="1:8">
      <c r="A9" s="7" t="s">
        <v>22</v>
      </c>
      <c r="B9" s="7">
        <v>3</v>
      </c>
      <c r="C9" s="7">
        <v>-361.9</v>
      </c>
      <c r="E9" s="7" t="s">
        <v>23</v>
      </c>
      <c r="F9" s="7">
        <v>-412.2537347</v>
      </c>
      <c r="H9" s="4"/>
    </row>
  </sheetData>
  <phoneticPr fontId="7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tabSelected="1" zoomScaleNormal="100" workbookViewId="0">
      <selection activeCell="L21" sqref="L21"/>
    </sheetView>
  </sheetViews>
  <sheetFormatPr defaultRowHeight="14"/>
  <cols>
    <col min="1" max="3" width="8.7265625" style="7" customWidth="1"/>
    <col min="4" max="4" width="8.1796875" style="7" customWidth="1"/>
    <col min="5" max="5" width="10.90625" style="8" customWidth="1"/>
    <col min="6" max="6" width="10.81640625" style="9" customWidth="1"/>
    <col min="7" max="7" width="12.453125" style="7" customWidth="1"/>
    <col min="8" max="8" width="9.36328125" style="7" customWidth="1"/>
    <col min="9" max="1025" width="8.54296875" customWidth="1"/>
  </cols>
  <sheetData>
    <row r="1" spans="1:8" s="5" customFormat="1">
      <c r="A1" s="14" t="s">
        <v>25</v>
      </c>
      <c r="B1" s="14" t="s">
        <v>8</v>
      </c>
      <c r="C1" s="14" t="s">
        <v>9</v>
      </c>
      <c r="D1" s="14" t="s">
        <v>10</v>
      </c>
      <c r="E1" s="15" t="s">
        <v>11</v>
      </c>
      <c r="F1" s="16" t="s">
        <v>12</v>
      </c>
      <c r="G1" s="14" t="s">
        <v>13</v>
      </c>
      <c r="H1" s="14" t="s">
        <v>14</v>
      </c>
    </row>
    <row r="2" spans="1:8" s="6" customFormat="1">
      <c r="A2" s="7" t="s">
        <v>16</v>
      </c>
      <c r="B2" s="10">
        <v>-6.7602523000000003</v>
      </c>
      <c r="C2" s="10"/>
      <c r="D2" s="10">
        <v>0.27</v>
      </c>
      <c r="E2" s="8">
        <f>130.68/1000/96.4853</f>
        <v>1.354403209608096E-3</v>
      </c>
      <c r="F2" s="9">
        <v>1</v>
      </c>
      <c r="G2" s="11" t="s">
        <v>15</v>
      </c>
      <c r="H2" s="7"/>
    </row>
    <row r="3" spans="1:8" s="6" customFormat="1">
      <c r="A3" s="7" t="s">
        <v>17</v>
      </c>
      <c r="B3" s="10">
        <v>-14.225159</v>
      </c>
      <c r="C3" s="10"/>
      <c r="D3" s="10">
        <v>0.56000000000000005</v>
      </c>
      <c r="E3" s="8">
        <f>188.835/1000/96.4853</f>
        <v>1.9571375121391552E-3</v>
      </c>
      <c r="F3" s="9"/>
      <c r="G3" s="7"/>
      <c r="H3" s="7"/>
    </row>
    <row r="4" spans="1:8" s="6" customFormat="1">
      <c r="A4" s="7" t="s">
        <v>18</v>
      </c>
      <c r="B4" s="7"/>
      <c r="C4" s="7"/>
      <c r="D4" s="10"/>
      <c r="E4" s="8">
        <f>205.152/1000/96.4853</f>
        <v>2.1262513564242426E-3</v>
      </c>
      <c r="F4" s="9"/>
      <c r="G4" s="7"/>
      <c r="H4" s="7"/>
    </row>
    <row r="5" spans="1:8">
      <c r="A5" s="7" t="s">
        <v>7</v>
      </c>
      <c r="B5" s="7">
        <v>-14.666047846</v>
      </c>
      <c r="D5" s="7">
        <v>-0.05</v>
      </c>
      <c r="E5" s="8">
        <f>197.66/1000/96.4853</f>
        <v>2.0486022223074399E-3</v>
      </c>
      <c r="F5" s="9" t="s">
        <v>24</v>
      </c>
      <c r="G5" s="12"/>
      <c r="H5" s="11"/>
    </row>
    <row r="6" spans="1:8">
      <c r="A6" s="7" t="s">
        <v>19</v>
      </c>
      <c r="E6" s="8">
        <f>213.785/1000/96.4853</f>
        <v>2.2157261261560052E-3</v>
      </c>
    </row>
    <row r="7" spans="1:8">
      <c r="A7" s="7" t="s">
        <v>20</v>
      </c>
      <c r="E7" s="8">
        <f>5.74/1000/96.4853</f>
        <v>5.9490927633535891E-5</v>
      </c>
    </row>
  </sheetData>
  <phoneticPr fontId="7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zoomScaleNormal="100" workbookViewId="0">
      <selection sqref="A1:XFD1"/>
    </sheetView>
  </sheetViews>
  <sheetFormatPr defaultRowHeight="14"/>
  <cols>
    <col min="1" max="1" width="8.54296875" style="18" customWidth="1"/>
    <col min="2" max="2" width="9.26953125" style="18" bestFit="1" customWidth="1"/>
    <col min="3" max="3" width="8.54296875" style="18" customWidth="1"/>
    <col min="4" max="1025" width="8.54296875" customWidth="1"/>
  </cols>
  <sheetData>
    <row r="1" spans="1:3" s="5" customFormat="1">
      <c r="A1" s="19" t="s">
        <v>21</v>
      </c>
      <c r="B1" s="19" t="s">
        <v>11</v>
      </c>
      <c r="C1" s="19" t="s">
        <v>9</v>
      </c>
    </row>
    <row r="2" spans="1:3">
      <c r="A2" s="18">
        <v>100</v>
      </c>
      <c r="B2" s="8">
        <f>197.66/1000/96.4853</f>
        <v>2.0486022223074399E-3</v>
      </c>
      <c r="C2" s="18">
        <v>0</v>
      </c>
    </row>
    <row r="3" spans="1:3">
      <c r="A3" s="18">
        <v>200</v>
      </c>
      <c r="B3" s="8">
        <f t="shared" ref="B3:B9" si="0">197.66/1000/96.4853</f>
        <v>2.0486022223074399E-3</v>
      </c>
      <c r="C3" s="18">
        <v>0</v>
      </c>
    </row>
    <row r="4" spans="1:3">
      <c r="A4" s="18">
        <v>300</v>
      </c>
      <c r="B4" s="8">
        <f t="shared" si="0"/>
        <v>2.0486022223074399E-3</v>
      </c>
      <c r="C4" s="18">
        <v>0</v>
      </c>
    </row>
    <row r="5" spans="1:3">
      <c r="A5" s="18">
        <v>400</v>
      </c>
      <c r="B5" s="8">
        <f t="shared" si="0"/>
        <v>2.0486022223074399E-3</v>
      </c>
      <c r="C5" s="18">
        <v>0</v>
      </c>
    </row>
    <row r="6" spans="1:3">
      <c r="A6" s="18">
        <v>500</v>
      </c>
      <c r="B6" s="8">
        <f t="shared" si="0"/>
        <v>2.0486022223074399E-3</v>
      </c>
      <c r="C6" s="18">
        <v>0</v>
      </c>
    </row>
    <row r="7" spans="1:3">
      <c r="A7" s="18">
        <v>600</v>
      </c>
      <c r="B7" s="8">
        <f t="shared" si="0"/>
        <v>2.0486022223074399E-3</v>
      </c>
      <c r="C7" s="18">
        <v>0</v>
      </c>
    </row>
    <row r="8" spans="1:3">
      <c r="A8" s="18">
        <v>700</v>
      </c>
      <c r="B8" s="8">
        <f t="shared" si="0"/>
        <v>2.0486022223074399E-3</v>
      </c>
      <c r="C8" s="18">
        <v>0</v>
      </c>
    </row>
    <row r="9" spans="1:3">
      <c r="A9" s="18">
        <v>800</v>
      </c>
      <c r="B9" s="8">
        <f t="shared" si="0"/>
        <v>2.0486022223074399E-3</v>
      </c>
      <c r="C9" s="18">
        <v>0</v>
      </c>
    </row>
  </sheetData>
  <phoneticPr fontId="7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zoomScaleNormal="100" workbookViewId="0">
      <selection sqref="A1:C1048576"/>
    </sheetView>
  </sheetViews>
  <sheetFormatPr defaultRowHeight="14"/>
  <cols>
    <col min="1" max="1" width="8.54296875" style="18" customWidth="1"/>
    <col min="2" max="2" width="9.26953125" style="18" bestFit="1" customWidth="1"/>
    <col min="3" max="3" width="8.54296875" style="18" customWidth="1"/>
    <col min="4" max="1025" width="8.54296875" customWidth="1"/>
  </cols>
  <sheetData>
    <row r="1" spans="1:3">
      <c r="A1" s="17" t="s">
        <v>21</v>
      </c>
      <c r="B1" s="18" t="s">
        <v>11</v>
      </c>
      <c r="C1" s="18" t="s">
        <v>9</v>
      </c>
    </row>
    <row r="2" spans="1:3">
      <c r="A2" s="18">
        <v>100</v>
      </c>
      <c r="B2" s="8">
        <f>188.835/1000/96.4853</f>
        <v>1.9571375121391552E-3</v>
      </c>
      <c r="C2" s="18">
        <v>0</v>
      </c>
    </row>
    <row r="3" spans="1:3">
      <c r="A3" s="18">
        <v>200</v>
      </c>
      <c r="B3" s="8">
        <f t="shared" ref="B3:B9" si="0">188.835/1000/96.4853</f>
        <v>1.9571375121391552E-3</v>
      </c>
      <c r="C3" s="18">
        <v>0</v>
      </c>
    </row>
    <row r="4" spans="1:3">
      <c r="A4" s="18">
        <v>300</v>
      </c>
      <c r="B4" s="8">
        <f t="shared" si="0"/>
        <v>1.9571375121391552E-3</v>
      </c>
      <c r="C4" s="18">
        <v>0</v>
      </c>
    </row>
    <row r="5" spans="1:3">
      <c r="A5" s="18">
        <v>400</v>
      </c>
      <c r="B5" s="8">
        <f t="shared" si="0"/>
        <v>1.9571375121391552E-3</v>
      </c>
      <c r="C5" s="18">
        <v>0</v>
      </c>
    </row>
    <row r="6" spans="1:3">
      <c r="A6" s="18">
        <v>500</v>
      </c>
      <c r="B6" s="8">
        <f t="shared" si="0"/>
        <v>1.9571375121391552E-3</v>
      </c>
      <c r="C6" s="18">
        <v>0</v>
      </c>
    </row>
    <row r="7" spans="1:3">
      <c r="A7" s="18">
        <v>600</v>
      </c>
      <c r="B7" s="8">
        <f t="shared" si="0"/>
        <v>1.9571375121391552E-3</v>
      </c>
      <c r="C7" s="18">
        <v>0</v>
      </c>
    </row>
    <row r="8" spans="1:3">
      <c r="A8" s="18">
        <v>700</v>
      </c>
      <c r="B8" s="8">
        <f t="shared" si="0"/>
        <v>1.9571375121391552E-3</v>
      </c>
      <c r="C8" s="18">
        <v>0</v>
      </c>
    </row>
    <row r="9" spans="1:3">
      <c r="A9" s="18">
        <v>800</v>
      </c>
      <c r="B9" s="8">
        <f t="shared" si="0"/>
        <v>1.9571375121391552E-3</v>
      </c>
      <c r="C9" s="18">
        <v>0</v>
      </c>
    </row>
  </sheetData>
  <phoneticPr fontId="7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"/>
  <sheetViews>
    <sheetView zoomScaleNormal="100" workbookViewId="0">
      <selection activeCell="G14" sqref="G14"/>
    </sheetView>
  </sheetViews>
  <sheetFormatPr defaultRowHeight="14"/>
  <cols>
    <col min="1" max="1" width="8.54296875" style="18" customWidth="1"/>
    <col min="2" max="2" width="9.26953125" style="18" bestFit="1" customWidth="1"/>
    <col min="3" max="3" width="8.54296875" style="18" customWidth="1"/>
    <col min="4" max="1025" width="8.54296875" customWidth="1"/>
  </cols>
  <sheetData>
    <row r="1" spans="1:3">
      <c r="A1" s="17" t="s">
        <v>21</v>
      </c>
      <c r="B1" s="18" t="s">
        <v>11</v>
      </c>
      <c r="C1" s="18" t="s">
        <v>9</v>
      </c>
    </row>
    <row r="2" spans="1:3">
      <c r="A2" s="18">
        <v>100</v>
      </c>
      <c r="B2" s="8">
        <f>130.68/1000/96.4853</f>
        <v>1.354403209608096E-3</v>
      </c>
      <c r="C2" s="18">
        <v>0</v>
      </c>
    </row>
    <row r="3" spans="1:3">
      <c r="A3" s="18">
        <v>200</v>
      </c>
      <c r="B3" s="8">
        <f t="shared" ref="B3:B9" si="0">130.68/1000/96.4853</f>
        <v>1.354403209608096E-3</v>
      </c>
      <c r="C3" s="18">
        <v>0</v>
      </c>
    </row>
    <row r="4" spans="1:3">
      <c r="A4" s="18">
        <v>300</v>
      </c>
      <c r="B4" s="8">
        <f t="shared" si="0"/>
        <v>1.354403209608096E-3</v>
      </c>
      <c r="C4" s="18">
        <v>0</v>
      </c>
    </row>
    <row r="5" spans="1:3">
      <c r="A5" s="18">
        <v>400</v>
      </c>
      <c r="B5" s="8">
        <f t="shared" si="0"/>
        <v>1.354403209608096E-3</v>
      </c>
      <c r="C5" s="18">
        <v>0</v>
      </c>
    </row>
    <row r="6" spans="1:3">
      <c r="A6" s="18">
        <v>500</v>
      </c>
      <c r="B6" s="8">
        <f t="shared" si="0"/>
        <v>1.354403209608096E-3</v>
      </c>
      <c r="C6" s="18">
        <v>0</v>
      </c>
    </row>
    <row r="7" spans="1:3">
      <c r="A7" s="18">
        <v>600</v>
      </c>
      <c r="B7" s="8">
        <f t="shared" si="0"/>
        <v>1.354403209608096E-3</v>
      </c>
      <c r="C7" s="18">
        <v>0</v>
      </c>
    </row>
    <row r="8" spans="1:3">
      <c r="A8" s="18">
        <v>700</v>
      </c>
      <c r="B8" s="8">
        <f t="shared" si="0"/>
        <v>1.354403209608096E-3</v>
      </c>
      <c r="C8" s="18">
        <v>0</v>
      </c>
    </row>
    <row r="9" spans="1:3">
      <c r="A9" s="18">
        <v>800</v>
      </c>
      <c r="B9" s="8">
        <f t="shared" si="0"/>
        <v>1.354403209608096E-3</v>
      </c>
      <c r="C9" s="18">
        <v>0</v>
      </c>
    </row>
  </sheetData>
  <phoneticPr fontId="7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ref</vt:lpstr>
      <vt:lpstr>ref_CO</vt:lpstr>
      <vt:lpstr>ref_H2O</vt:lpstr>
      <vt:lpstr>ref_H2</vt:lpstr>
    </vt:vector>
  </TitlesOfParts>
  <Company>sf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</dc:creator>
  <dc:description/>
  <cp:lastModifiedBy>ren</cp:lastModifiedBy>
  <cp:revision>14</cp:revision>
  <dcterms:created xsi:type="dcterms:W3CDTF">2018-05-02T02:48:00Z</dcterms:created>
  <dcterms:modified xsi:type="dcterms:W3CDTF">2018-05-29T03:44:03Z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