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cc85033b78382a/Renan/Engenharia Civil/Ensaios/230628-CREEP-29_03_AGE-AC_0_4/03-CODE/updated_algorithm-20240516/"/>
    </mc:Choice>
  </mc:AlternateContent>
  <xr:revisionPtr revIDLastSave="44" documentId="8_{1371C844-7FB0-44AB-9C74-8ACAF18E8E7F}" xr6:coauthVersionLast="47" xr6:coauthVersionMax="47" xr10:uidLastSave="{75095D5A-D8D1-4B63-9868-50FA7E2F4C7A}"/>
  <bookViews>
    <workbookView xWindow="480" yWindow="390" windowWidth="15240" windowHeight="14175" activeTab="1" xr2:uid="{6DB892BD-E06B-4077-80BA-E46B36807F90}"/>
  </bookViews>
  <sheets>
    <sheet name="SP3" sheetId="1" r:id="rId1"/>
    <sheet name="SP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9" i="1"/>
  <c r="D9" i="1"/>
  <c r="C9" i="1"/>
  <c r="E8" i="1"/>
  <c r="D8" i="1"/>
  <c r="C8" i="1"/>
  <c r="F8" i="1" s="1"/>
  <c r="G8" i="1" s="1"/>
  <c r="E7" i="1"/>
  <c r="D7" i="1"/>
  <c r="C7" i="1"/>
  <c r="B4" i="1"/>
  <c r="E9" i="2"/>
  <c r="C9" i="2"/>
  <c r="E8" i="2"/>
  <c r="C8" i="2"/>
  <c r="E7" i="2"/>
  <c r="C7" i="2"/>
  <c r="F7" i="1" l="1"/>
  <c r="G7" i="1" s="1"/>
  <c r="B13" i="1" s="1"/>
  <c r="B14" i="1" s="1"/>
  <c r="B4" i="2"/>
  <c r="D9" i="2"/>
  <c r="F7" i="2"/>
  <c r="D8" i="2"/>
  <c r="F8" i="2" s="1"/>
  <c r="A19" i="1" l="1"/>
  <c r="B19" i="1" s="1"/>
  <c r="A18" i="1"/>
  <c r="B18" i="1" s="1"/>
  <c r="G8" i="2"/>
  <c r="G7" i="2"/>
  <c r="B13" i="2" s="1"/>
  <c r="B14" i="2" s="1"/>
  <c r="B9" i="1"/>
  <c r="F9" i="1" s="1"/>
  <c r="G9" i="1" s="1"/>
  <c r="G10" i="1" s="1"/>
  <c r="A19" i="2" l="1"/>
  <c r="B19" i="2" s="1"/>
  <c r="A18" i="2"/>
  <c r="B18" i="2" s="1"/>
  <c r="B9" i="2" s="1"/>
  <c r="F9" i="2" s="1"/>
  <c r="G9" i="2" s="1"/>
  <c r="G10" i="2" s="1"/>
</calcChain>
</file>

<file path=xl/sharedStrings.xml><?xml version="1.0" encoding="utf-8"?>
<sst xmlns="http://schemas.openxmlformats.org/spreadsheetml/2006/main" count="38" uniqueCount="19">
  <si>
    <t>Ptot</t>
  </si>
  <si>
    <t>A</t>
  </si>
  <si>
    <t>Stress</t>
  </si>
  <si>
    <t>Pi</t>
  </si>
  <si>
    <t>Pi/Ptot (%)</t>
  </si>
  <si>
    <t>Eassum</t>
  </si>
  <si>
    <t>SP3-LVDT10</t>
  </si>
  <si>
    <t>SP3-LVDT7</t>
  </si>
  <si>
    <t>Percentage of total</t>
  </si>
  <si>
    <t>Multiplying factors for imovable line</t>
  </si>
  <si>
    <t>Factor</t>
  </si>
  <si>
    <t>Final strain</t>
  </si>
  <si>
    <t>Imovable line</t>
  </si>
  <si>
    <t>SP1_LVDT_1A</t>
  </si>
  <si>
    <t>SP1_LVDT_2A</t>
  </si>
  <si>
    <t>strain</t>
  </si>
  <si>
    <t>Eass</t>
  </si>
  <si>
    <t>Conv. Factor</t>
  </si>
  <si>
    <t>Movable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</si>
</sst>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421E-07BF-42BA-B996-284F05047D1D}">
  <dimension ref="A1:I19"/>
  <sheetViews>
    <sheetView workbookViewId="0">
      <selection activeCell="A13" sqref="A13:A14"/>
    </sheetView>
  </sheetViews>
  <sheetFormatPr defaultRowHeight="15" x14ac:dyDescent="0.25"/>
  <cols>
    <col min="1" max="1" width="11.140625" bestFit="1" customWidth="1"/>
    <col min="5" max="5" width="9" bestFit="1" customWidth="1"/>
    <col min="6" max="6" width="9.5703125" customWidth="1"/>
    <col min="7" max="8" width="20.42578125" bestFit="1" customWidth="1"/>
  </cols>
  <sheetData>
    <row r="1" spans="1:9" x14ac:dyDescent="0.25">
      <c r="A1" t="s">
        <v>5</v>
      </c>
      <c r="B1" s="1">
        <v>17000000000</v>
      </c>
    </row>
    <row r="2" spans="1:9" x14ac:dyDescent="0.25">
      <c r="A2" t="s">
        <v>1</v>
      </c>
      <c r="B2">
        <v>819.73500000000001</v>
      </c>
    </row>
    <row r="3" spans="1:9" x14ac:dyDescent="0.25">
      <c r="A3" t="s">
        <v>2</v>
      </c>
      <c r="B3">
        <v>9.6695600000000006</v>
      </c>
    </row>
    <row r="4" spans="1:9" x14ac:dyDescent="0.25">
      <c r="A4" t="s">
        <v>0</v>
      </c>
      <c r="B4">
        <f>B3*B2</f>
        <v>7926.4767666000007</v>
      </c>
    </row>
    <row r="6" spans="1:9" x14ac:dyDescent="0.25">
      <c r="B6" t="s">
        <v>15</v>
      </c>
      <c r="C6" t="s">
        <v>16</v>
      </c>
      <c r="D6" t="s">
        <v>1</v>
      </c>
      <c r="E6" t="s">
        <v>17</v>
      </c>
      <c r="F6" t="s">
        <v>3</v>
      </c>
      <c r="G6" t="s">
        <v>4</v>
      </c>
    </row>
    <row r="7" spans="1:9" x14ac:dyDescent="0.25">
      <c r="A7" t="s">
        <v>7</v>
      </c>
      <c r="B7">
        <v>7.4589999999999997E-4</v>
      </c>
      <c r="C7" s="1">
        <f>$B$1</f>
        <v>17000000000</v>
      </c>
      <c r="D7">
        <f>$B$2</f>
        <v>819.73500000000001</v>
      </c>
      <c r="E7">
        <f>1000^-2</f>
        <v>9.9999999999999995E-7</v>
      </c>
      <c r="F7" s="2">
        <f>B7*C7*D7*E7/3</f>
        <v>3464.8285734999995</v>
      </c>
      <c r="G7" s="3">
        <f>F7/$B$4</f>
        <v>0.4371208893338131</v>
      </c>
    </row>
    <row r="8" spans="1:9" x14ac:dyDescent="0.25">
      <c r="A8" t="s">
        <v>6</v>
      </c>
      <c r="B8">
        <v>4.4250000000000002E-4</v>
      </c>
      <c r="C8" s="1">
        <f>$B$1</f>
        <v>17000000000</v>
      </c>
      <c r="D8">
        <f>$B$2</f>
        <v>819.73500000000001</v>
      </c>
      <c r="E8">
        <f>1000^-2</f>
        <v>9.9999999999999995E-7</v>
      </c>
      <c r="F8" s="2">
        <f>B8*C8*D8*E8/3</f>
        <v>2055.4855124999999</v>
      </c>
      <c r="G8" s="3">
        <f>F8/$B$4</f>
        <v>0.25931893488431734</v>
      </c>
    </row>
    <row r="9" spans="1:9" x14ac:dyDescent="0.25">
      <c r="A9" t="s">
        <v>12</v>
      </c>
      <c r="B9">
        <f>AVERAGE(B18:B19)</f>
        <v>5.1799294117647085E-4</v>
      </c>
      <c r="C9" s="1">
        <f>$B$1</f>
        <v>17000000000</v>
      </c>
      <c r="D9">
        <f>$B$2</f>
        <v>819.73500000000001</v>
      </c>
      <c r="E9">
        <f>1000^-2</f>
        <v>9.9999999999999995E-7</v>
      </c>
      <c r="F9" s="2">
        <f>B9*C9*D9*E9/3</f>
        <v>2406.1626806000008</v>
      </c>
      <c r="G9" s="3">
        <f>F9/$B$4</f>
        <v>0.3035601757818695</v>
      </c>
      <c r="H9" s="4"/>
      <c r="I9" s="4"/>
    </row>
    <row r="10" spans="1:9" x14ac:dyDescent="0.25">
      <c r="G10" s="4">
        <f>SUM(G7:G9)</f>
        <v>1</v>
      </c>
    </row>
    <row r="11" spans="1:9" x14ac:dyDescent="0.25">
      <c r="H11" s="5"/>
    </row>
    <row r="12" spans="1:9" x14ac:dyDescent="0.25">
      <c r="A12" t="s">
        <v>8</v>
      </c>
      <c r="H12" s="5"/>
    </row>
    <row r="13" spans="1:9" x14ac:dyDescent="0.25">
      <c r="A13" t="s">
        <v>18</v>
      </c>
      <c r="B13" s="4">
        <f>G8+G7</f>
        <v>0.69643982421813044</v>
      </c>
    </row>
    <row r="14" spans="1:9" x14ac:dyDescent="0.25">
      <c r="A14" t="s">
        <v>12</v>
      </c>
      <c r="B14" s="4">
        <f>1-B13</f>
        <v>0.30356017578186956</v>
      </c>
    </row>
    <row r="16" spans="1:9" x14ac:dyDescent="0.25">
      <c r="A16" t="s">
        <v>9</v>
      </c>
    </row>
    <row r="17" spans="1:2" x14ac:dyDescent="0.25">
      <c r="A17" t="s">
        <v>10</v>
      </c>
      <c r="B17" t="s">
        <v>11</v>
      </c>
    </row>
    <row r="18" spans="1:2" x14ac:dyDescent="0.25">
      <c r="A18" s="5">
        <f>$B$14/G7</f>
        <v>0.69445360125549127</v>
      </c>
      <c r="B18">
        <f>A18*B7</f>
        <v>5.1799294117647096E-4</v>
      </c>
    </row>
    <row r="19" spans="1:2" x14ac:dyDescent="0.25">
      <c r="A19" s="5">
        <f>$B$14/G8</f>
        <v>1.170605516782985</v>
      </c>
      <c r="B19">
        <f>A19*B8</f>
        <v>5.1799294117647085E-4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7149-1A0A-4ED7-A42B-6292101986F2}">
  <dimension ref="A1:G19"/>
  <sheetViews>
    <sheetView tabSelected="1" workbookViewId="0">
      <selection activeCell="A18" sqref="A18:A19"/>
    </sheetView>
  </sheetViews>
  <sheetFormatPr defaultRowHeight="15" x14ac:dyDescent="0.25"/>
  <cols>
    <col min="1" max="1" width="11.28515625" customWidth="1"/>
    <col min="5" max="5" width="11.85546875" bestFit="1" customWidth="1"/>
  </cols>
  <sheetData>
    <row r="1" spans="1:7" x14ac:dyDescent="0.25">
      <c r="A1" t="s">
        <v>5</v>
      </c>
      <c r="B1" s="1">
        <v>17000000000</v>
      </c>
    </row>
    <row r="2" spans="1:7" x14ac:dyDescent="0.25">
      <c r="A2" t="s">
        <v>1</v>
      </c>
      <c r="B2">
        <v>818.77120889050036</v>
      </c>
    </row>
    <row r="3" spans="1:7" x14ac:dyDescent="0.25">
      <c r="A3" t="s">
        <v>2</v>
      </c>
      <c r="B3">
        <v>8.4708299999999994</v>
      </c>
    </row>
    <row r="4" spans="1:7" x14ac:dyDescent="0.25">
      <c r="A4" t="s">
        <v>0</v>
      </c>
      <c r="B4">
        <f>B3*B2</f>
        <v>6935.6717194059165</v>
      </c>
    </row>
    <row r="6" spans="1:7" x14ac:dyDescent="0.25">
      <c r="B6" t="s">
        <v>15</v>
      </c>
      <c r="C6" t="s">
        <v>16</v>
      </c>
      <c r="D6" t="s">
        <v>1</v>
      </c>
      <c r="E6" t="s">
        <v>17</v>
      </c>
      <c r="F6" t="s">
        <v>3</v>
      </c>
      <c r="G6" t="s">
        <v>4</v>
      </c>
    </row>
    <row r="7" spans="1:7" x14ac:dyDescent="0.25">
      <c r="A7" t="s">
        <v>14</v>
      </c>
      <c r="B7">
        <v>7.0390000000000003E-4</v>
      </c>
      <c r="C7" s="1">
        <f>$B$1</f>
        <v>17000000000</v>
      </c>
      <c r="D7">
        <f>$B$2</f>
        <v>818.77120889050036</v>
      </c>
      <c r="E7">
        <f>1000^-2</f>
        <v>9.9999999999999995E-7</v>
      </c>
      <c r="F7" s="2">
        <f>B7*C7*D7*E7/3</f>
        <v>3265.8873056487978</v>
      </c>
      <c r="G7" s="3">
        <f>F7/$B$4</f>
        <v>0.47088262503989181</v>
      </c>
    </row>
    <row r="8" spans="1:7" x14ac:dyDescent="0.25">
      <c r="A8" t="s">
        <v>13</v>
      </c>
      <c r="B8">
        <v>6.8039999999999995E-4</v>
      </c>
      <c r="C8" s="1">
        <f>$B$1</f>
        <v>17000000000</v>
      </c>
      <c r="D8">
        <f>$B$2</f>
        <v>818.77120889050036</v>
      </c>
      <c r="E8">
        <f>1000^-2</f>
        <v>9.9999999999999995E-7</v>
      </c>
      <c r="F8" s="2">
        <f>B8*C8*D8*E8/3</f>
        <v>3156.8542729982132</v>
      </c>
      <c r="G8" s="3">
        <f>F8/$B$4</f>
        <v>0.45516200891766218</v>
      </c>
    </row>
    <row r="9" spans="1:7" x14ac:dyDescent="0.25">
      <c r="A9" t="s">
        <v>12</v>
      </c>
      <c r="B9">
        <f>AVERAGE(B18:B19)</f>
        <v>1.105523529411764E-4</v>
      </c>
      <c r="C9" s="1">
        <f>$B$1</f>
        <v>17000000000</v>
      </c>
      <c r="D9">
        <f>$B$2</f>
        <v>818.77120889050036</v>
      </c>
      <c r="E9">
        <f>1000^-2</f>
        <v>9.9999999999999995E-7</v>
      </c>
      <c r="F9" s="2">
        <f>B9*C9*D9*E9/3</f>
        <v>512.9301407589054</v>
      </c>
      <c r="G9" s="3">
        <f>F9/$B$4</f>
        <v>7.3955366042446E-2</v>
      </c>
    </row>
    <row r="10" spans="1:7" x14ac:dyDescent="0.25">
      <c r="G10" s="4">
        <f>SUM(G7:G9)</f>
        <v>1</v>
      </c>
    </row>
    <row r="12" spans="1:7" x14ac:dyDescent="0.25">
      <c r="A12" t="s">
        <v>8</v>
      </c>
    </row>
    <row r="13" spans="1:7" x14ac:dyDescent="0.25">
      <c r="A13" t="s">
        <v>18</v>
      </c>
      <c r="B13" s="4">
        <f>G8+G7</f>
        <v>0.92604463395755399</v>
      </c>
    </row>
    <row r="14" spans="1:7" x14ac:dyDescent="0.25">
      <c r="A14" t="s">
        <v>12</v>
      </c>
      <c r="B14" s="4">
        <f>1-B13</f>
        <v>7.3955366042446014E-2</v>
      </c>
    </row>
    <row r="16" spans="1:7" x14ac:dyDescent="0.25">
      <c r="A16" t="s">
        <v>9</v>
      </c>
    </row>
    <row r="17" spans="1:2" x14ac:dyDescent="0.25">
      <c r="A17" t="s">
        <v>10</v>
      </c>
      <c r="B17" t="s">
        <v>11</v>
      </c>
    </row>
    <row r="18" spans="1:2" x14ac:dyDescent="0.25">
      <c r="A18" s="5">
        <f>$B$14/G7</f>
        <v>0.1570569014649473</v>
      </c>
      <c r="B18">
        <f>A18*B7</f>
        <v>1.1055235294117641E-4</v>
      </c>
    </row>
    <row r="19" spans="1:2" x14ac:dyDescent="0.25">
      <c r="A19" s="5">
        <f>$B$14/G8</f>
        <v>0.16248141231801352</v>
      </c>
      <c r="B19">
        <f>A19*B8</f>
        <v>1.1055235294117639E-4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SP3</vt:lpstr>
      <vt:lpstr>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Ribeiro</dc:creator>
  <cp:lastModifiedBy>Renan Ribeiro</cp:lastModifiedBy>
  <dcterms:created xsi:type="dcterms:W3CDTF">2024-05-17T18:43:54Z</dcterms:created>
  <dcterms:modified xsi:type="dcterms:W3CDTF">2024-05-17T20:43:31Z</dcterms:modified>
</cp:coreProperties>
</file>